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60" windowWidth="25815" windowHeight="12075" activeTab="3"/>
  </bookViews>
  <sheets>
    <sheet name="표지" sheetId="18" r:id="rId1"/>
    <sheet name="내역서(갑)" sheetId="11" r:id="rId2"/>
    <sheet name="집계표" sheetId="9" state="hidden" r:id="rId3"/>
    <sheet name="공종별집계표" sheetId="7" r:id="rId4"/>
    <sheet name="내역서(을지-재노경)" sheetId="6" r:id="rId5"/>
    <sheet name="내역서(을지)" sheetId="17" r:id="rId6"/>
    <sheet name="기계기구사용료내역" sheetId="16" r:id="rId7"/>
    <sheet name="일위대가목록" sheetId="5" r:id="rId8"/>
    <sheet name="일위대가" sheetId="4" r:id="rId9"/>
    <sheet name="단가산출근거목록" sheetId="12" r:id="rId10"/>
    <sheet name="산출근거" sheetId="14" r:id="rId11"/>
    <sheet name="단가대비표" sheetId="3" r:id="rId12"/>
    <sheet name=" 공사설정 " sheetId="2" state="hidden" r:id="rId13"/>
    <sheet name="Sheet1" sheetId="1" state="hidden" r:id="rId14"/>
  </sheets>
  <definedNames>
    <definedName name="_xlnm._FilterDatabase" localSheetId="5" hidden="1">'내역서(을지)'!$A$3:$AQ$428</definedName>
    <definedName name="_xlnm._FilterDatabase" localSheetId="4" hidden="1">'내역서(을지-재노경)'!$A$4:$AV$429</definedName>
    <definedName name="_xlnm.Print_Area" localSheetId="3">공종별집계표!$A$1:$M$12</definedName>
    <definedName name="_xlnm.Print_Area" localSheetId="6">기계기구사용료내역!$A$1:$M$15</definedName>
    <definedName name="_xlnm.Print_Area" localSheetId="1">'내역서(갑)'!$A$1:$L$33</definedName>
    <definedName name="_xlnm.Print_Area" localSheetId="5">'내역서(을지)'!$A$1:$M$428</definedName>
    <definedName name="_xlnm.Print_Area" localSheetId="4">'내역서(을지-재노경)'!$A$1:$M$429</definedName>
    <definedName name="_xlnm.Print_Area" localSheetId="11">단가대비표!$A$1:$AA$292</definedName>
    <definedName name="_xlnm.Print_Area" localSheetId="9">단가산출근거목록!$A$1:$I$202</definedName>
    <definedName name="_xlnm.Print_Area" localSheetId="10">산출근거!$A$1:$M$10489</definedName>
    <definedName name="_xlnm.Print_Area" localSheetId="8">일위대가!$A$1:$M$1950</definedName>
    <definedName name="_xlnm.Print_Area" localSheetId="7">일위대가목록!$A$1:$I$233</definedName>
    <definedName name="_xlnm.Print_Area" localSheetId="2">집계표!$A$1:$M$26</definedName>
    <definedName name="_xlnm.Print_Titles" localSheetId="3">공종별집계표!$1:$4</definedName>
    <definedName name="_xlnm.Print_Titles" localSheetId="6">기계기구사용료내역!$1:$3</definedName>
    <definedName name="_xlnm.Print_Titles" localSheetId="5">'내역서(을지)'!$1:$2</definedName>
    <definedName name="_xlnm.Print_Titles" localSheetId="4">'내역서(을지-재노경)'!$1:$3</definedName>
    <definedName name="_xlnm.Print_Titles" localSheetId="11">단가대비표!$1:$4</definedName>
    <definedName name="_xlnm.Print_Titles" localSheetId="9">단가산출근거목록!$1:$3</definedName>
    <definedName name="_xlnm.Print_Titles" localSheetId="10">산출근거!$2:$3</definedName>
    <definedName name="_xlnm.Print_Titles" localSheetId="8">일위대가!$2:$4</definedName>
    <definedName name="_xlnm.Print_Titles" localSheetId="7">일위대가목록!$1:$3</definedName>
    <definedName name="_xlnm.Print_Titles" localSheetId="2">집계표!$1:$4</definedName>
  </definedNames>
  <calcPr calcId="144525"/>
</workbook>
</file>

<file path=xl/calcChain.xml><?xml version="1.0" encoding="utf-8"?>
<calcChain xmlns="http://schemas.openxmlformats.org/spreadsheetml/2006/main">
  <c r="D31" i="11" l="1"/>
  <c r="D30" i="11"/>
  <c r="E40" i="11" l="1"/>
  <c r="D29" i="11" l="1"/>
  <c r="D27" i="11"/>
  <c r="D28" i="11"/>
  <c r="F374" i="17" l="1"/>
  <c r="F5" i="17" s="1"/>
  <c r="K394" i="6" l="1"/>
  <c r="L394" i="6"/>
  <c r="L375" i="6" s="1"/>
  <c r="H394" i="6"/>
  <c r="F429" i="6" l="1"/>
  <c r="J394" i="6"/>
  <c r="J375" i="6" s="1"/>
  <c r="J6" i="6" s="1"/>
  <c r="F394" i="6"/>
  <c r="L6" i="6" l="1"/>
  <c r="L5" i="6" s="1"/>
  <c r="F4" i="17" s="1"/>
  <c r="J5" i="6"/>
  <c r="M30" i="11"/>
  <c r="M29" i="11"/>
  <c r="M28" i="11"/>
  <c r="J425" i="6" l="1"/>
  <c r="L425" i="6" s="1"/>
  <c r="F424" i="17" s="1"/>
  <c r="J426" i="6"/>
  <c r="L426" i="6" s="1"/>
  <c r="F425" i="17" s="1"/>
  <c r="J427" i="6"/>
  <c r="L427" i="6" s="1"/>
  <c r="F426" i="17" s="1"/>
  <c r="J424" i="6"/>
  <c r="L424" i="6" s="1"/>
  <c r="F423" i="17" s="1"/>
  <c r="B31" i="9" l="1"/>
  <c r="B32" i="9"/>
  <c r="B33" i="9"/>
  <c r="B30" i="9"/>
  <c r="G13" i="9"/>
  <c r="H13" i="9" s="1"/>
  <c r="F33" i="9" s="1"/>
  <c r="I13" i="9"/>
  <c r="J13" i="9" s="1"/>
  <c r="G33" i="9" s="1"/>
  <c r="K13" i="9" l="1"/>
  <c r="F13" i="9"/>
  <c r="E33" i="9" s="1"/>
  <c r="H33" i="9" s="1"/>
  <c r="L13" i="9" l="1"/>
  <c r="I12" i="9" l="1"/>
  <c r="J12" i="9" s="1"/>
  <c r="G32" i="9" s="1"/>
  <c r="G12" i="9" l="1"/>
  <c r="H12" i="9" s="1"/>
  <c r="F32" i="9" s="1"/>
  <c r="E11" i="9"/>
  <c r="F11" i="9" s="1"/>
  <c r="E31" i="9" s="1"/>
  <c r="G11" i="9"/>
  <c r="H11" i="9" s="1"/>
  <c r="F31" i="9" s="1"/>
  <c r="E12" i="9"/>
  <c r="I11" i="9"/>
  <c r="J11" i="9" s="1"/>
  <c r="G31" i="9" s="1"/>
  <c r="I10" i="9"/>
  <c r="J10" i="9" s="1"/>
  <c r="G30" i="9" s="1"/>
  <c r="H31" i="9" l="1"/>
  <c r="G10" i="9"/>
  <c r="H10" i="9" s="1"/>
  <c r="F30" i="9" s="1"/>
  <c r="E10" i="9"/>
  <c r="L11" i="9"/>
  <c r="K12" i="9"/>
  <c r="F12" i="9"/>
  <c r="K11" i="9"/>
  <c r="K10" i="9" l="1"/>
  <c r="F10" i="9"/>
  <c r="E30" i="9" s="1"/>
  <c r="H30" i="9" s="1"/>
  <c r="L12" i="9"/>
  <c r="E32" i="9"/>
  <c r="H32" i="9" s="1"/>
  <c r="G8" i="9"/>
  <c r="H8" i="9" s="1"/>
  <c r="I8" i="9"/>
  <c r="J8" i="9" s="1"/>
  <c r="I7" i="9" l="1"/>
  <c r="J7" i="9" s="1"/>
  <c r="L10" i="9"/>
  <c r="G7" i="9"/>
  <c r="H7" i="9" s="1"/>
  <c r="I9" i="9" l="1"/>
  <c r="J9" i="9" s="1"/>
  <c r="G9" i="9"/>
  <c r="H9" i="9" s="1"/>
  <c r="I6" i="9"/>
  <c r="J6" i="9" s="1"/>
  <c r="J12" i="7" l="1"/>
  <c r="D10" i="11" s="1"/>
  <c r="I5" i="9"/>
  <c r="J5" i="9" s="1"/>
  <c r="J26" i="9" s="1"/>
  <c r="G29" i="9"/>
  <c r="H12" i="7" l="1"/>
  <c r="D7" i="11" s="1"/>
  <c r="G6" i="9"/>
  <c r="H6" i="9" s="1"/>
  <c r="D13" i="11" l="1"/>
  <c r="D16" i="11"/>
  <c r="D8" i="11"/>
  <c r="D14" i="11"/>
  <c r="G5" i="9"/>
  <c r="H5" i="9" s="1"/>
  <c r="H26" i="9" s="1"/>
  <c r="F29" i="9"/>
  <c r="J416" i="6" l="1"/>
  <c r="L416" i="6" s="1"/>
  <c r="F415" i="17" s="1"/>
  <c r="J414" i="6"/>
  <c r="L414" i="6" s="1"/>
  <c r="F413" i="17" s="1"/>
  <c r="H410" i="6"/>
  <c r="H429" i="6" s="1"/>
  <c r="D9" i="11"/>
  <c r="D15" i="11"/>
  <c r="J413" i="6"/>
  <c r="L413" i="6" s="1"/>
  <c r="F412" i="17" s="1"/>
  <c r="D12" i="11" l="1"/>
  <c r="D11" i="11"/>
  <c r="J412" i="6"/>
  <c r="L412" i="6" s="1"/>
  <c r="F411" i="17" s="1"/>
  <c r="J415" i="6"/>
  <c r="L415" i="6" s="1"/>
  <c r="F414" i="17" s="1"/>
  <c r="L410" i="6"/>
  <c r="F409" i="17" s="1"/>
  <c r="J411" i="6" l="1"/>
  <c r="L411" i="6" s="1"/>
  <c r="F410" i="17" s="1"/>
  <c r="E9" i="9"/>
  <c r="K9" i="9" s="1"/>
  <c r="F9" i="9" l="1"/>
  <c r="L9" i="9" s="1"/>
  <c r="E7" i="9" l="1"/>
  <c r="E8" i="9"/>
  <c r="K7" i="9" l="1"/>
  <c r="F7" i="9"/>
  <c r="L7" i="9" s="1"/>
  <c r="F8" i="9"/>
  <c r="L8" i="9" s="1"/>
  <c r="K8" i="9"/>
  <c r="E6" i="9" l="1"/>
  <c r="K6" i="9" l="1"/>
  <c r="F6" i="9"/>
  <c r="E29" i="9" s="1"/>
  <c r="H29" i="9" s="1"/>
  <c r="H34" i="9" s="1"/>
  <c r="E5" i="9" l="1"/>
  <c r="L6" i="9"/>
  <c r="L12" i="7"/>
  <c r="F12" i="7"/>
  <c r="D3" i="11" l="1"/>
  <c r="M3" i="11" s="1"/>
  <c r="K5" i="9"/>
  <c r="F5" i="9"/>
  <c r="D6" i="11" l="1"/>
  <c r="D18" i="11"/>
  <c r="D17" i="11"/>
  <c r="D23" i="11" s="1"/>
  <c r="D21" i="11"/>
  <c r="D19" i="11"/>
  <c r="D20" i="11"/>
  <c r="L5" i="9"/>
  <c r="F26" i="9"/>
  <c r="D24" i="11" l="1"/>
  <c r="J417" i="6"/>
  <c r="L417" i="6" s="1"/>
  <c r="F416" i="17" s="1"/>
  <c r="J419" i="6"/>
  <c r="L419" i="6" s="1"/>
  <c r="F418" i="17" s="1"/>
  <c r="J418" i="6"/>
  <c r="L418" i="6" s="1"/>
  <c r="F417" i="17" s="1"/>
  <c r="J420" i="6"/>
  <c r="L420" i="6" s="1"/>
  <c r="F419" i="17" s="1"/>
  <c r="J421" i="6"/>
  <c r="L421" i="6" s="1"/>
  <c r="F420" i="17" s="1"/>
  <c r="L26" i="9"/>
  <c r="I34" i="9"/>
  <c r="D25" i="11" l="1"/>
  <c r="D26" i="11" s="1"/>
  <c r="J423" i="6" s="1"/>
  <c r="L423" i="6" s="1"/>
  <c r="F422" i="17" s="1"/>
  <c r="J422" i="6"/>
  <c r="L422" i="6" s="1"/>
  <c r="F421" i="17" s="1"/>
  <c r="D32" i="11" l="1"/>
  <c r="D33" i="11" s="1"/>
  <c r="J428" i="6" l="1"/>
  <c r="J429" i="6" s="1"/>
  <c r="L429" i="6" s="1"/>
  <c r="F428" i="17" s="1"/>
  <c r="D35" i="11"/>
  <c r="D38" i="11"/>
  <c r="L428" i="6" l="1"/>
  <c r="F427" i="17" s="1"/>
</calcChain>
</file>

<file path=xl/sharedStrings.xml><?xml version="1.0" encoding="utf-8"?>
<sst xmlns="http://schemas.openxmlformats.org/spreadsheetml/2006/main" count="46447" uniqueCount="11122">
  <si>
    <t>공 종 별 집 계 표</t>
  </si>
  <si>
    <t>[ 인천공항철도 마곡역사 건축 및 노반 실시설계-기계설비 ]</t>
  </si>
  <si>
    <t>품      명</t>
  </si>
  <si>
    <t>규      격</t>
  </si>
  <si>
    <t>단위</t>
  </si>
  <si>
    <t>수량</t>
  </si>
  <si>
    <t>재  료  비</t>
  </si>
  <si>
    <t>단  가</t>
  </si>
  <si>
    <t>금  액</t>
  </si>
  <si>
    <t>노  무  비</t>
  </si>
  <si>
    <t>경      비</t>
  </si>
  <si>
    <t>합      계</t>
  </si>
  <si>
    <t>비  고</t>
  </si>
  <si>
    <t>공종코드</t>
  </si>
  <si>
    <t>변수</t>
  </si>
  <si>
    <t>상위공종</t>
  </si>
  <si>
    <t>공종구분</t>
  </si>
  <si>
    <t>공종레벨</t>
  </si>
  <si>
    <t>공종소계</t>
  </si>
  <si>
    <t>원가계산서 연결금액</t>
  </si>
  <si>
    <t>품목코드</t>
  </si>
  <si>
    <t>설정</t>
  </si>
  <si>
    <t>일위</t>
  </si>
  <si>
    <t>단산</t>
  </si>
  <si>
    <t>자 재</t>
  </si>
  <si>
    <t>손료적용</t>
  </si>
  <si>
    <t>손료저장</t>
  </si>
  <si>
    <t>적용율</t>
  </si>
  <si>
    <t>JUK1</t>
  </si>
  <si>
    <t>JUK2</t>
  </si>
  <si>
    <t>JUK3</t>
  </si>
  <si>
    <t>JUK4</t>
  </si>
  <si>
    <t>JUK5</t>
  </si>
  <si>
    <t>JUK6</t>
  </si>
  <si>
    <t>JUK7</t>
  </si>
  <si>
    <t>JUK8</t>
  </si>
  <si>
    <t>JUK9</t>
  </si>
  <si>
    <t>JUK10</t>
  </si>
  <si>
    <t>JUK11</t>
  </si>
  <si>
    <t>JUK12</t>
  </si>
  <si>
    <t>JUK13</t>
  </si>
  <si>
    <t>JUK14</t>
  </si>
  <si>
    <t>JUK15</t>
  </si>
  <si>
    <t>JUK16</t>
  </si>
  <si>
    <t>JUK17</t>
  </si>
  <si>
    <t>JUK18</t>
  </si>
  <si>
    <t>JUK19</t>
  </si>
  <si>
    <t>JUK20</t>
  </si>
  <si>
    <t>자재구분</t>
  </si>
  <si>
    <t>공종+자재</t>
  </si>
  <si>
    <t>고유번호</t>
  </si>
  <si>
    <t>01  인천공항철도 마곡역사 건축 및 노반 실시설계-기계설비</t>
  </si>
  <si>
    <t/>
  </si>
  <si>
    <t>01</t>
  </si>
  <si>
    <t>0101  기계설비공사</t>
  </si>
  <si>
    <t>0101</t>
  </si>
  <si>
    <t>F</t>
  </si>
  <si>
    <t>T</t>
  </si>
  <si>
    <t>식</t>
  </si>
  <si>
    <t>인</t>
  </si>
  <si>
    <t>5B1026B39634AF294735CD6E1591083CEC2AD2</t>
  </si>
  <si>
    <t>5ADC76591494CD79F60F182A1547001</t>
  </si>
  <si>
    <t>[ 합           계 ]</t>
  </si>
  <si>
    <t>TOTAL</t>
  </si>
  <si>
    <t>m</t>
  </si>
  <si>
    <t>개</t>
  </si>
  <si>
    <t>5B1026B39634AF294735CD6E1591083CEC29C0</t>
  </si>
  <si>
    <t>5ADC76591494CD79F60F182A1544002</t>
  </si>
  <si>
    <t>010104</t>
  </si>
  <si>
    <t>㎡</t>
  </si>
  <si>
    <t>5B008668A6F4FCB9FDBD1BBC15FAEF</t>
  </si>
  <si>
    <t>5B008668A6F4FC892879CF79154872</t>
  </si>
  <si>
    <t>5B008668A6F4FC99CFA2EA6015B7AD</t>
  </si>
  <si>
    <t>5B008668A6F4FCE9B1640D6B15E3C0</t>
  </si>
  <si>
    <t>5B008668A6F4FCF958EE3A3F1539F4</t>
  </si>
  <si>
    <t>5B008668A6F4FCF959F52AC9151621</t>
  </si>
  <si>
    <t>5B008668A6F4FCF959F52AC9151622</t>
  </si>
  <si>
    <t>5B008668A6F4FCF959F52AC9151623</t>
  </si>
  <si>
    <t>0101045B008668A6F4FCF959F52AC9151623</t>
  </si>
  <si>
    <t>5B008668A6F4FCF959F52AC915162C</t>
  </si>
  <si>
    <t>5B008668A6F4FCF959F52AC915162D</t>
  </si>
  <si>
    <t>5B00866C0584A739CFDBD758158153</t>
  </si>
  <si>
    <t>5B00866C0584A739CFDBD484152214</t>
  </si>
  <si>
    <t>5B00866C0584A739CFDBD5AB15CC34</t>
  </si>
  <si>
    <t>5B008668A4341F79D9A4859515E202</t>
  </si>
  <si>
    <t>0101045C9E4645ACB42D395876F5BD1570DBF64C5A51</t>
  </si>
  <si>
    <t>0101045C9E4645ACB42D395876F5BD1570DBF64C5B7D</t>
  </si>
  <si>
    <t>0101045C9E4645ACB42D395876F5BD1570DBF64C5B7E</t>
  </si>
  <si>
    <t>0101045C9E4645ACB42D395876F5BD1570DBF64C5B79</t>
  </si>
  <si>
    <t>0101045C9E4645ACB42D395876F5BD1570DBF64C5B78</t>
  </si>
  <si>
    <t>0101045C9E4645ACB42D395876F5BD1570DBF64C58A9</t>
  </si>
  <si>
    <t>0101045C9E4645ACB42D395876F5BD1570DBF64C58AC</t>
  </si>
  <si>
    <t>0101045C9E4645ACB42D395876F5BD1570DBF64C58AF</t>
  </si>
  <si>
    <t>0101045C9E4645ACB42D395876F5BD1570DBF64C58AE</t>
  </si>
  <si>
    <t>0101045C9E4645ACB42D395876F5BD1570DBF64C59B2</t>
  </si>
  <si>
    <t>0101045C9E4645ACB42D395876F5BD1570DBF64C5E32</t>
  </si>
  <si>
    <t>0101045C9E4645ACB42D395876F5BD1570DBF64C5E37</t>
  </si>
  <si>
    <t>0101045C9E4645ACB42D395876F5BD1570DBF64C5C06</t>
  </si>
  <si>
    <t>0101045C9E4645ACB42D395876F5BD1570DBF64C5C00</t>
  </si>
  <si>
    <t>0101045C9E4645ACB42D395876F5BD1570DBF64D60A6</t>
  </si>
  <si>
    <t>0101045C9E4645ACB42D395876F5BD1570DBF64D60A7</t>
  </si>
  <si>
    <t>0101045C9E4645ACB42D395876F5BD1570DBF3F77480</t>
  </si>
  <si>
    <t>0101045C9E4645ACB42D395876F5BD1570DBF3F775AC</t>
  </si>
  <si>
    <t>0101045C9E4645ACB42D395876F5BD1570DBF3F773FC</t>
  </si>
  <si>
    <t>0101045C9E4645ACB42D3958779FFB15E068C58CFC28</t>
  </si>
  <si>
    <t>0101045C9E4645ACB42D3958779FFB15E95973BC413D</t>
  </si>
  <si>
    <t>0101045C9E4645ACB42D395876F5BD1571E5BCE24C6B</t>
  </si>
  <si>
    <t>0101045C9E4645ACB42D395876F5BD1571E5BCE24D70</t>
  </si>
  <si>
    <t>0101045C9E4645ACB42D395876F5BD1571E5BCE24E19</t>
  </si>
  <si>
    <t>0101045C9E4645ACB42D395876F5BD1571E5BCE24E1F</t>
  </si>
  <si>
    <t>0101045C9E4645ACB42D395876F5BD1571E5BCE24E1E</t>
  </si>
  <si>
    <t>0101045C9E4645ACB42D395876F5BD1571E5BCE24F2B</t>
  </si>
  <si>
    <t>0101045C9E4645ACB42D395876F5BD1571E5BCE248F2</t>
  </si>
  <si>
    <t>0101045C9E4645ACB42D395876F5BD1571E5BCE09CC2</t>
  </si>
  <si>
    <t>0101045C9E4645ACB42D395876F5BD1571E769B6FD94</t>
  </si>
  <si>
    <t>0101045C9E4645ACB42D395876F5BD1571E769B6FD9B</t>
  </si>
  <si>
    <t>0101045C9E4645ACB42D395876F5BD1571E769B6FD9A</t>
  </si>
  <si>
    <t>0101045C9E4645ACB42D395876F5BD1571E769B6FEBA</t>
  </si>
  <si>
    <t>0101045C9E4645ACB42D395876F5BD1571E769B6F819</t>
  </si>
  <si>
    <t>0101045C9E4645ACB42D395876F5BD1571E769B6F4B4</t>
  </si>
  <si>
    <t>0101045C9E4645ACB42D395876F5BD1571E769B6F4B3</t>
  </si>
  <si>
    <t>0101045C9E4645ACB42D395876F5BD1571E769B6F55D</t>
  </si>
  <si>
    <t>0101045C9E4645ACB42D395876F5BD1571E769B5D10F</t>
  </si>
  <si>
    <t>0101045C9E4645ACB42D395876F5BD1571E769B5D33C</t>
  </si>
  <si>
    <t>0101045C9E4645ACB42D395876F5BD1571E769B5DC11</t>
  </si>
  <si>
    <t>0101045C9E4645ACB42D395876F5BD1571E769B4CF96</t>
  </si>
  <si>
    <t>0101045C9E4645ACB42D395876F5BD1571E769B4CF91</t>
  </si>
  <si>
    <t>0101045C9E4645ACB42D395876F5BD1571E769B4CA12</t>
  </si>
  <si>
    <t>0101045C9E4645ACB42D395876F5BD1571E769B4C86A</t>
  </si>
  <si>
    <t>0101045C9E4645ACB42D395876F5BD1571E769B4C746</t>
  </si>
  <si>
    <t>0101045C9E4645ACB42D395876F5BD1571E769B20146</t>
  </si>
  <si>
    <t>0101045C9E4645ACB42D395876F5BD1571E769B17AF5</t>
  </si>
  <si>
    <t>0101045C9E4645ACB42D395876F5BD1571E769BE3BED</t>
  </si>
  <si>
    <t>0101045C9E4645ACB42D395876F5BD1571E76890F914</t>
  </si>
  <si>
    <t>0101045C9E4645ACB42D395876F5BD1571E7689180E7</t>
  </si>
  <si>
    <t>0101045C9E4645ACB42D395876F5BD1571E9171287EF</t>
  </si>
  <si>
    <t>0101045C9E4645ACB42D395876F5BD1571E9171287EC</t>
  </si>
  <si>
    <t>0101045C9E4645ACB42D395876F5BD1571E9171280B9</t>
  </si>
  <si>
    <t>0101045C9E4645ACB42D395876F5BD1571E91712826C</t>
  </si>
  <si>
    <t>0101045C9E4645ACB42D395876F5BD1571E912915351</t>
  </si>
  <si>
    <t>0101045C9E4645ACB42D395876F5BD1571E91291562C</t>
  </si>
  <si>
    <t>5C9E4645ACB42D395876F5BD1571E1C179A335</t>
  </si>
  <si>
    <t>0101045C9E4645ACB42D395876F5BD1571E1C179A335</t>
  </si>
  <si>
    <t>5C9E4645ACB42D395876F5BD1571E1C179A33B</t>
  </si>
  <si>
    <t>0101045C9E4645ACB42D395876F5BD1571E1C179A33B</t>
  </si>
  <si>
    <t>5C9E4645ACB42D395876F5BD1571E1C179A33A</t>
  </si>
  <si>
    <t>0101045C9E4645ACB42D395876F5BD1571E1C179A33A</t>
  </si>
  <si>
    <t>5C9E4645ACB42D395876F5BD1571E1C179A228</t>
  </si>
  <si>
    <t>0101045C9E4645ACB42D395876F5BD1571E1C179A228</t>
  </si>
  <si>
    <t>5C9E4645ACB42D395876F5BD1571E1C179A229</t>
  </si>
  <si>
    <t>0101045C9E4645ACB42D395876F5BD1571E1C179A229</t>
  </si>
  <si>
    <t>5C9E4645ACB42D395876F5BD1571E1C179A22B</t>
  </si>
  <si>
    <t>0101045C9E4645ACB42D395876F5BD1571E1C179A22B</t>
  </si>
  <si>
    <t>5C9E4645ACB42D395876F5BD1571E1C179A224</t>
  </si>
  <si>
    <t>0101045C9E4645ACB42D395876F5BD1571E1C179A224</t>
  </si>
  <si>
    <t>5C9E4645ACB42D395876F5BD1571E1C179A225</t>
  </si>
  <si>
    <t>0101045C9E4645ACB42D395876F5BD1571E1C179A225</t>
  </si>
  <si>
    <t>5C9E4645ACB42D395876F5BD1571E1C179A104</t>
  </si>
  <si>
    <t>0101045C9E4645ACB42D395876F5BD1571E1C179A104</t>
  </si>
  <si>
    <t>5C9E4645ACB42D395876F5BD1571E1C179A107</t>
  </si>
  <si>
    <t>0101045C9E4645ACB42D395876F5BD1571E1C179A107</t>
  </si>
  <si>
    <t>5C9E4645ACB42D395876F5BD1571E1C179A106</t>
  </si>
  <si>
    <t>0101045C9E4645ACB42D395876F5BD1571E1C179A106</t>
  </si>
  <si>
    <t>5C9E4645ACB42D395876F5BD1571E1C179A101</t>
  </si>
  <si>
    <t>0101045C9E4645ACB42D395876F5BD1571E1C179A101</t>
  </si>
  <si>
    <t>5C9E4645ACB42D395876F5BD1571E1C179A100</t>
  </si>
  <si>
    <t>5C9E4645ACB42D395876F5BD1571E1C179A102</t>
  </si>
  <si>
    <t>0101045C9E4645ACB42D395876F5BD1571E1C179A102</t>
  </si>
  <si>
    <t>5C9E4645ACB42D395876F5BD1571E1C179A07A</t>
  </si>
  <si>
    <t>0101045C9E4645ACB42D395876F5BD1571E1C179A07A</t>
  </si>
  <si>
    <t>5C9E4645ACB42D395876F5BD1571E1C179A07B</t>
  </si>
  <si>
    <t>0101045C9E4645ACB42D395876F5BD1571E1C179A07B</t>
  </si>
  <si>
    <t>5C9E4645ACB42D395876F5BD1571E1C179A077</t>
  </si>
  <si>
    <t>0101045C9E4645ACB42D395876F5BD1571E1C179A077</t>
  </si>
  <si>
    <t>5C9E4645ACB42D395876F5BD1571E1C179A7AE</t>
  </si>
  <si>
    <t>0101045C9E4645ACB42D395876F5BD1571E1C179A7AE</t>
  </si>
  <si>
    <t>5C9E4645ACB42D395876F5BD1571E1C179A7AF</t>
  </si>
  <si>
    <t>0101045C9E4645ACB42D395876F5BD1571E1C179A7AF</t>
  </si>
  <si>
    <t>5C9E4645ACB42D395876F5BD1571E1C179A7AC</t>
  </si>
  <si>
    <t>0101045C9E4645ACB42D395876F5BD1571E1C179A7AC</t>
  </si>
  <si>
    <t>5C9E4645ACB42D395876F5BD1571E1C179A7AD</t>
  </si>
  <si>
    <t>0101045C9E4645ACB42D395876F5BD1571E1C179A7AD</t>
  </si>
  <si>
    <t>5C9E4645ACB42D395876F5BD1571E1C179A7AA</t>
  </si>
  <si>
    <t>0101045C9E4645ACB42D395876F5BD1571E1C179A7AA</t>
  </si>
  <si>
    <t>5C9E4645ACB42D395876F5BD1571E1C179A7AB</t>
  </si>
  <si>
    <t>0101045C9E4645ACB42D395876F5BD1571E1C179A7AB</t>
  </si>
  <si>
    <t>5C9E4645ACB42D395876F5BD1571E1C179A7A7</t>
  </si>
  <si>
    <t>0101045C9E4645ACB42D395876F5BD1571E1C179A7A7</t>
  </si>
  <si>
    <t>5C9E4645ACB42D395876F5BD1571E1C179A683</t>
  </si>
  <si>
    <t>0101045C9E4645ACB42D395876F5BD1571E1C179A683</t>
  </si>
  <si>
    <t>5C9E4645ACB42D395876F5BD1571E1C179A68E</t>
  </si>
  <si>
    <t>0101045C9E4645ACB42D395876F5BD1571E1C179A68E</t>
  </si>
  <si>
    <t>5C9E4645ACB42D395876F5BD1571E1C179A5E2</t>
  </si>
  <si>
    <t>0101045C9E4645ACB42D395876F5BD1571E1C179A5E2</t>
  </si>
  <si>
    <t>5C9E4645ACB42D395876F5BD1571E1C179A5E4</t>
  </si>
  <si>
    <t>0101045C9E4645ACB42D395876F5BD1571E1C179A5E4</t>
  </si>
  <si>
    <t>5C9E4645ACB42D395876F5BD1571E1C179A4DC</t>
  </si>
  <si>
    <t>0101045C9E4645ACB42D395876F5BD1571E1C179A4DC</t>
  </si>
  <si>
    <t>5C9E4645ACB42D395876F5BD1571E1C179A4DE</t>
  </si>
  <si>
    <t>5C9E4645ACB42D395876F5BD1571E1C179AB0E</t>
  </si>
  <si>
    <t>0101045C9E4645ACB42D395876F5BD1571E1C179AB0E</t>
  </si>
  <si>
    <t>5C9E4645ACB42D395876F5BD1571E1C179AA64</t>
  </si>
  <si>
    <t>0101045C9E4645ACB42D395876F5BD1571E1C179AA64</t>
  </si>
  <si>
    <t>5C9E4645ACB42D395876F5BD1571E1C179AA65</t>
  </si>
  <si>
    <t>0101045C9E4645ACB42D395876F5BD1571E1C179AA65</t>
  </si>
  <si>
    <t>5C9E4645ACB42D395876F5BD1571E1C1789CC1</t>
  </si>
  <si>
    <t>0101045C9E4645ACB42D395876F5BD1571E1C1789CC1</t>
  </si>
  <si>
    <t>5C9E4645ACB42D395876F5BD1571E1C1789DE0</t>
  </si>
  <si>
    <t>0101045C9E4645ACB42D395876F5BD1571E1C1789DE0</t>
  </si>
  <si>
    <t>5C9E4645ACB42D395876F5BD1571E1C1789DE1</t>
  </si>
  <si>
    <t>0101045C9E4645ACB42D395876F5BD1571E1C1789DE1</t>
  </si>
  <si>
    <t>5C9E4645ACB42D395876F5BD1571E1C1789E8E</t>
  </si>
  <si>
    <t>0101045C9E4645ACB42D395876F5BD1571E1C1789E8E</t>
  </si>
  <si>
    <t>5C9E4645ACB42D395876F5BD1571E1C1789E87</t>
  </si>
  <si>
    <t>0101045C9E4645ACB42D395876F5BD1571E1C1789E87</t>
  </si>
  <si>
    <t>5C9E4645ACB42D395876F5BD1571E1C178986E</t>
  </si>
  <si>
    <t>0101045C9E4645ACB42D395876F5BD1571E1C178986E</t>
  </si>
  <si>
    <t>5C9E4645ACB42D395876F5BD1571E1C1789A11</t>
  </si>
  <si>
    <t>0101045C9E4645ACB42D395876F5BD1571E1C1789A11</t>
  </si>
  <si>
    <t>5C9E4645ACB42D395876F5BD1571E1C1789A17</t>
  </si>
  <si>
    <t>0101045C9E4645ACB42D395876F5BD1571E1C1789A17</t>
  </si>
  <si>
    <t>5C9E4645ACB42D395876F5BD1571E1C1789B3A</t>
  </si>
  <si>
    <t>0101045C9E4645ACB42D395876F5BD1571E1C1789B3A</t>
  </si>
  <si>
    <t>5C9E4645ACB42D395876F5BD1571E1C178948C</t>
  </si>
  <si>
    <t>0101045C9E4645ACB42D395876F5BD1571E1C178948C</t>
  </si>
  <si>
    <t>5C9E4645ACB42D395876F5BD1571E1C17B550D</t>
  </si>
  <si>
    <t>0101045C9E4645ACB42D395876F5BD1571E1C17B550D</t>
  </si>
  <si>
    <t>5C9E4645ACB42D395876F5BD1571E1C17B5731</t>
  </si>
  <si>
    <t>0101045C9E4645ACB42D395876F5BD1571E1C17B5731</t>
  </si>
  <si>
    <t>5C9E4645ACB42D395876F5BD1571E1C17A4B42</t>
  </si>
  <si>
    <t>0101045C9E4645ACB42D395876F5BD1571E1C17A4B42</t>
  </si>
  <si>
    <t>5C9E4645ACB42D395876F5BD1571E1C17A4992</t>
  </si>
  <si>
    <t>0101045C9E4645ACB42D395876F5BD1571E1C17A4992</t>
  </si>
  <si>
    <t>5C9E4645ACB42D395876F5BD1571E1C17A4C68</t>
  </si>
  <si>
    <t>0101045C9E4645ACB42D395876F5BD1571E1C17A4C68</t>
  </si>
  <si>
    <t>5C9E4645ACB42D395876F5BD1571E1C17C7337</t>
  </si>
  <si>
    <t>0101045C9E4645ACB42D395876F5BD1571E1C17C7337</t>
  </si>
  <si>
    <t>5C9E4645ACB42D395876F5BD1571E1C17FCCB0</t>
  </si>
  <si>
    <t>0101045C9E4645ACB42D395876F5BD1571E1C17FCCB0</t>
  </si>
  <si>
    <t>5C9E4645ACB42D395876F5BD1571E1C4CDA2CB</t>
  </si>
  <si>
    <t>5C9E4645ACB42D395876F5BD1571E1C4CDA2C9</t>
  </si>
  <si>
    <t>0101045C9E4645ACB42D395876F5BD1571E1C4CDA2C9</t>
  </si>
  <si>
    <t>5C9E4645ACB42D395876F5BD1571E1C4CDA2CE</t>
  </si>
  <si>
    <t>0101045C9E4645ACB42D395876F5BD1571E1C4CDA2CE</t>
  </si>
  <si>
    <t>5C9E4645ACB42D395876F5BD1571E03AE83A8A</t>
  </si>
  <si>
    <t>0101045C9E4645ACB42D395876F5BD1571E03AE83A8A</t>
  </si>
  <si>
    <t>5C9E4645ACB42D395876F5BD1571E03AE83A8B</t>
  </si>
  <si>
    <t>0101045C9E4645ACB42D395876F5BD1571E03AE83A8B</t>
  </si>
  <si>
    <t>5C9E4645ACB42D395876F5BD1571E03AE83BAE</t>
  </si>
  <si>
    <t>0101045C9E4645ACB42D395876F5BD1571E03AE83BAE</t>
  </si>
  <si>
    <t>5C9E4645ACB42D395876F5BD1571E03AE83BA0</t>
  </si>
  <si>
    <t>0101045C9E4645ACB42D395876F5BD1571E03AE83BA0</t>
  </si>
  <si>
    <t>5C9E4645ACB42D395876F5BD1571E03AE838D5</t>
  </si>
  <si>
    <t>0101045C9E4645ACB42D395876F5BD1571E03AE838D5</t>
  </si>
  <si>
    <t>5C9E4645ACB42D395876F5BD1571E03AE838D1</t>
  </si>
  <si>
    <t>0101045C9E4645ACB42D395876F5BD1571E03AE838D1</t>
  </si>
  <si>
    <t>5C9E4645ACB42D395876F5BD1571E03AE838D2</t>
  </si>
  <si>
    <t>0101045C9E4645ACB42D395876F5BD1571E03AE838D2</t>
  </si>
  <si>
    <t>5C9E4645ACB42D395876F5BD1571E03AE839FF</t>
  </si>
  <si>
    <t>0101045C9E4645ACB42D395876F5BD1571E03AE839FF</t>
  </si>
  <si>
    <t>5C9E4645ACB42D395876F5BD1571E03AE83E78</t>
  </si>
  <si>
    <t>0101045C9E4645ACB42D395876F5BD1571E03AE83E78</t>
  </si>
  <si>
    <t>5C9E4645ACB42D395876F5BD1571E03AE83F06</t>
  </si>
  <si>
    <t>0101045C9E4645ACB42D395876F5BD1571E03AE83F06</t>
  </si>
  <si>
    <t>5C9E4645ACB42D395876F5BD1571E03AE83F00</t>
  </si>
  <si>
    <t>0101045C9E4645ACB42D395876F5BD1571E03AE83F00</t>
  </si>
  <si>
    <t>5C9E4645ACB42D395876F5BD1571E03AE9C114</t>
  </si>
  <si>
    <t>0101045C9E4645ACB42D395876F5BD1571E03AE9C114</t>
  </si>
  <si>
    <t>5C9E4645ACB42D395876F5BD1571E03AE9C697</t>
  </si>
  <si>
    <t>0101045C9E4645ACB42D395876F5BD1571E03AE9C697</t>
  </si>
  <si>
    <t>5C9E4645ACB42D395876F5BD1571E03AE9C7BC</t>
  </si>
  <si>
    <t>0101045C9E4645ACB42D395876F5BD1571E03AE9C7BC</t>
  </si>
  <si>
    <t>5C9E4645ACB42D395876F5BD1571E03AE9C840</t>
  </si>
  <si>
    <t>0101045C9E4645ACB42D395876F5BD1571E03AE9C840</t>
  </si>
  <si>
    <t>5C9E4645ACB42D395876F5BD1571E03AE9C841</t>
  </si>
  <si>
    <t>5C9E4645ACB42D395876F5BD1571E03AE9C847</t>
  </si>
  <si>
    <t>0101045C9E4645ACB42D395876F5BD1571E03AE9C847</t>
  </si>
  <si>
    <t>5C9E4645ACB42D395876F5BD1571E03AE9C845</t>
  </si>
  <si>
    <t>0101045C9E4645ACB42D395876F5BD1571E03AE9C845</t>
  </si>
  <si>
    <t>5C9E4645ACB42D395876F5BD1571E03AE9C969</t>
  </si>
  <si>
    <t>0101045C9E4645ACB42D395876F5BD1571E03AE9C969</t>
  </si>
  <si>
    <t>5C9E4645ACB42D395876F5BD1571E03AE9C960</t>
  </si>
  <si>
    <t>0101045C9E4645ACB42D395876F5BD1571E03AE9C960</t>
  </si>
  <si>
    <t>5C9E4645ACB42D395876F5BD1571E03AEAE3B3</t>
  </si>
  <si>
    <t>0101045C9E4645ACB42D395876F5BD1571E03AEAE3B3</t>
  </si>
  <si>
    <t>5C9E4645ACB42D395876F5BD1571E03AEAE187</t>
  </si>
  <si>
    <t>0101045C9E4645ACB42D395876F5BD1571E03AEAE187</t>
  </si>
  <si>
    <t>5C9E4645ACB42D395876F5BD1571E03AEAEF64</t>
  </si>
  <si>
    <t>0101045C9E4645ACB42D395876F5BD1571E03AEAEF64</t>
  </si>
  <si>
    <t>5C9E4645ACB42D395876F5BD1571E03AEAEE46</t>
  </si>
  <si>
    <t>0101045C9E4645ACB42D395876F5BD1571E03AEAEE46</t>
  </si>
  <si>
    <t>5C9E4645ACB42D395876F5BD1571E03AEB8E89</t>
  </si>
  <si>
    <t>0101045C9E4645ACB42D395876F5BD1571E03AEB8E89</t>
  </si>
  <si>
    <t>5C9E4645ACB42D395876F5BD1571E03AEB8752</t>
  </si>
  <si>
    <t>0101045C9E4645ACB42D395876F5BD1571E03AEB8752</t>
  </si>
  <si>
    <t>5C9E4645ACB42D395876F5BD1571E03AEC97BC</t>
  </si>
  <si>
    <t>0101045C9E4645ACB42D395876F5BD1571E03AEC97BC</t>
  </si>
  <si>
    <t>5C9E4645ACB42D395876F5BD1571E03AEC9070</t>
  </si>
  <si>
    <t>0101045C9E4645ACB42D395876F5BD1571E03AEC9070</t>
  </si>
  <si>
    <t>5C9E4645ACB42D395876F5BD1571E03AEC9239</t>
  </si>
  <si>
    <t>0101045C9E4645ACB42D395876F5BD1571E03AEC9239</t>
  </si>
  <si>
    <t>5C9E4645ACB42D395876F5BD1571E03AEE4244</t>
  </si>
  <si>
    <t>0101045C9E4645ACB42D395876F5BD1571E03AEE4244</t>
  </si>
  <si>
    <t>5C9E4645ACB42D395876F5BD1571E03AEE4241</t>
  </si>
  <si>
    <t>0101045C9E4645ACB42D395876F5BD1571E03AEE4241</t>
  </si>
  <si>
    <t>5C9E4645ACB42D395876F5BD1571E38EE62B63</t>
  </si>
  <si>
    <t>0101045C9E4645ACB42D395876F5BD1571E38EE62B63</t>
  </si>
  <si>
    <t>5C9E4645ACB42D395876F5BD1571E38EE62A47</t>
  </si>
  <si>
    <t>0101045C9E4645ACB42D395876F5BD1571E38EE62A47</t>
  </si>
  <si>
    <t>5C9E4645ACB42D395876F5BD1571E38EE62A42</t>
  </si>
  <si>
    <t>0101045C9E4645ACB42D395876F5BD1571E38EE62A42</t>
  </si>
  <si>
    <t>5C9E4645ACB42D395876F5BD1571E38EE62A4D</t>
  </si>
  <si>
    <t>0101045C9E4645ACB42D395876F5BD1571E38EE62A4D</t>
  </si>
  <si>
    <t>5C9E4645ACB42D395876F5BD1571E2E802CEF7</t>
  </si>
  <si>
    <t>0101045C9E4645ACB42D395876F5BD1571E2E802CEF7</t>
  </si>
  <si>
    <t>5C9E4645ACB42D395876F5BD1571E2E80122CC</t>
  </si>
  <si>
    <t>0101045C9E4645ACB42D395876F5BD1571E2E80122CC</t>
  </si>
  <si>
    <t>5C9E4645ACB42D395876F5BD1571E2E8001BD9</t>
  </si>
  <si>
    <t>0101045C9E4645ACB42D395876F5BD1571E2E8001BD9</t>
  </si>
  <si>
    <t>5C9E4645ACB42D395876F5BD1571E2E8001A3A</t>
  </si>
  <si>
    <t>0101045C9E4645ACB42D395876F5BD1571E2E8001A3A</t>
  </si>
  <si>
    <t>5C9E4645ACB42D395876F5BD1571E2E8001D86</t>
  </si>
  <si>
    <t>0101045C9E4645ACB42D395876F5BD1571E2E8001D86</t>
  </si>
  <si>
    <t>5C9E4645ACB42D395876F5BD1571E2E80740A6</t>
  </si>
  <si>
    <t>0101045C9E4645ACB42D395876F5BD1571E2E80740A6</t>
  </si>
  <si>
    <t>5C9E4645ACB42D395876F5BD1571E2E80740A3</t>
  </si>
  <si>
    <t>0101045C9E4645ACB42D395876F5BD1571E2E80740A3</t>
  </si>
  <si>
    <t>5C9E4645ACB42D395876F5BD1571E2E80740AC</t>
  </si>
  <si>
    <t>0101045C9E4645ACB42D395876F5BD1571E2E80740AC</t>
  </si>
  <si>
    <t>5C9E4645ACB42D395876F5BD1571E2ED85E0A9</t>
  </si>
  <si>
    <t>0101045C9E4645ACB42D395876F5BD1571E2ED85E0A9</t>
  </si>
  <si>
    <t>0101045C9E4645ACB42D395876F5BD1571E2ED84C380</t>
  </si>
  <si>
    <t>5C9E4645ACB42D395876F496156189341406C7</t>
  </si>
  <si>
    <t>0101045C9E4645ACB42D395876F496156189341406C7</t>
  </si>
  <si>
    <t>5C9E4645ACB42D395876F496156189341406C0</t>
  </si>
  <si>
    <t>0101045C9E4645ACB42D395876F496156189341406C0</t>
  </si>
  <si>
    <t>5C9E4645ACB42D395876F49615618934140539</t>
  </si>
  <si>
    <t>0101045C9E4645ACB42D395876F49615618934140539</t>
  </si>
  <si>
    <t>5CF0F63F41A47C2997340FA615BE266D474BE3</t>
  </si>
  <si>
    <t>0101045CF0F63F41A47C2997340FA615BE266D474BE3</t>
  </si>
  <si>
    <t>5CF0F63F41A47C2997340FA615BE266D474BE1</t>
  </si>
  <si>
    <t>0101045CF0F63F41A47C2997340FA615BE266D474BE1</t>
  </si>
  <si>
    <t>0101045C9E4645A8D493A92901BC38150231E967F058</t>
  </si>
  <si>
    <t>0101045C9E4645A8D493A92901BC38150231E967F163</t>
  </si>
  <si>
    <t>5CF0A6B53834CF897EF07B701519B9B0BFBD8D</t>
  </si>
  <si>
    <t>0101045CF0A6B53834CF897EF07B701519B9B0BFBD8D</t>
  </si>
  <si>
    <t>5CE656F68E840939A9A66A9E155962254A0D63</t>
  </si>
  <si>
    <t>0101045CE656F68E840939A9A66A9E155962254A0D63</t>
  </si>
  <si>
    <t>5CCB96C827F40449556E5F48155E49985694F3</t>
  </si>
  <si>
    <t>0101045CCB96C827F40449556E5F48155E49985694F3</t>
  </si>
  <si>
    <t>5CE646D08DD452A9551D05EB150BC3359BE34A</t>
  </si>
  <si>
    <t>0101045CE646D08DD452A9551D05EB150BC3359BE34A</t>
  </si>
  <si>
    <t>5CE646D08DD46379D93635011574283F10B146</t>
  </si>
  <si>
    <t>0101045CE646D08DD46379D93635011574283F10B146</t>
  </si>
  <si>
    <t>5CE656F688748D89ADEB743C15B9360DDA4837</t>
  </si>
  <si>
    <t>0101045CE656F688748D89ADEB743C15B9360DDA4837</t>
  </si>
  <si>
    <t>5CE656F688748D89ADEB743C15B9360DDA4E5F</t>
  </si>
  <si>
    <t>0101045CE656F688748D89ADEB743C15B9360DDA4E5F</t>
  </si>
  <si>
    <t>0101045C9E4645A8D493A9202A9ECC15BB6874D665F9</t>
  </si>
  <si>
    <t>0101045C9E4645A8D493A9202A9ECC15BB6874D664ED</t>
  </si>
  <si>
    <t>5BC526BBE4046B99D7BA35C6153C6D</t>
  </si>
  <si>
    <t>0101045BC526BBE4046B99D7BA35C6153C6D</t>
  </si>
  <si>
    <t>5B00866D2F64941962676FD0155289</t>
  </si>
  <si>
    <t>0101045B00866D2F64941962676FD0155289</t>
  </si>
  <si>
    <t>간단</t>
  </si>
  <si>
    <t>5B00169B0C9421F94924CBB915FA9F</t>
  </si>
  <si>
    <t>5BC526B82ED45FF9C2B54333159886</t>
  </si>
  <si>
    <t>0101045BC526B82ED45FF9C2B54333159886</t>
  </si>
  <si>
    <t>5B1026B39634AF294735CD6E1591083CEC2E48</t>
  </si>
  <si>
    <t>0101045B1026B39634AF294735CD6E1591083CEC2E48</t>
  </si>
  <si>
    <t>5CE656F68E840939A9A66A9E155962254B2B16</t>
  </si>
  <si>
    <t>5CE646D08DD452A9551D05EB150BC3359BE0FA</t>
  </si>
  <si>
    <t>5B1026B39634AF294735CD6E1591083CEC2AD3</t>
  </si>
  <si>
    <t>5B1026B39634AF294735CD6E1591083CEC2AD9</t>
  </si>
  <si>
    <t>5B1026B39634AF294735CD6E1591083CEC2BF5</t>
  </si>
  <si>
    <t>0102  소방설비공사</t>
  </si>
  <si>
    <t>0102</t>
  </si>
  <si>
    <t>010206</t>
  </si>
  <si>
    <t>0102065C9E4645ACB42D395876F5BD1570DBF64C5FD9</t>
  </si>
  <si>
    <t>0102065C9E4645ACB42D395876F5BD1571E769B7808C</t>
  </si>
  <si>
    <t>5C9E4645ACB42D395876F5BD1571E03AE839FE</t>
  </si>
  <si>
    <t>0102065C9E4645ACB42D395876F5BD1571E03AE839FE</t>
  </si>
  <si>
    <t>5C9E4645ACB42D395876F5BD1571E03AE83C4D</t>
  </si>
  <si>
    <t>0102065C9E4645ACB42D395876F5BD1571E03AE83C4D</t>
  </si>
  <si>
    <t>5C9E4645ACB42D395876F5BD1571E2E803EB9A</t>
  </si>
  <si>
    <t>0102065C9E4645ACB42D395876F5BD1571E2E803EB9A</t>
  </si>
  <si>
    <t>5C9E4645ACB42D395876F5BD1571E2E803E46A</t>
  </si>
  <si>
    <t>0102065C9E4645ACB42D395876F5BD1571E2E803E46A</t>
  </si>
  <si>
    <t>0102065C9E4645ACB42D395876F496156189341406C7</t>
  </si>
  <si>
    <t>0102065CF0F63F41A47C2997340FA615BE266D474BE1</t>
  </si>
  <si>
    <t>0102065CF0A6B53834CF897EF07B701519B9B0BFBD8D</t>
  </si>
  <si>
    <t>5B00866D2F64941962676FD0155390</t>
  </si>
  <si>
    <t>0102065B00866D2F64941962676FD0155390</t>
  </si>
  <si>
    <t>0102065CCB96C827F40449556E5F48155E49985694F3</t>
  </si>
  <si>
    <t>5CE656F688748D89ADEB743D15408912744C5E</t>
  </si>
  <si>
    <t>0102065CE656F688748D89ADEB743D15408912744C5E</t>
  </si>
  <si>
    <t>0102065C9E4645A8D49359BFAB997B15E6E714C73BEB</t>
  </si>
  <si>
    <t>0102065C9E4645A8D49359BFAB997B15E6E714C73BEA</t>
  </si>
  <si>
    <t>0102065B00866D2F64941962676FD0155289</t>
  </si>
  <si>
    <t>0102065B1026B39634AF294735CD6E1591083CEC2AD2</t>
  </si>
  <si>
    <t>0102065B1026B39634AF294735CD6E1591083CEC29C0</t>
  </si>
  <si>
    <t>0102065B1026B39634AF294735CD6E1591083CEC2E48</t>
  </si>
  <si>
    <t>0102065ADC76591494CD79F60F182A1547001</t>
  </si>
  <si>
    <t>5B1026B39634AF294735CD6E1591083CEC282A</t>
  </si>
  <si>
    <t>0103  본선설비공사</t>
  </si>
  <si>
    <t>0103</t>
  </si>
  <si>
    <t>0104  승강장층설비공사(야간할증)</t>
  </si>
  <si>
    <t>0104</t>
  </si>
  <si>
    <t>01040101</t>
  </si>
  <si>
    <t>010401015B008668A6F4FC892879CF79154872</t>
  </si>
  <si>
    <t>010401015B008668A6F4FC99CFA2EA6015B7AD</t>
  </si>
  <si>
    <t>010401015B008668A6F4FCF959F52AC9151621</t>
  </si>
  <si>
    <t>010401015B008668A6F4FCF959F52AC9151622</t>
  </si>
  <si>
    <t>010401015B008668A6F4FCF959F52AC9151623</t>
  </si>
  <si>
    <t>010401015C9E4645ACB42D395876F5BD1570DAEF5A86E4</t>
  </si>
  <si>
    <t>010401015C9E4645ACB42D395876F5BD1570DBF64C5202</t>
  </si>
  <si>
    <t>010401015C9E4645ACB42D395876F5BD1571E1C179A7AA</t>
  </si>
  <si>
    <t>010401015C9E4645ACB42D395876F5BD1571E1C179A7AB</t>
  </si>
  <si>
    <t>5C9E4645ACB42D395876F5BD1571E1C179A685</t>
  </si>
  <si>
    <t>010401015C9E4645ACB42D395876F5BD1571E1C179A685</t>
  </si>
  <si>
    <t>010401015C9E4645ACB42D395876F5BD1571E1C179A683</t>
  </si>
  <si>
    <t>010401015C9E4645ACB42D395876F5BD1571E1C179A4DE</t>
  </si>
  <si>
    <t>5C9E4645ACB42D395876F5BD1571E1C179AB0A</t>
  </si>
  <si>
    <t>010401015C9E4645ACB42D395876F5BD1571E1C179AB0A</t>
  </si>
  <si>
    <t>5C9E4645ACB42D395876F5BD1571E1C179AB00</t>
  </si>
  <si>
    <t>010401015C9E4645ACB42D395876F5BD1571E1C179AB00</t>
  </si>
  <si>
    <t>5C9E4645ACB42D395876F5BD1571E1C1789DEB</t>
  </si>
  <si>
    <t>5C9E4645ACB42D395876F5BD1571E1C1789E89</t>
  </si>
  <si>
    <t>010401015C9E4645ACB42D395876F5BD1571E1C1789E89</t>
  </si>
  <si>
    <t>5C9E4645ACB42D395876F5BD1571E1C17B51AF</t>
  </si>
  <si>
    <t>010401015C9E4645ACB42D395876F5BD1571E1C17B51AF</t>
  </si>
  <si>
    <t>5C9E4645ACB42D395876F5BD1571E03AE83D53</t>
  </si>
  <si>
    <t>010401015C9E4645ACB42D395876F5BD1571E03AE83D53</t>
  </si>
  <si>
    <t>010401015C9E4645ACB42D395876F5BD1571E03AE9C840</t>
  </si>
  <si>
    <t>010401015C9E4645ACB42D395876F5BD1571E38EE62A47</t>
  </si>
  <si>
    <t>010401015C9E4645ACB42D395876F496156189341406C7</t>
  </si>
  <si>
    <t>010401015C9E4645ACB42D395876F496156189341406C0</t>
  </si>
  <si>
    <t>010401015C9E4645ACB42D395876F49615618934140539</t>
  </si>
  <si>
    <t>010401015CF0F63F41A47C2997340FA615BE266D474BE3</t>
  </si>
  <si>
    <t>010401015CF0F63F41A47C2997340FA615BE266D474BE1</t>
  </si>
  <si>
    <t>010401015CE656F68E840939A9A66A9E155962254A0D63</t>
  </si>
  <si>
    <t>010401015CE646D08DD46379D93635011574283F10B146</t>
  </si>
  <si>
    <t>010401015BC526BBE4046B99D7BA35C6153C6D</t>
  </si>
  <si>
    <t>01040203</t>
  </si>
  <si>
    <t>010402035B008668A6F4FCF959F52AC9151621</t>
  </si>
  <si>
    <t>010402035B008668A6F4FCF959F52AC9151622</t>
  </si>
  <si>
    <t>010402035B008668A6F4FCF959F52AC9151623</t>
  </si>
  <si>
    <t>010402035C9E4645ACB42D395876F5BD1570DAEF5BABD5</t>
  </si>
  <si>
    <t>010402035C9E4645ACB42D395876F5BD1570DBF64C5FD9</t>
  </si>
  <si>
    <t>010402035C9E4645ACB42D395876F5BD1571E769B7808C</t>
  </si>
  <si>
    <t>5C9E4645ACB42D395876F5BD1571E03AE839FD</t>
  </si>
  <si>
    <t>010402035C9E4645ACB42D395876F5BD1571E03AE839FD</t>
  </si>
  <si>
    <t>010402035C9E4645ACB42D395876F5BD1571E03AE83C4D</t>
  </si>
  <si>
    <t>010402035C9E4645ACB42D395876F496156189341406C7</t>
  </si>
  <si>
    <t>010402035CF0F63F41A47C2997340FA615BE266D474BE1</t>
  </si>
  <si>
    <t>010402035CF0A6B53834CF897EF07B701519B9B0BFBD8D</t>
  </si>
  <si>
    <t>010402035B00866D2F64941962676FD0155390</t>
  </si>
  <si>
    <t>010402035CE656F688748D89ADEB743D15408912744C5E</t>
  </si>
  <si>
    <t>010402035C9E4645A8D49359BFAB997B15E6E714C73BEB</t>
  </si>
  <si>
    <t>010402035C9E4645A8D49359BFAB997B15E6E714C73BEA</t>
  </si>
  <si>
    <t>010402035B1026B39634AF294735CD6E1591083CEC2AD2</t>
  </si>
  <si>
    <t>010402035B1026B39634AF294735CD6E1591083CEC29C0</t>
  </si>
  <si>
    <t>010402035B1026B39634AF294735CD6E1591083CEC2E48</t>
  </si>
  <si>
    <t>010402035ADC76591494CD79F60F182A1547001</t>
  </si>
  <si>
    <t>0105  T.A.B 공사(PS)</t>
  </si>
  <si>
    <t>0105</t>
  </si>
  <si>
    <t>0106  시설분담금(PS)</t>
  </si>
  <si>
    <t>0106</t>
  </si>
  <si>
    <t>0107  준공도서작성비(PS)</t>
  </si>
  <si>
    <t>0107</t>
  </si>
  <si>
    <t>일 위 대 가 목 록</t>
  </si>
  <si>
    <t>코  드</t>
  </si>
  <si>
    <t>재 료 비</t>
  </si>
  <si>
    <t>노 무 비</t>
  </si>
  <si>
    <t>경    비</t>
  </si>
  <si>
    <t>합    계</t>
  </si>
  <si>
    <t>비      고</t>
  </si>
  <si>
    <t>노임계수</t>
  </si>
  <si>
    <t>할증</t>
  </si>
  <si>
    <t>품셈개요</t>
  </si>
  <si>
    <t>장비일위</t>
  </si>
  <si>
    <t>일위대가</t>
  </si>
  <si>
    <t>자재</t>
  </si>
  <si>
    <t>할증적용</t>
  </si>
  <si>
    <t>할증저장</t>
  </si>
  <si>
    <t>할증율</t>
  </si>
  <si>
    <t>HAL1</t>
  </si>
  <si>
    <t>HAL2</t>
  </si>
  <si>
    <t>HAL3</t>
  </si>
  <si>
    <t>일위대가+자재</t>
  </si>
  <si>
    <t>5CE646D08DD463999D49AA9115ED7A7C097294</t>
  </si>
  <si>
    <t>5B1026B39634AF294735CD6E1591083CEC2E4F</t>
  </si>
  <si>
    <t>5CE646D08DD463999D49AA9115ED7A7C097F6C</t>
  </si>
  <si>
    <t>5B008668A6F4FCB9FDBD1BBC15FAEF5CE646D08DD463999D49AA9115ED7A7C097F6C</t>
  </si>
  <si>
    <t>5CE646D08DD463999D49AA9115ED7A7C09760B</t>
  </si>
  <si>
    <t>5B008668A6F4FCB9FDBD1BBC15FAEF5CE646D08DD463999D49AA9115ED7A7C09760B</t>
  </si>
  <si>
    <t>5C9E4645A8D493A92901BDDE15AC50B1EFBFF1</t>
  </si>
  <si>
    <t>5B008668A6F4FCB9FDBD1BBC15FAEF5C9E4645A8D493A92901BDDE15AC50B1EFBFF1</t>
  </si>
  <si>
    <t>5CE646D08DD463999D49AA9115ED7A7C09771E</t>
  </si>
  <si>
    <t>5B008668A6F4FCB9FDBD1BBC15FAEF5CE646D08DD463999D49AA9115ED7A7C09771E</t>
  </si>
  <si>
    <t>5C9E4645A8D493A92901BDDE15AC50B1EFBFF4</t>
  </si>
  <si>
    <t>5B008668A6F4FCB9FDBD1BBC15FAEF5C9E4645A8D493A92901BDDE15AC50B1EFBFF4</t>
  </si>
  <si>
    <t>5CE656F68E8424292C56443015BB78C92A0F97</t>
  </si>
  <si>
    <t>5B008668A6F4FCB9FDBD1BBC15FAEF5CE656F68E8424292C56443015BB78C92A0F97</t>
  </si>
  <si>
    <t>5CE6C626A65499C9A55B518815DF78888A7472</t>
  </si>
  <si>
    <t>5B008668A6F4FCB9FDBD1BBC15FAEF5CE6C626A65499C9A55B518815DF78888A7472</t>
  </si>
  <si>
    <t>5CE646D08DD46369CB9AB38D15014F53106637</t>
  </si>
  <si>
    <t>5B008668A6F4FCB9FDBD1BBC15FAEF5CE646D08DD46369CB9AB38D15014F53106637</t>
  </si>
  <si>
    <t>5CE646D083D45B695B75ABD31579678A18265A</t>
  </si>
  <si>
    <t>5B008668A6F4FCB9FDBD1BBC15FAEF5CE646D083D45B695B75ABD31579678A18265A</t>
  </si>
  <si>
    <t>5CE646D08DD463999D49AA9115ED7A7C086F1F</t>
  </si>
  <si>
    <t>5B008668A6F4FCB9FDBD1BBC15FAEF5CE646D08DD463999D49AA9115ED7A7C086F1F</t>
  </si>
  <si>
    <t>5CE646D08DD45289A84CAF92153E5B0460E3CC</t>
  </si>
  <si>
    <t>5B008668A6F4FCB9FDBD1BBC15FAEF5CE646D08DD45289A84CAF92153E5B0460E3CC</t>
  </si>
  <si>
    <t>5B008668A6F4FCB9FDBD1C43154C2D</t>
  </si>
  <si>
    <t>5B008668A6F4FCB9FDBD1BBC15FAEF5B008668A6F4FCB9FDBD1C43154C2D</t>
  </si>
  <si>
    <t>5B008668A6F4FCB9FDBD1F17152A26</t>
  </si>
  <si>
    <t>5B008668A6F4FCB9FDBD1BBC15FAEF5B008668A6F4FCB9FDBD1F17152A26</t>
  </si>
  <si>
    <t>5CE646D08DD463999D49AA9115ED7A7C097F6D</t>
  </si>
  <si>
    <t>5B008668A6F4FC892879CF791548725CE646D08DD463999D49AA9115ED7A7C097F6D</t>
  </si>
  <si>
    <t>5CE646D08DD463999D49AA9115ED7A7C09760A</t>
  </si>
  <si>
    <t>5B008668A6F4FC892879CF791548725CE646D08DD463999D49AA9115ED7A7C09760A</t>
  </si>
  <si>
    <t>5B008668A6F4FC892879CF791548725C9E4645A8D493A92901BDDE15AC50B1EFBFF1</t>
  </si>
  <si>
    <t>5B008668A6F4FC892879CF791548725CE646D08DD463999D49AA9115ED7A7C09771E</t>
  </si>
  <si>
    <t>5B008668A6F4FC892879CF791548725C9E4645A8D493A92901BDDE15AC50B1EFBFF4</t>
  </si>
  <si>
    <t>5B008668A6F4FC892879CF791548725CE656F68E8424292C56443015BB78C92A0F97</t>
  </si>
  <si>
    <t>5B008668A6F4FC892879CF791548725CE6C626A65499C9A55B518815DF78888A7472</t>
  </si>
  <si>
    <t>5B008668A6F4FC892879CF791548725CE646D08DD46369CB9AB38D15014F53106637</t>
  </si>
  <si>
    <t>5B008668A6F4FC892879CF791548725CE646D083D45B695B75ABD31579678A18265A</t>
  </si>
  <si>
    <t>5B008668A6F4FC892879CF791548725CE646D08DD463999D49AA9115ED7A7C086F1F</t>
  </si>
  <si>
    <t>5B008668A6F4FC892879CF791548725CE646D08DD45289A84CAF92153E5B0460E3CC</t>
  </si>
  <si>
    <t>5B008668A6F4FC892879C8C915739F</t>
  </si>
  <si>
    <t>5B008668A6F4FC892879CF791548725B008668A6F4FC892879C8C915739F</t>
  </si>
  <si>
    <t>5B008668A6F4FC892879CB9E15F8C2</t>
  </si>
  <si>
    <t>5B008668A6F4FC892879CF791548725B008668A6F4FC892879CB9E15F8C2</t>
  </si>
  <si>
    <t>5CE646D08DD463999D49AA9115ED7A7C097F6E</t>
  </si>
  <si>
    <t>5B008668A6F4FC99CFA2EA6015B7AD5CE646D08DD463999D49AA9115ED7A7C097F6E</t>
  </si>
  <si>
    <t>5CE646D08DD463999D49AA9115ED7A7C097609</t>
  </si>
  <si>
    <t>5B008668A6F4FC99CFA2EA6015B7AD5CE646D08DD463999D49AA9115ED7A7C097609</t>
  </si>
  <si>
    <t>5B008668A6F4FC99CFA2EA6015B7AD5C9E4645A8D493A92901BDDE15AC50B1EFBFF1</t>
  </si>
  <si>
    <t>5B008668A6F4FC99CFA2EA6015B7AD5CE646D08DD463999D49AA9115ED7A7C09771E</t>
  </si>
  <si>
    <t>5B008668A6F4FC99CFA2EA6015B7AD5C9E4645A8D493A92901BDDE15AC50B1EFBFF4</t>
  </si>
  <si>
    <t>5B008668A6F4FC99CFA2EA6015B7AD5CE656F68E8424292C56443015BB78C92A0F97</t>
  </si>
  <si>
    <t>5B008668A6F4FC99CFA2EA6015B7AD5CE6C626A65499C9A55B518815DF78888A7472</t>
  </si>
  <si>
    <t>5B008668A6F4FC99CFA2EA6015B7AD5CE646D08DD46369CB9AB38D15014F53106637</t>
  </si>
  <si>
    <t>5B008668A6F4FC99CFA2EA6015B7AD5CE646D083D45B695B75ABD31579678A18265A</t>
  </si>
  <si>
    <t>5B008668A6F4FC99CFA2EA6015B7AD5CE646D08DD463999D49AA9115ED7A7C086F1F</t>
  </si>
  <si>
    <t>5B008668A6F4FC99CFA2EA6015B7AD5CE646D08DD45289A84CAF92153E5B0460E3CC</t>
  </si>
  <si>
    <t>5C9E4645A8D493A92901BDDE15AC50B1EFBFF3</t>
  </si>
  <si>
    <t>5B008668A6F4FC99CFA2EA6015B7AD5C9E4645A8D493A92901BDDE15AC50B1EFBFF3</t>
  </si>
  <si>
    <t>5C9E4645A8D493A92901BDDE15AC50B1EFBFF2</t>
  </si>
  <si>
    <t>5B008668A6F4FC99CFA2EA6015B7AD5C9E4645A8D493A92901BDDE15AC50B1EFBFF2</t>
  </si>
  <si>
    <t>5B008668A6F4FC99CFA2ED3415162C</t>
  </si>
  <si>
    <t>5B008668A6F4FC99CFA2EA6015B7AD5B008668A6F4FC99CFA2ED3415162C</t>
  </si>
  <si>
    <t>5B008668A6F4FC99CFA2EEDB155FFF</t>
  </si>
  <si>
    <t>5B008668A6F4FC99CFA2EA6015B7AD5B008668A6F4FC99CFA2EEDB155FFF</t>
  </si>
  <si>
    <t>5B008668A6F4FCE9B1640D6B15E3C05CE646D08DD463999D49AA9115ED7A7C097F6E</t>
  </si>
  <si>
    <t>5B008668A6F4FCE9B1640D6B15E3C05CE646D08DD463999D49AA9115ED7A7C097609</t>
  </si>
  <si>
    <t>5B008668A6F4FCE9B1640D6B15E3C05C9E4645A8D493A92901BDDE15AC50B1EFBFF1</t>
  </si>
  <si>
    <t>5B008668A6F4FCE9B1640D6B15E3C05CE646D08DD463999D49AA9115ED7A7C09771E</t>
  </si>
  <si>
    <t>5B008668A6F4FCE9B1640D6B15E3C05C9E4645A8D493A92901BDDE15AC50B1EFBFF4</t>
  </si>
  <si>
    <t>5B008668A6F4FCE9B1640D6B15E3C05CE656F68E8424292C56443015BB78C92A0F97</t>
  </si>
  <si>
    <t>5B008668A6F4FCE9B1640D6B15E3C05CE6C626A65499C9A55B518815DF78888A7472</t>
  </si>
  <si>
    <t>5B008668A6F4FCE9B1640D6B15E3C05CE646D08DD46369CB9AB38D15014F53106637</t>
  </si>
  <si>
    <t>5B008668A6F4FCE9B1640D6B15E3C05CE646D083D45B695B75ABD31579678A18265A</t>
  </si>
  <si>
    <t>5B008668A6F4FCE9B1640D6B15E3C05CE646D08DD463999D49AA9115ED7A7C086F1F</t>
  </si>
  <si>
    <t>5B008668A6F4FCE9B1640D6B15E3C05CE646D08DD45289A84CAF92153E5B0460E3CC</t>
  </si>
  <si>
    <t>5B008668A6F4FCE9B1640D6B15E3C05C9E4645A8D493A92901BDDE15AC50B1EFBFF3</t>
  </si>
  <si>
    <t>5B008668A6F4FCE9B1640D6B15E3C05C9E4645A8D493A92901BDDE15AC50B1EFBFF2</t>
  </si>
  <si>
    <t>5B008668A6F4FCE9B1640D6B15E3C05B008668A6F4FC99CFA2ED3415162C</t>
  </si>
  <si>
    <t>5B008668A6F4FCE9B1640D6B15E3C05B008668A6F4FC99CFA2EEDB155FFF</t>
  </si>
  <si>
    <t>5CE646D08DD463999D49AA9115ED7A7C097F68</t>
  </si>
  <si>
    <t>5B008668A6F4FCF958EE3A3F1539F45CE646D08DD463999D49AA9115ED7A7C097F68</t>
  </si>
  <si>
    <t>5CE646D08DD463999D49AA9115ED7A7C097607</t>
  </si>
  <si>
    <t>5B008668A6F4FCF958EE3A3F1539F45CE646D08DD463999D49AA9115ED7A7C097607</t>
  </si>
  <si>
    <t>5B008668A6F4FCF958EE3A3F1539F45C9E4645A8D493A92901BDDE15AC50B1EFBFF1</t>
  </si>
  <si>
    <t>5B008668A6F4FCF958EE3A3F1539F45CE646D08DD463999D49AA9115ED7A7C09771E</t>
  </si>
  <si>
    <t>5B008668A6F4FCF958EE3A3F1539F45C9E4645A8D493A92901BDDE15AC50B1EFBFF4</t>
  </si>
  <si>
    <t>5B008668A6F4FCF958EE3A3F1539F45CE656F68E8424292C56443015BB78C92A0F97</t>
  </si>
  <si>
    <t>5B008668A6F4FCF958EE3A3F1539F45CE6C626A65499C9A55B518815DF78888A7472</t>
  </si>
  <si>
    <t>5B008668A6F4FCF958EE3A3F1539F45CE646D08DD46369CB9AB38D15014F53106637</t>
  </si>
  <si>
    <t>5B008668A6F4FCF958EE3A3F1539F45CE646D083D45B695B75ABD31579678A18265A</t>
  </si>
  <si>
    <t>5B008668A6F4FCF958EE3A3F1539F45CE646D08DD463999D49AA9115ED7A7C086F1F</t>
  </si>
  <si>
    <t>5B008668A6F4FCF958EE3A3F1539F45CE646D08DD45289A84CAF92153E5B0460E3CC</t>
  </si>
  <si>
    <t>5B008668A6F4FCF958EE3A3F1539F45C9E4645A8D493A92901BDDE15AC50B1EFBFF3</t>
  </si>
  <si>
    <t>5B008668A6F4FCF958EE3A3F1539F45C9E4645A8D493A92901BDDE15AC50B1EFBFF2</t>
  </si>
  <si>
    <t>5B008668A6F4FCF958EE3DF415463F</t>
  </si>
  <si>
    <t>5B008668A6F4FCF958EE3A3F1539F45B008668A6F4FCF958EE3DF415463F</t>
  </si>
  <si>
    <t>5B008668A6F4FCF958EE3E9A1529BE</t>
  </si>
  <si>
    <t>5B008668A6F4FCF958EE3A3F1539F45B008668A6F4FCF958EE3E9A1529BE</t>
  </si>
  <si>
    <t>5CE646D08DD463999D49AA9115ED7A7C0973B2</t>
  </si>
  <si>
    <t>5B008668A6F4FCF959F52AC91516215CE646D08DD463999D49AA9115ED7A7C0973B2</t>
  </si>
  <si>
    <t>5B008668A6F4FCF959F52AC91516215CE646D08DD463999D49AA9115ED7A7C09760B</t>
  </si>
  <si>
    <t>5B008668A6F4FCF959F52AC91516215C9E4645A8D493A92901BDDE15AC50B1EFBFF1</t>
  </si>
  <si>
    <t>5B008668A6F4FCF959F52AC91516215CE646D08DD463999D49AA9115ED7A7C09771E</t>
  </si>
  <si>
    <t>5B008668A6F4FCF959F52AC91516215C9E4645A8D493A92901BDDE15AC50B1EFBFF4</t>
  </si>
  <si>
    <t>5B008668A6F4FCF959F52AC91516215CE656F68E8424292C56443015BB78C92A0F97</t>
  </si>
  <si>
    <t>5B008668A6F4FCF959F52AC91516215CE6C626A65499C9A55B518815DF78888A7472</t>
  </si>
  <si>
    <t>5B008668A6F4FCF959F52AC91516215CE646D08DD46369CB9AB38D15014F53106637</t>
  </si>
  <si>
    <t>5B008668A6F4FCF959F52AC91516215CE646D083D45B695B75ABD31579678A18265A</t>
  </si>
  <si>
    <t>5CE646D08DD452A9551D05EB150BC3359BE34B</t>
  </si>
  <si>
    <t>5B008668A6F4FCF959F52AC91516215CE646D08DD452A9551D05EB150BC3359BE34B</t>
  </si>
  <si>
    <t>5B008668A6F4FCF959F52AC91516215CE646D08DD45289A84CAF92153E5B0460E3CC</t>
  </si>
  <si>
    <t>5C9E4645ACB42DE9629928CF15824EB3752D98</t>
  </si>
  <si>
    <t>5B008668A6F4FCF959F52AC91516215C9E4645ACB42DE9629928CF15824EB3752D98</t>
  </si>
  <si>
    <t>5C9E4645ACB42DE9629928CF15824EB3752D99</t>
  </si>
  <si>
    <t>5B008668A6F4FCF959F52AC91516215C9E4645ACB42DE9629928CF15824EB3752D99</t>
  </si>
  <si>
    <t>5C9E4645ACB42DE9629928CF15824EB3752D9A</t>
  </si>
  <si>
    <t>5B008668A6F4FCF959F52AC91516215C9E4645ACB42DE9629928CF15824EB3752D9A</t>
  </si>
  <si>
    <t>5C9E4645ACB42DE9629928CF15824EB3752D9B</t>
  </si>
  <si>
    <t>5B008668A6F4FCF959F52AC91516215C9E4645ACB42DE9629928CF15824EB3752D9B</t>
  </si>
  <si>
    <t>5C9E4645ACB42DE9629928CF15824EB3752D9C</t>
  </si>
  <si>
    <t>5B008668A6F4FCF959F52AC91516215C9E4645ACB42DE9629928CF15824EB3752D9C</t>
  </si>
  <si>
    <t>5C9E4645ACB42DE9629928CF15824EB3752D9D</t>
  </si>
  <si>
    <t>5B008668A6F4FCF959F52AC91516215C9E4645ACB42DE9629928CF15824EB3752D9D</t>
  </si>
  <si>
    <t>5B008668A6F4FCF959F52AC91516215B1026B39634AF294735CD6E1591083CEC2E48</t>
  </si>
  <si>
    <t>5B008668A6F4FCF959F52AC91516215ADC76591494CD79F60F182A1547001</t>
  </si>
  <si>
    <t>5CE646D08DD463999D49AA9115ED7A7C0970E6</t>
  </si>
  <si>
    <t>5B008668A6F4FCF959F52AC91516225CE646D08DD463999D49AA9115ED7A7C0970E6</t>
  </si>
  <si>
    <t>5B008668A6F4FCF959F52AC91516225CE646D08DD463999D49AA9115ED7A7C09760A</t>
  </si>
  <si>
    <t>5B008668A6F4FCF959F52AC91516225C9E4645A8D493A92901BDDE15AC50B1EFBFF1</t>
  </si>
  <si>
    <t>5B008668A6F4FCF959F52AC91516225CE646D08DD463999D49AA9115ED7A7C09771E</t>
  </si>
  <si>
    <t>5B008668A6F4FCF959F52AC91516225C9E4645A8D493A92901BDDE15AC50B1EFBFF4</t>
  </si>
  <si>
    <t>5B008668A6F4FCF959F52AC91516225CE656F68E8424292C56443015BB78C92A0F97</t>
  </si>
  <si>
    <t>5B008668A6F4FCF959F52AC91516225CE6C626A65499C9A55B518815DF78888A7472</t>
  </si>
  <si>
    <t>5B008668A6F4FCF959F52AC91516225CE646D08DD46369CB9AB38D15014F53106637</t>
  </si>
  <si>
    <t>5B008668A6F4FCF959F52AC91516225CE646D083D45B695B75ABD31579678A18265A</t>
  </si>
  <si>
    <t>5B008668A6F4FCF959F52AC91516225CE646D08DD452A9551D05EB150BC3359BE34B</t>
  </si>
  <si>
    <t>5B008668A6F4FCF959F52AC91516225CE646D08DD45289A84CAF92153E5B0460E3CC</t>
  </si>
  <si>
    <t>5B008668A6F4FCF959F52AC91516225C9E4645ACB42DE9629928CF15824EB3752D98</t>
  </si>
  <si>
    <t>5B008668A6F4FCF959F52AC91516225C9E4645ACB42DE9629928CF15824EB3752D99</t>
  </si>
  <si>
    <t>5B008668A6F4FCF959F52AC91516225C9E4645ACB42DE9629928CF15824EB3752D9A</t>
  </si>
  <si>
    <t>5B008668A6F4FCF959F52AC91516225C9E4645ACB42DE9629928CF15824EB3752D9B</t>
  </si>
  <si>
    <t>5B008668A6F4FCF959F52AC91516225C9E4645ACB42DE9629928CF15824EB3752D9C</t>
  </si>
  <si>
    <t>5B008668A6F4FCF959F52AC91516225C9E4645ACB42DE9629928CF15824EB3752D9D</t>
  </si>
  <si>
    <t>5B008668A6F4FCF959F52AC91516225B1026B39634AF294735CD6E1591083CEC2E48</t>
  </si>
  <si>
    <t>5B008668A6F4FCF959F52AC91516225ADC76591494CD79F60F182A1547001</t>
  </si>
  <si>
    <t>5CE646D08DD463999D49AA9115ED7A7C0970E7</t>
  </si>
  <si>
    <t>5B008668A6F4FCF959F52AC91516235CE646D08DD463999D49AA9115ED7A7C0970E7</t>
  </si>
  <si>
    <t>5B008668A6F4FCF959F52AC91516235CE646D08DD463999D49AA9115ED7A7C097609</t>
  </si>
  <si>
    <t>5B008668A6F4FCF959F52AC91516235C9E4645A8D493A92901BDDE15AC50B1EFBFF1</t>
  </si>
  <si>
    <t>5B008668A6F4FCF959F52AC91516235CE646D08DD463999D49AA9115ED7A7C09771E</t>
  </si>
  <si>
    <t>5B008668A6F4FCF959F52AC91516235C9E4645A8D493A92901BDDE15AC50B1EFBFF4</t>
  </si>
  <si>
    <t>5B008668A6F4FCF959F52AC91516235CE656F68E8424292C56443015BB78C92A0F97</t>
  </si>
  <si>
    <t>5B008668A6F4FCF959F52AC91516235CE6C626A65499C9A55B518815DF78888A7472</t>
  </si>
  <si>
    <t>5B008668A6F4FCF959F52AC91516235CE646D08DD46369CB9AB38D15014F53106637</t>
  </si>
  <si>
    <t>5B008668A6F4FCF959F52AC91516235CE646D083D45B695B75ABD31579678A18265A</t>
  </si>
  <si>
    <t>5B008668A6F4FCF959F52AC91516235CE646D08DD452A9551D05EB150BC3359BE34B</t>
  </si>
  <si>
    <t>5B008668A6F4FCF959F52AC91516235CE646D08DD45289A84CAF92153E5B0460E3CC</t>
  </si>
  <si>
    <t>5B008668A6F4FCF959F52AC91516235C9E4645A8D493A92901BDDE15AC50B1EFBFF3</t>
  </si>
  <si>
    <t>5B008668A6F4FCF959F52AC91516235C9E4645A8D493A92901BDDE15AC50B1EFBFF2</t>
  </si>
  <si>
    <t>5B008668A6F4FCF959F52AC91516235C9E4645ACB42DE9629928CF15824EB3752D98</t>
  </si>
  <si>
    <t>5B008668A6F4FCF959F52AC91516235C9E4645ACB42DE9629928CF15824EB3752D99</t>
  </si>
  <si>
    <t>5B008668A6F4FCF959F52AC91516235C9E4645ACB42DE9629928CF15824EB3752D9A</t>
  </si>
  <si>
    <t>5B008668A6F4FCF959F52AC91516235C9E4645ACB42DE9629928CF15824EB3752D9B</t>
  </si>
  <si>
    <t>5B008668A6F4FCF959F52AC91516235C9E4645ACB42DE9629928CF15824EB3752D9C</t>
  </si>
  <si>
    <t>5B008668A6F4FCF959F52AC91516235C9E4645ACB42DE9629928CF15824EB3752D9D</t>
  </si>
  <si>
    <t>5B008668A6F4FCF959F52AC91516235B1026B39634AF294735CD6E1591083CEC2E48</t>
  </si>
  <si>
    <t>5B008668A6F4FCF959F52AC91516235ADC76591494CD79F60F182A1547001</t>
  </si>
  <si>
    <t>5CE646D08DD463999D49AA9115ED7A7C0970E4</t>
  </si>
  <si>
    <t>5B008668A6F4FCF959F52AC915162C5CE646D08DD463999D49AA9115ED7A7C0970E4</t>
  </si>
  <si>
    <t>5CE646D08DD463999D49AA9115ED7A7C097608</t>
  </si>
  <si>
    <t>5B008668A6F4FCF959F52AC915162C5CE646D08DD463999D49AA9115ED7A7C097608</t>
  </si>
  <si>
    <t>5B008668A6F4FCF959F52AC915162C5C9E4645A8D493A92901BDDE15AC50B1EFBFF1</t>
  </si>
  <si>
    <t>5B008668A6F4FCF959F52AC915162C5CE646D08DD463999D49AA9115ED7A7C09771E</t>
  </si>
  <si>
    <t>5B008668A6F4FCF959F52AC915162C5C9E4645A8D493A92901BDDE15AC50B1EFBFF4</t>
  </si>
  <si>
    <t>5B008668A6F4FCF959F52AC915162C5CE656F68E8424292C56443015BB78C92A0F97</t>
  </si>
  <si>
    <t>5B008668A6F4FCF959F52AC915162C5CE6C626A65499C9A55B518815DF78888A7472</t>
  </si>
  <si>
    <t>5B008668A6F4FCF959F52AC915162C5CE646D08DD46369CB9AB38D15014F53106637</t>
  </si>
  <si>
    <t>5B008668A6F4FCF959F52AC915162C5CE646D083D45B695B75ABD31579678A18265A</t>
  </si>
  <si>
    <t>5B008668A6F4FCF959F52AC915162C5CE646D08DD452A9551D05EB150BC3359BE34B</t>
  </si>
  <si>
    <t>5B008668A6F4FCF959F52AC915162C5CE646D08DD45289A84CAF92153E5B0460E3CC</t>
  </si>
  <si>
    <t>5B008668A6F4FCF959F52AC915162C5C9E4645A8D493A92901BDDE15AC50B1EFBFF3</t>
  </si>
  <si>
    <t>5B008668A6F4FCF959F52AC915162C5C9E4645A8D493A92901BDDE15AC50B1EFBFF2</t>
  </si>
  <si>
    <t>5B008668A6F4FCF959F52AC915162C5C9E4645ACB42DE9629928CF15824EB3752D98</t>
  </si>
  <si>
    <t>5B008668A6F4FCF959F52AC915162C5C9E4645ACB42DE9629928CF15824EB3752D99</t>
  </si>
  <si>
    <t>5B008668A6F4FCF959F52AC915162C5C9E4645ACB42DE9629928CF15824EB3752D9A</t>
  </si>
  <si>
    <t>5B008668A6F4FCF959F52AC915162C5C9E4645ACB42DE9629928CF15824EB3752D9B</t>
  </si>
  <si>
    <t>5B008668A6F4FCF959F52AC915162C5C9E4645ACB42DE9629928CF15824EB3752D9C</t>
  </si>
  <si>
    <t>5B008668A6F4FCF959F52AC915162C5C9E4645ACB42DE9629928CF15824EB3752D9D</t>
  </si>
  <si>
    <t>5B008668A6F4FCF959F52AC915162C5B1026B39634AF294735CD6E1591083CEC2E48</t>
  </si>
  <si>
    <t>5B008668A6F4FCF959F52AC915162C5ADC76591494CD79F60F182A1547001</t>
  </si>
  <si>
    <t>5CE646D08DD463999D49AA9115ED7A7C0970E5</t>
  </si>
  <si>
    <t>5B008668A6F4FCF959F52AC915162D5CE646D08DD463999D49AA9115ED7A7C0970E5</t>
  </si>
  <si>
    <t>5B008668A6F4FCF959F52AC915162D5CE646D08DD463999D49AA9115ED7A7C097607</t>
  </si>
  <si>
    <t>5B008668A6F4FCF959F52AC915162D5C9E4645A8D493A92901BDDE15AC50B1EFBFF1</t>
  </si>
  <si>
    <t>5B008668A6F4FCF959F52AC915162D5CE646D08DD463999D49AA9115ED7A7C09771E</t>
  </si>
  <si>
    <t>5B008668A6F4FCF959F52AC915162D5C9E4645A8D493A92901BDDE15AC50B1EFBFF4</t>
  </si>
  <si>
    <t>5B008668A6F4FCF959F52AC915162D5CE656F68E8424292C56443015BB78C92A0F97</t>
  </si>
  <si>
    <t>5B008668A6F4FCF959F52AC915162D5CE6C626A65499C9A55B518815DF78888A7472</t>
  </si>
  <si>
    <t>5B008668A6F4FCF959F52AC915162D5CE646D08DD46369CB9AB38D15014F53106637</t>
  </si>
  <si>
    <t>5B008668A6F4FCF959F52AC915162D5CE646D083D45B695B75ABD31579678A18265A</t>
  </si>
  <si>
    <t>5B008668A6F4FCF959F52AC915162D5CE646D08DD452A9551D05EB150BC3359BE34B</t>
  </si>
  <si>
    <t>5B008668A6F4FCF959F52AC915162D5CE646D08DD45289A84CAF92153E5B0460E3CC</t>
  </si>
  <si>
    <t>5B008668A6F4FCF959F52AC915162D5C9E4645A8D493A92901BDDE15AC50B1EFBFF3</t>
  </si>
  <si>
    <t>5B008668A6F4FCF959F52AC915162D5C9E4645A8D493A92901BDDE15AC50B1EFBFF2</t>
  </si>
  <si>
    <t>5B008668A6F4FCF959F52AC915162D5C9E4645ACB42DE9629928CF15824EB3752D98</t>
  </si>
  <si>
    <t>5B008668A6F4FCF959F52AC915162D5C9E4645ACB42DE9629928CF15824EB3752D99</t>
  </si>
  <si>
    <t>5B008668A6F4FCF959F52AC915162D5C9E4645ACB42DE9629928CF15824EB3752D9A</t>
  </si>
  <si>
    <t>5B008668A6F4FCF959F52AC915162D5C9E4645ACB42DE9629928CF15824EB3752D9B</t>
  </si>
  <si>
    <t>5B008668A6F4FCF959F52AC915162D5C9E4645ACB42DE9629928CF15824EB3752D9C</t>
  </si>
  <si>
    <t>5B008668A6F4FCF959F52AC915162D5C9E4645ACB42DE9629928CF15824EB3752D9D</t>
  </si>
  <si>
    <t>5B008668A6F4FCF959F52AC915162D5B1026B39634AF294735CD6E1591083CEC2E48</t>
  </si>
  <si>
    <t>5B008668A6F4FCF959F52AC915162D5ADC76591494CD79F60F182A1547001</t>
  </si>
  <si>
    <t>기계설비 2-4-1-3</t>
  </si>
  <si>
    <t>5CE646D08DD463999D49AA9115ED7A7C097E41</t>
  </si>
  <si>
    <t>5B008668A4341F79D9A4859515E2025CE646D08DD463999D49AA9115ED7A7C097E41</t>
  </si>
  <si>
    <t>5CE656F68E840939A9A66A9E155962254A0D69</t>
  </si>
  <si>
    <t>5B008668A4341F79D9A4859515E2025CE656F68E840939A9A66A9E155962254A0D69</t>
  </si>
  <si>
    <t>5CE646D08DD463999D49AA9115ED7A7C097711</t>
  </si>
  <si>
    <t>5B008668A4341F79D9A4859515E2025CE646D08DD463999D49AA9115ED7A7C097711</t>
  </si>
  <si>
    <t>5CE646D083D45B695B75AACC15070D2A2D972C</t>
  </si>
  <si>
    <t>5B008668A4341F79D9A4859515E2025CE646D083D45B695B75AACC15070D2A2D972C</t>
  </si>
  <si>
    <t>5CE646D08DD45289A84CAF92153E5B0460E3CF</t>
  </si>
  <si>
    <t>5B008668A4341F79D9A4859515E2025CE646D08DD45289A84CAF92153E5B0460E3CF</t>
  </si>
  <si>
    <t>5CE646D08DD463999D49AA9115ED7A7C09760C</t>
  </si>
  <si>
    <t>5B008668A4341F79D9A4859515E2025CE646D08DD463999D49AA9115ED7A7C09760C</t>
  </si>
  <si>
    <t>5CE646D08DD463999D49AA9115ED7A7C0973BE</t>
  </si>
  <si>
    <t>5B008668A4341F79D9A4859515E2025CE646D08DD463999D49AA9115ED7A7C0973BE</t>
  </si>
  <si>
    <t>5CE646D08DD463999D49AA9115ED7A7C086F1E</t>
  </si>
  <si>
    <t>5B008668A4341F79D9A4859515E2025CE646D08DD463999D49AA9115ED7A7C086F1E</t>
  </si>
  <si>
    <t>5CE646D08DD463999D49AA9115ED7A7C097E42</t>
  </si>
  <si>
    <t>5B008668A4341F79D9A4859515E2025CE646D08DD463999D49AA9115ED7A7C097E42</t>
  </si>
  <si>
    <t>5B008668A4341F79D9A4859515E2025ADC76591494CD79F60F182A1547001</t>
  </si>
  <si>
    <t>5B008668A4341F79D9A4859415DB10</t>
  </si>
  <si>
    <t>5B008668A4341F79D9A4859515E2025B008668A4341F79D9A4859415DB10</t>
  </si>
  <si>
    <t>5B008668A4341F79D9A485971590FD</t>
  </si>
  <si>
    <t>5B008668A4341F79D9A4859515E2025B008668A4341F79D9A485971590FD</t>
  </si>
  <si>
    <t>5CE646D35EE406992815C551159B944832EE18</t>
  </si>
  <si>
    <t>5BC526BBE4046B99D7BA35C6153C6D5CE646D35EE406992815C551159B944832EE18</t>
  </si>
  <si>
    <t>5CE646D35EE40649A0B0F647155C32BA7C2EE0</t>
  </si>
  <si>
    <t>5BC526BBE4046B99D7BA35C6153C6D5CE646D35EE40649A0B0F647155C32BA7C2EE0</t>
  </si>
  <si>
    <t>5BC526BBE4046B99D7BA35C6153C6D5ADC76591494CD79F60F182A1547001</t>
  </si>
  <si>
    <t>5BC526BBE4046B99D7BA35C6153C6D5B1026B39634AF294735CD6E1591083CEC282A</t>
  </si>
  <si>
    <t>5BC526BBE4046B99D7BA35C6153C6D5B1026B39634AF294735CD6E1591083CEC2AD2</t>
  </si>
  <si>
    <t>5BC526BBE4046B99D7BA35C6153C6D5ADC76591494CD79F60F182A1544002</t>
  </si>
  <si>
    <t>5C9E4645A8D493A92901BC3915218BA12D350B</t>
  </si>
  <si>
    <t>5B00866D2F64941962676FD01552895C9E4645A8D493A92901BC3915218BA12D350B</t>
  </si>
  <si>
    <t>5CE656F68E840939A9A66A9E155962254A0D6E</t>
  </si>
  <si>
    <t>5B00866D2F64941962676FD01552895CE656F68E840939A9A66A9E155962254A0D6E</t>
  </si>
  <si>
    <t>5CE646D08DD463999D49AA9115ED7A7C09771F</t>
  </si>
  <si>
    <t>5B00866D2F64941962676FD01552895CE646D08DD463999D49AA9115ED7A7C09771F</t>
  </si>
  <si>
    <t>5CE646D08DD463999D49AA9115ED7A7C097293</t>
  </si>
  <si>
    <t>5B00866D2F64941962676FD01552895CE646D08DD463999D49AA9115ED7A7C097293</t>
  </si>
  <si>
    <t>5B00866D2F64941962676FD01552895B1026B39634AF294735CD6E1591083CEC2E48</t>
  </si>
  <si>
    <t>5B00866D2F64941962676FD01552895ADC76591494CD79F60F182A1547001</t>
  </si>
  <si>
    <t>5CF0F634B95441C9B464558F1536F08464316E</t>
  </si>
  <si>
    <t>5B00169B0C9421F94924CBB915FA9F5CF0F634B95441C9B464558F1536F08464316E</t>
  </si>
  <si>
    <t>5CCBA6D1C4141909D03C997115B6CA7665BCC7</t>
  </si>
  <si>
    <t>5B00169B0C9421F94924CBB915FA9F5CCBA6D1C4141909D03C997115B6CA7665BCC7</t>
  </si>
  <si>
    <t>5CCBD6A5BE6470795BA2BAB9158FE9B84F2B93</t>
  </si>
  <si>
    <t>5B00169B0C9421F94924CBB915FA9F5CCBD6A5BE6470795BA2BAB9158FE9B84F2B93</t>
  </si>
  <si>
    <t>5B00169B0C9421F94924CBB915FA9F5B1026B39634AF294735CD6E1591083CEC2AD9</t>
  </si>
  <si>
    <t>5B00169B0C9421F94924CBB915FA9F5B1026B39634AF294735CD6E1591083CEC2AD2</t>
  </si>
  <si>
    <t>5B00169B0C9421F94924CBB915FA9F5B1026B39634AF294735CD6E1591083CEC2BF5</t>
  </si>
  <si>
    <t>5B00169B0C9421F94924CBB915FA9F5B1026B39634AF294735CD6E1591083CEC2AD3</t>
  </si>
  <si>
    <t>5B00169B0C9421F94924CBB915FA9F5ADC76591494CD79F60F182A1547001</t>
  </si>
  <si>
    <t>5CD5F6AD6EB43AE999E681011584B5CED4C793A9</t>
  </si>
  <si>
    <t>5B00169B0C9421F94924CBB915FA9F5CD5F6AD6EB43AE999E681011584B5CED4C793A9</t>
  </si>
  <si>
    <t>5B8B16A1B024638988836DAB15A87A136A2CFD</t>
  </si>
  <si>
    <t>5B00169B0C9421F94924CBB915FA9F5B8B16A1B024638988836DAB15A87A136A2CFD</t>
  </si>
  <si>
    <t>5CE646D35EE4069928116FE7154754F283203C</t>
  </si>
  <si>
    <t>5BC526B82ED45FF9C2B543331598865CE646D35EE4069928116FE7154754F283203C</t>
  </si>
  <si>
    <t>5BC526B82ED45FF9C2B543331598865CE646D35EE40649A0B0F647155C32BA7C2EE0</t>
  </si>
  <si>
    <t>5BC526B82ED45FF9C2B543331598865ADC76591494CD79F60F182A1547001</t>
  </si>
  <si>
    <t>5BC526B82ED45FF9C2B543331598865B1026B39634AF294735CD6E1591083CEC282A</t>
  </si>
  <si>
    <t>5BC526B82ED45FF9C2B543331598865B1026B39634AF294735CD6E1591083CEC2AD2</t>
  </si>
  <si>
    <t>5BC526B82ED45FF9C2B543331598865ADC76591494CD79F60F182A1544002</t>
  </si>
  <si>
    <t>5CE646D08DD463999D49AA9115ED7A7C097561</t>
  </si>
  <si>
    <t>5CE646D08DD46379D93635011574283F10B140</t>
  </si>
  <si>
    <t>5CE646D08DD452A9551D05EB150BC3359BE0FD</t>
  </si>
  <si>
    <t>5CE646D08DD463999D49AA9115ED7A7C097442</t>
  </si>
  <si>
    <t>5CE646D08DD463999D49AA9115ED7A7C09718C</t>
  </si>
  <si>
    <t>5CE646D08DD463999D49AA9115ED7A7C0973BC</t>
  </si>
  <si>
    <t>5CE646D08DD463999D49AA9115ED7A7C097440</t>
  </si>
  <si>
    <t>5CE646D08DD463999D49AA9115ED7A7C09718A</t>
  </si>
  <si>
    <t>5CE646D08DD463999D49AA9115ED7A7C0973BD</t>
  </si>
  <si>
    <t>기계설비 2-4-2-4</t>
  </si>
  <si>
    <t>5CE646D08DD463999D49AA9115ED7A7C086E77</t>
  </si>
  <si>
    <t>5B00866D2F64941962676FD01553905CE646D08DD463999D49AA9115ED7A7C086E77</t>
  </si>
  <si>
    <t>5CE646D08DD463999D49AA9115ED7A7C086E74</t>
  </si>
  <si>
    <t>5B00866D2F64941962676FD01553905CE646D08DD463999D49AA9115ED7A7C086E74</t>
  </si>
  <si>
    <t>5CE646D08DD463999D49AA9115ED7A7C086E75</t>
  </si>
  <si>
    <t>5B00866D2F64941962676FD01553905CE646D08DD463999D49AA9115ED7A7C086E75</t>
  </si>
  <si>
    <t>5CE646D08DD463999D49AA9115ED7A7C086E72</t>
  </si>
  <si>
    <t>5B00866D2F64941962676FD01553905CE646D08DD463999D49AA9115ED7A7C086E72</t>
  </si>
  <si>
    <t>5B00866D2F64941962676FD01553905B1026B39634AF294735CD6E1591083CEC2E48</t>
  </si>
  <si>
    <t>5B00866D2F64941962676FD01553905B1026B39634AF294735CD6E1591083CEC2AD2</t>
  </si>
  <si>
    <t>5B00866D2F64941962676FD01553905ADC76591494CD79F60F182A1547001</t>
  </si>
  <si>
    <t>5B008668A6F4FCB9FDBD1C43154C2D5B1026B39634AF294735CD6E1591083CEC2E48</t>
  </si>
  <si>
    <t>5B008668A6F4FCB9FDBD1C43154C2D5ADC76591494CD79F60F182A1547001</t>
  </si>
  <si>
    <t>5B008668A6F4FCB9FDBD1F17152A265B1026B39634AF294735CD6E1591083CEC2E48</t>
  </si>
  <si>
    <t>5B008668A6F4FCB9FDBD1F17152A265B1026B39634AF294735CD6E1591083CEC2AD2</t>
  </si>
  <si>
    <t>5B008668A6F4FCB9FDBD1F17152A265ADC76591494CD79F60F182A1547001</t>
  </si>
  <si>
    <t>5B008668A6F4FC892879C8C915739F5B1026B39634AF294735CD6E1591083CEC2E48</t>
  </si>
  <si>
    <t>5B008668A6F4FC892879C8C915739F5ADC76591494CD79F60F182A1547001</t>
  </si>
  <si>
    <t>5B008668A6F4FC892879CB9E15F8C25B1026B39634AF294735CD6E1591083CEC2E48</t>
  </si>
  <si>
    <t>5B008668A6F4FC892879CB9E15F8C25B1026B39634AF294735CD6E1591083CEC2AD2</t>
  </si>
  <si>
    <t>5B008668A6F4FC892879CB9E15F8C25ADC76591494CD79F60F182A1547001</t>
  </si>
  <si>
    <t>5B008668A6F4FC99CFA2ED3415162C5B1026B39634AF294735CD6E1591083CEC2E48</t>
  </si>
  <si>
    <t>5B008668A6F4FC99CFA2ED3415162C5ADC76591494CD79F60F182A1547001</t>
  </si>
  <si>
    <t>5B008668A6F4FC99CFA2EEDB155FFF5B1026B39634AF294735CD6E1591083CEC2E48</t>
  </si>
  <si>
    <t>5B008668A6F4FC99CFA2EEDB155FFF5B1026B39634AF294735CD6E1591083CEC2AD2</t>
  </si>
  <si>
    <t>5B008668A6F4FC99CFA2EEDB155FFF5ADC76591494CD79F60F182A1547001</t>
  </si>
  <si>
    <t>5B008668A6F4FCF958EE3DF415463F5B1026B39634AF294735CD6E1591083CEC2E48</t>
  </si>
  <si>
    <t>5B008668A6F4FCF958EE3DF415463F5ADC76591494CD79F60F182A1547001</t>
  </si>
  <si>
    <t>5B008668A6F4FCF958EE3E9A1529BE5B1026B39634AF294735CD6E1591083CEC2E48</t>
  </si>
  <si>
    <t>5B008668A6F4FCF958EE3E9A1529BE5B1026B39634AF294735CD6E1591083CEC2AD2</t>
  </si>
  <si>
    <t>5B008668A6F4FCF958EE3E9A1529BE5ADC76591494CD79F60F182A1547001</t>
  </si>
  <si>
    <t>5B008668A4341F79D9A4859415DB105B1026B39634AF294735CD6E1591083CEC2E48</t>
  </si>
  <si>
    <t>5B008668A4341F79D9A485971590FD5B1026B39634AF294735CD6E1591083CEC2E48</t>
  </si>
  <si>
    <t>5B008668A4341F79D9A485971590FD5B1026B39634AF294735CD6E1591083CEC2AD2</t>
  </si>
  <si>
    <t>5B008668A4341F79D9A485971590FD5ADC76591494CD79F60F182A1547001</t>
  </si>
  <si>
    <t>A</t>
  </si>
  <si>
    <t>기계경비</t>
  </si>
  <si>
    <t>5CD5F6AD6EB43AE999E681011584B5CED4C793</t>
  </si>
  <si>
    <t>5CD5F6AD6EB43AE999E681011584B5CED4C793A95CD5F6AD6EB43AE999E681011584B5CED4C793</t>
  </si>
  <si>
    <t>5CF0F634B95441C9B464558F1536F084643271</t>
  </si>
  <si>
    <t>단 가 대 비 표</t>
  </si>
  <si>
    <t>규격</t>
  </si>
  <si>
    <t>가격정보</t>
  </si>
  <si>
    <t>거래가격</t>
  </si>
  <si>
    <t>유통물가</t>
  </si>
  <si>
    <t>물가자료</t>
  </si>
  <si>
    <t>조사가격</t>
  </si>
  <si>
    <t>적용단가</t>
  </si>
  <si>
    <t>품목구분</t>
  </si>
  <si>
    <t>노임구분</t>
  </si>
  <si>
    <t>소수점처리</t>
  </si>
  <si>
    <t>88</t>
  </si>
  <si>
    <t>1238</t>
  </si>
  <si>
    <t>770</t>
  </si>
  <si>
    <t>37</t>
  </si>
  <si>
    <t>22</t>
  </si>
  <si>
    <t>85</t>
  </si>
  <si>
    <t>50</t>
  </si>
  <si>
    <t>28</t>
  </si>
  <si>
    <t>49</t>
  </si>
  <si>
    <t>18</t>
  </si>
  <si>
    <t>26</t>
  </si>
  <si>
    <t>86</t>
  </si>
  <si>
    <t>54</t>
  </si>
  <si>
    <t>913</t>
  </si>
  <si>
    <t>726</t>
  </si>
  <si>
    <t>B</t>
  </si>
  <si>
    <t>2</t>
  </si>
  <si>
    <t>이 Sheet는 수정하지 마십시요</t>
  </si>
  <si>
    <t>공사구분</t>
  </si>
  <si>
    <t>C</t>
  </si>
  <si>
    <t>확정내역</t>
  </si>
  <si>
    <t>원내역</t>
  </si>
  <si>
    <t>자재단가적용</t>
  </si>
  <si>
    <t>경비단가적용</t>
  </si>
  <si>
    <t>품목코드형식</t>
  </si>
  <si>
    <t>XXXX-XXXX-XXXXXXXXX</t>
  </si>
  <si>
    <t>내역금액소수점처리</t>
  </si>
  <si>
    <t>일위대가내역소수점처리</t>
  </si>
  <si>
    <t>단가명</t>
  </si>
  <si>
    <t>TTTTT</t>
  </si>
  <si>
    <t>환율</t>
  </si>
  <si>
    <t>시간당작업량</t>
  </si>
  <si>
    <t>R</t>
  </si>
  <si>
    <t>1회 사이클시간</t>
  </si>
  <si>
    <t>시간당 작업사이클</t>
  </si>
  <si>
    <t>일반변수</t>
  </si>
  <si>
    <t>시간당 노임산출 계수</t>
  </si>
  <si>
    <t>1/8*16/12*25/20</t>
  </si>
  <si>
    <t>재료비 할증 계수</t>
  </si>
  <si>
    <t>노무비 할증 계수</t>
  </si>
  <si>
    <t>경비 할증 계수</t>
  </si>
  <si>
    <t>내역,일위대가 품명,규격,단위 따로적용</t>
  </si>
  <si>
    <t>코드</t>
  </si>
  <si>
    <t>공종구분명</t>
  </si>
  <si>
    <t>원가비목코드</t>
  </si>
  <si>
    <t>작 업 부 산 물</t>
  </si>
  <si>
    <t>A3</t>
  </si>
  <si>
    <t>운    반    비</t>
  </si>
  <si>
    <t>C1</t>
  </si>
  <si>
    <t>관 급 자 재 비</t>
  </si>
  <si>
    <t>DJ</t>
  </si>
  <si>
    <t>사 급 자 재 비</t>
  </si>
  <si>
    <t>D3</t>
  </si>
  <si>
    <t>외    자    재</t>
  </si>
  <si>
    <t>...</t>
  </si>
  <si>
    <t>0108  지급자재(부가세포함)</t>
    <phoneticPr fontId="1" type="noConversion"/>
  </si>
  <si>
    <t>재료비</t>
    <phoneticPr fontId="1" type="noConversion"/>
  </si>
  <si>
    <t>노무비</t>
    <phoneticPr fontId="1" type="noConversion"/>
  </si>
  <si>
    <t>경비</t>
    <phoneticPr fontId="1" type="noConversion"/>
  </si>
  <si>
    <t>기계설비</t>
    <phoneticPr fontId="1" type="noConversion"/>
  </si>
  <si>
    <t>합계</t>
    <phoneticPr fontId="1" type="noConversion"/>
  </si>
  <si>
    <t>산      재         보      험      료</t>
  </si>
  <si>
    <t>고      용         보      험      료</t>
  </si>
  <si>
    <t>건      강         보      험      료</t>
  </si>
  <si>
    <t>연      금         보      험      료</t>
  </si>
  <si>
    <t>노  인  장  기  요  양  보  험  료</t>
  </si>
  <si>
    <t>퇴   직     공   제     부   금   비</t>
  </si>
  <si>
    <t>산  업  안  전  보  건  관  리  비</t>
  </si>
  <si>
    <t>기          타          경          비</t>
  </si>
  <si>
    <t>환      경         보      전      비</t>
  </si>
  <si>
    <t>공  사  이  행  보  증  수  수  료</t>
  </si>
  <si>
    <t>건설기계대여대금지급보증서발급수수료</t>
  </si>
  <si>
    <t>비             목</t>
  </si>
  <si>
    <t>구         성        비</t>
  </si>
  <si>
    <t>비    고</t>
  </si>
  <si>
    <t>재</t>
  </si>
  <si>
    <t>직      접         재      료      비</t>
  </si>
  <si>
    <t>료</t>
  </si>
  <si>
    <t>간      접         재      료      비</t>
  </si>
  <si>
    <t>비</t>
  </si>
  <si>
    <t>작  업  설  ,  부  산  물  등 (△)</t>
  </si>
  <si>
    <t>순</t>
  </si>
  <si>
    <t>[ 소                          계 ]</t>
  </si>
  <si>
    <t>노</t>
  </si>
  <si>
    <t>직      접         노      무      비</t>
  </si>
  <si>
    <t>무</t>
  </si>
  <si>
    <t>간      접         노      무      비</t>
  </si>
  <si>
    <t>직접노무비</t>
  </si>
  <si>
    <t>×</t>
  </si>
  <si>
    <t>공</t>
  </si>
  <si>
    <t>산          출          경          비</t>
  </si>
  <si>
    <t>노무비</t>
  </si>
  <si>
    <t>사</t>
  </si>
  <si>
    <t>경</t>
  </si>
  <si>
    <t>원</t>
  </si>
  <si>
    <t>건강보험료</t>
  </si>
  <si>
    <t>가</t>
  </si>
  <si>
    <t>(재료비+노무비)</t>
  </si>
  <si>
    <t>공    사     손   해     보   험   료</t>
  </si>
  <si>
    <t>계</t>
  </si>
  <si>
    <t>일        반         관        리        비</t>
  </si>
  <si>
    <t>순공사</t>
  </si>
  <si>
    <t>이                                         윤</t>
  </si>
  <si>
    <t>(노무비+경비+일관)</t>
  </si>
  <si>
    <t>안   전   관   리   비</t>
  </si>
  <si>
    <t>(재+직노)</t>
  </si>
  <si>
    <t>요율</t>
  </si>
  <si>
    <t>(재+직노+지급자재)</t>
  </si>
  <si>
    <t>+</t>
    <phoneticPr fontId="1" type="noConversion"/>
  </si>
  <si>
    <t xml:space="preserve"> 건  명 : 대구선 동대구~영천 복선전철 궤도부설 기타공사</t>
    <phoneticPr fontId="1" type="noConversion"/>
  </si>
  <si>
    <t>궤도공사</t>
    <phoneticPr fontId="1" type="noConversion"/>
  </si>
  <si>
    <t xml:space="preserve">   1.자갈궤도부설</t>
  </si>
  <si>
    <t xml:space="preserve">   2.콘크리트궤도부설</t>
  </si>
  <si>
    <t xml:space="preserve">   3.분기기부설</t>
  </si>
  <si>
    <t xml:space="preserve">   4.철거공사</t>
  </si>
  <si>
    <t xml:space="preserve">   5.가설공사</t>
  </si>
  <si>
    <t xml:space="preserve">   6.부대공사</t>
  </si>
  <si>
    <t>[ 대구선 동대구~영천 복선전철 궤도부설 기타공사 ]</t>
    <phoneticPr fontId="1" type="noConversion"/>
  </si>
  <si>
    <t>대구선 동대구~영천 복선전철 궤도부설 기타공사</t>
    <phoneticPr fontId="1" type="noConversion"/>
  </si>
  <si>
    <t>1.자갈궤도부설</t>
  </si>
  <si>
    <t>2.콘크리트궤도부설</t>
  </si>
  <si>
    <t>3.분기기부설</t>
  </si>
  <si>
    <t>4.철거공사</t>
  </si>
  <si>
    <t>5.가설공사</t>
  </si>
  <si>
    <t>1-1.궤도부설</t>
  </si>
  <si>
    <t>1-2.용접공사</t>
  </si>
  <si>
    <t>1-3.제표공사</t>
  </si>
  <si>
    <t>1-4.운반</t>
  </si>
  <si>
    <t>1-5.사급자재</t>
  </si>
  <si>
    <t>궤도부설</t>
  </si>
  <si>
    <t>50kg,PCT,1538개,단선</t>
  </si>
  <si>
    <t>km</t>
  </si>
  <si>
    <t>1,053,851</t>
  </si>
  <si>
    <t>13,522,751</t>
  </si>
  <si>
    <t>1,836,537</t>
  </si>
  <si>
    <t>16,413,139</t>
  </si>
  <si>
    <t>No.1</t>
  </si>
  <si>
    <t>50kg,PCT,1538개,단선,대피19회이상</t>
  </si>
  <si>
    <t>14,386,201</t>
  </si>
  <si>
    <t>17,276,589</t>
  </si>
  <si>
    <t>No.2</t>
  </si>
  <si>
    <t>50kg,PCT,1538개,단선,야간,3시간사용중지</t>
  </si>
  <si>
    <t>1,227,296</t>
  </si>
  <si>
    <t>31,276,186</t>
  </si>
  <si>
    <t>2,281,444</t>
  </si>
  <si>
    <t>34,784,926</t>
  </si>
  <si>
    <t>No.3</t>
  </si>
  <si>
    <t>60kg,PCT,1667개,단선</t>
  </si>
  <si>
    <t>1,123,432</t>
  </si>
  <si>
    <t>14,522,115</t>
  </si>
  <si>
    <t>2,392,423</t>
  </si>
  <si>
    <t>18,037,970</t>
  </si>
  <si>
    <t>No.4</t>
  </si>
  <si>
    <t>60kg,PCT,1667개,단선,대피19회이상</t>
  </si>
  <si>
    <t>15,442,211</t>
  </si>
  <si>
    <t>18,958,066</t>
  </si>
  <si>
    <t>No.5</t>
  </si>
  <si>
    <t>60kg,PCT,1667개,단선,야간,3시간사용중지</t>
  </si>
  <si>
    <t>1,308,203</t>
  </si>
  <si>
    <t>33,440,670</t>
  </si>
  <si>
    <t>2,975,109</t>
  </si>
  <si>
    <t>37,723,982</t>
  </si>
  <si>
    <t>No.6</t>
  </si>
  <si>
    <t>60kg,PCT,1667개,복선</t>
  </si>
  <si>
    <t>1,070,144</t>
  </si>
  <si>
    <t>13,731,526</t>
  </si>
  <si>
    <t>2,352,135</t>
  </si>
  <si>
    <t>17,153,805</t>
  </si>
  <si>
    <t>No.7</t>
  </si>
  <si>
    <t>60kg,PCT,1667개,복선,대피19회이상</t>
  </si>
  <si>
    <t>14,596,281</t>
  </si>
  <si>
    <t>18,018,560</t>
  </si>
  <si>
    <t>No.8</t>
  </si>
  <si>
    <t>60kg,PCT,1667개,복선,야간,3시간사용중지</t>
  </si>
  <si>
    <t>1,246,557</t>
  </si>
  <si>
    <t>31,513,611</t>
  </si>
  <si>
    <t>2,924,749</t>
  </si>
  <si>
    <t>35,684,917</t>
  </si>
  <si>
    <t>No.9</t>
  </si>
  <si>
    <t>60kg,PCT,1667개,복선,터널</t>
  </si>
  <si>
    <t>1,068,463</t>
  </si>
  <si>
    <t>13,046,477</t>
  </si>
  <si>
    <t>2,350,451</t>
  </si>
  <si>
    <t>16,465,391</t>
  </si>
  <si>
    <t>No.10</t>
  </si>
  <si>
    <t>궤도이설</t>
  </si>
  <si>
    <t>대피19회이상</t>
  </si>
  <si>
    <t>3,244,489</t>
  </si>
  <si>
    <t>29,877,296</t>
  </si>
  <si>
    <t>4,607,458</t>
  </si>
  <si>
    <t>37,729,243</t>
  </si>
  <si>
    <t>No.11</t>
  </si>
  <si>
    <t>야간,3시간사용중지</t>
  </si>
  <si>
    <t>3,961,269</t>
  </si>
  <si>
    <t>62,402,674</t>
  </si>
  <si>
    <t>70,971,401</t>
  </si>
  <si>
    <t>No.12</t>
  </si>
  <si>
    <t>궤도정정</t>
  </si>
  <si>
    <t>451,064</t>
  </si>
  <si>
    <t>10,131,095</t>
  </si>
  <si>
    <t>524,409</t>
  </si>
  <si>
    <t>11,106,568</t>
  </si>
  <si>
    <t>No.13</t>
  </si>
  <si>
    <t>522,820</t>
  </si>
  <si>
    <t>22,683,297</t>
  </si>
  <si>
    <t>23,730,526</t>
  </si>
  <si>
    <t>No.14</t>
  </si>
  <si>
    <t>침목교환</t>
  </si>
  <si>
    <t>PCT-&gt;PCT,기계화시공</t>
  </si>
  <si>
    <t>736</t>
  </si>
  <si>
    <t>15,751</t>
  </si>
  <si>
    <t>236</t>
  </si>
  <si>
    <t>16,723</t>
  </si>
  <si>
    <t>No.15</t>
  </si>
  <si>
    <t>자갈상차</t>
  </si>
  <si>
    <t>페이로더,1.34㎥</t>
  </si>
  <si>
    <t>㎥</t>
  </si>
  <si>
    <t>146</t>
  </si>
  <si>
    <t>353</t>
  </si>
  <si>
    <t>197</t>
  </si>
  <si>
    <t>696</t>
  </si>
  <si>
    <t>#.1</t>
  </si>
  <si>
    <t>자갈운반</t>
  </si>
  <si>
    <t>모타카15톤,본선의경우</t>
  </si>
  <si>
    <t>176</t>
  </si>
  <si>
    <t>489</t>
  </si>
  <si>
    <t>616</t>
  </si>
  <si>
    <t>1,281</t>
  </si>
  <si>
    <t>#.2</t>
  </si>
  <si>
    <t>모타카15톤,본선의경우,대피19회이상</t>
  </si>
  <si>
    <t>523</t>
  </si>
  <si>
    <t>1,315</t>
  </si>
  <si>
    <t>No.16</t>
  </si>
  <si>
    <t>모타카15톤,본선의경우,야간,3시간사용중지</t>
  </si>
  <si>
    <t>220</t>
  </si>
  <si>
    <t>794</t>
  </si>
  <si>
    <t>1,784</t>
  </si>
  <si>
    <t>No.17</t>
  </si>
  <si>
    <t>모타카15톤,구내의경우</t>
  </si>
  <si>
    <t>271</t>
  </si>
  <si>
    <t>342</t>
  </si>
  <si>
    <t>650</t>
  </si>
  <si>
    <t>#.3</t>
  </si>
  <si>
    <t>모타카15톤,구내의경우,대피19회이상</t>
  </si>
  <si>
    <t>289</t>
  </si>
  <si>
    <t>668</t>
  </si>
  <si>
    <t>No.18</t>
  </si>
  <si>
    <t>모타카15톤,구내의경우,야간,3시간</t>
  </si>
  <si>
    <t>46</t>
  </si>
  <si>
    <t>440</t>
  </si>
  <si>
    <t>427</t>
  </si>
  <si>
    <t>No.19</t>
  </si>
  <si>
    <t>자갈살포고르기</t>
  </si>
  <si>
    <t>262</t>
  </si>
  <si>
    <t>2,905</t>
  </si>
  <si>
    <t>371</t>
  </si>
  <si>
    <t>3,538</t>
  </si>
  <si>
    <t>No.20</t>
  </si>
  <si>
    <t>3,108</t>
  </si>
  <si>
    <t>3,741</t>
  </si>
  <si>
    <t>No.21</t>
  </si>
  <si>
    <t>322</t>
  </si>
  <si>
    <t>6,876</t>
  </si>
  <si>
    <t>464</t>
  </si>
  <si>
    <t>7,662</t>
  </si>
  <si>
    <t>No.22</t>
  </si>
  <si>
    <t>자갈살포</t>
  </si>
  <si>
    <t>36</t>
  </si>
  <si>
    <t>1,226</t>
  </si>
  <si>
    <t>1,262</t>
  </si>
  <si>
    <t>#.4</t>
  </si>
  <si>
    <t>1,311</t>
  </si>
  <si>
    <t>1,347</t>
  </si>
  <si>
    <t>No.23</t>
  </si>
  <si>
    <t>45</t>
  </si>
  <si>
    <t>2,988</t>
  </si>
  <si>
    <t>3,033</t>
  </si>
  <si>
    <t>No.24</t>
  </si>
  <si>
    <t>자갈다지기</t>
  </si>
  <si>
    <t>일반구간,공단제공장비</t>
  </si>
  <si>
    <t>2,234,083</t>
  </si>
  <si>
    <t>2,891,296</t>
  </si>
  <si>
    <t>5,125,379</t>
  </si>
  <si>
    <t>#.5</t>
  </si>
  <si>
    <t>일반구간,공단제공장비,대피19회이상</t>
  </si>
  <si>
    <t>3,093,686</t>
  </si>
  <si>
    <t>5,327,769</t>
  </si>
  <si>
    <t>No.25</t>
  </si>
  <si>
    <t>일반구간,공단제공장비,야간,3시간사용중지</t>
  </si>
  <si>
    <t>2,791,133</t>
  </si>
  <si>
    <t>6,238,998</t>
  </si>
  <si>
    <t>9,030,131</t>
  </si>
  <si>
    <t>#.6</t>
  </si>
  <si>
    <t>유휴도상자갈채집</t>
  </si>
  <si>
    <t>2,555</t>
  </si>
  <si>
    <t>15,013</t>
  </si>
  <si>
    <t>3,726</t>
  </si>
  <si>
    <t>21,294</t>
  </si>
  <si>
    <t>No.26</t>
  </si>
  <si>
    <t>야간3시간사용중지</t>
  </si>
  <si>
    <t>3,123</t>
  </si>
  <si>
    <t>32,253</t>
  </si>
  <si>
    <t>4,256</t>
  </si>
  <si>
    <t>39,632</t>
  </si>
  <si>
    <t>No.27</t>
  </si>
  <si>
    <t>궤도양로</t>
  </si>
  <si>
    <t>50kg,양로기</t>
  </si>
  <si>
    <t>324,763</t>
  </si>
  <si>
    <t>8,345,896</t>
  </si>
  <si>
    <t>499,324</t>
  </si>
  <si>
    <t>9,169,983</t>
  </si>
  <si>
    <t>#.7</t>
  </si>
  <si>
    <t>50kg,양로기,대피19회이상</t>
  </si>
  <si>
    <t>8,930,108</t>
  </si>
  <si>
    <t>9,754,195</t>
  </si>
  <si>
    <t>No.28</t>
  </si>
  <si>
    <t>50kg,양로기,야간,3시간사용중지</t>
  </si>
  <si>
    <t>357,473</t>
  </si>
  <si>
    <t>20,343,122</t>
  </si>
  <si>
    <t>624,155</t>
  </si>
  <si>
    <t>21,324,750</t>
  </si>
  <si>
    <t>#.8</t>
  </si>
  <si>
    <t>60kg,양로기</t>
  </si>
  <si>
    <t>340,992</t>
  </si>
  <si>
    <t>8,762,902</t>
  </si>
  <si>
    <t>524,288</t>
  </si>
  <si>
    <t>9,628,182</t>
  </si>
  <si>
    <t>#.9</t>
  </si>
  <si>
    <t>60kg,양로기,대피19회이상</t>
  </si>
  <si>
    <t>9,376,305</t>
  </si>
  <si>
    <t>10,241,585</t>
  </si>
  <si>
    <t>No.29</t>
  </si>
  <si>
    <t>60kg,양로기,야간,3시간사용중지</t>
  </si>
  <si>
    <t>375,338</t>
  </si>
  <si>
    <t>21,359,575</t>
  </si>
  <si>
    <t>655,361</t>
  </si>
  <si>
    <t>22,390,274</t>
  </si>
  <si>
    <t>#.10</t>
  </si>
  <si>
    <t>장대레일설정</t>
  </si>
  <si>
    <t>레일인장법,60kg, R≥4000</t>
  </si>
  <si>
    <t>263,960</t>
  </si>
  <si>
    <t>2,485,448</t>
  </si>
  <si>
    <t>106,323</t>
  </si>
  <si>
    <t>2,855,731</t>
  </si>
  <si>
    <t>#.11</t>
  </si>
  <si>
    <t>레일인장법,60kg, 2,000&lt;R&lt;4,000m</t>
  </si>
  <si>
    <t>377,644</t>
  </si>
  <si>
    <t>2,538,694</t>
  </si>
  <si>
    <t>106,865</t>
  </si>
  <si>
    <t>3,023,203</t>
  </si>
  <si>
    <t>#.12</t>
  </si>
  <si>
    <t>레일인장법,60kg, 1,200&lt;R&lt;2,000m</t>
  </si>
  <si>
    <t>489,297</t>
  </si>
  <si>
    <t>2,590,989</t>
  </si>
  <si>
    <t>107,398</t>
  </si>
  <si>
    <t>3,187,684</t>
  </si>
  <si>
    <t>#.13</t>
  </si>
  <si>
    <t>레일인장법,60kg, 800&lt;R&lt;1,200m</t>
  </si>
  <si>
    <t>714,634</t>
  </si>
  <si>
    <t>2,696,530</t>
  </si>
  <si>
    <t>108,473</t>
  </si>
  <si>
    <t>3,519,637</t>
  </si>
  <si>
    <t>#.14</t>
  </si>
  <si>
    <t>레일인장법,60kg, 400&lt;R&lt;800m</t>
  </si>
  <si>
    <t>1,392,675</t>
  </si>
  <si>
    <t>3,014,104</t>
  </si>
  <si>
    <t>111,708</t>
  </si>
  <si>
    <t>4,518,487</t>
  </si>
  <si>
    <t>#.15</t>
  </si>
  <si>
    <t>레일절단</t>
  </si>
  <si>
    <t>50kg,기계화시공</t>
  </si>
  <si>
    <t>개소</t>
  </si>
  <si>
    <t>276</t>
  </si>
  <si>
    <t>5,534</t>
  </si>
  <si>
    <t>189</t>
  </si>
  <si>
    <t>5,999</t>
  </si>
  <si>
    <t>No.30</t>
  </si>
  <si>
    <t>50kg,기계화시공,대피19회이상</t>
  </si>
  <si>
    <t>5,921</t>
  </si>
  <si>
    <t>6,386</t>
  </si>
  <si>
    <t>No.31</t>
  </si>
  <si>
    <t>50kg,기계화시공,야간,3시간사용중지</t>
  </si>
  <si>
    <t>138</t>
  </si>
  <si>
    <t>13,490</t>
  </si>
  <si>
    <t>14,002</t>
  </si>
  <si>
    <t>No.32</t>
  </si>
  <si>
    <t>60kg,기계화시공</t>
  </si>
  <si>
    <t>295</t>
  </si>
  <si>
    <t>5,916</t>
  </si>
  <si>
    <t>202</t>
  </si>
  <si>
    <t>6,413</t>
  </si>
  <si>
    <t>No.33</t>
  </si>
  <si>
    <t>60kg,기계화시공,대피19회이상</t>
  </si>
  <si>
    <t>52</t>
  </si>
  <si>
    <t>6,330</t>
  </si>
  <si>
    <t>6,827</t>
  </si>
  <si>
    <t>No.34</t>
  </si>
  <si>
    <t>60kg,기계화시공,야간,3시간사용중지</t>
  </si>
  <si>
    <t>14,420</t>
  </si>
  <si>
    <t>252</t>
  </si>
  <si>
    <t>14,967</t>
  </si>
  <si>
    <t>No.35</t>
  </si>
  <si>
    <t>레일천공</t>
  </si>
  <si>
    <t>50kg</t>
  </si>
  <si>
    <t>66</t>
  </si>
  <si>
    <t>1,335</t>
  </si>
  <si>
    <t>44</t>
  </si>
  <si>
    <t>1,445</t>
  </si>
  <si>
    <t>No.36</t>
  </si>
  <si>
    <t>50kg,대피19회이상</t>
  </si>
  <si>
    <t>1,428</t>
  </si>
  <si>
    <t>1,538</t>
  </si>
  <si>
    <t>No.37</t>
  </si>
  <si>
    <t>50kg,야간,3시간사용중지</t>
  </si>
  <si>
    <t>76</t>
  </si>
  <si>
    <t>3,255</t>
  </si>
  <si>
    <t>3,365</t>
  </si>
  <si>
    <t>No.38</t>
  </si>
  <si>
    <t>60kg</t>
  </si>
  <si>
    <t>60kg,대피19회이상</t>
  </si>
  <si>
    <t>레일연마</t>
  </si>
  <si>
    <t>1,042,358</t>
  </si>
  <si>
    <t>536,615</t>
  </si>
  <si>
    <t>4,163,428</t>
  </si>
  <si>
    <t>5,742,401</t>
  </si>
  <si>
    <t>#.16</t>
  </si>
  <si>
    <t>터널</t>
  </si>
  <si>
    <t>1,041,442</t>
  </si>
  <si>
    <t>476,499</t>
  </si>
  <si>
    <t>4,151,290</t>
  </si>
  <si>
    <t>5,669,231</t>
  </si>
  <si>
    <t>#.17</t>
  </si>
  <si>
    <t>무근콘크리트타설</t>
  </si>
  <si>
    <t>22,984</t>
  </si>
  <si>
    <t>무근콘크리트깨기</t>
  </si>
  <si>
    <t>4,559</t>
  </si>
  <si>
    <t>7,740</t>
  </si>
  <si>
    <t>7,546</t>
  </si>
  <si>
    <t>19,845</t>
  </si>
  <si>
    <t>합판거푸집</t>
  </si>
  <si>
    <t>4회</t>
  </si>
  <si>
    <t>8,893</t>
  </si>
  <si>
    <t>17,263</t>
  </si>
  <si>
    <t>26,156</t>
  </si>
  <si>
    <t>차막이설치</t>
  </si>
  <si>
    <t>50kg,레일식</t>
  </si>
  <si>
    <t>20,201</t>
  </si>
  <si>
    <t>673,399</t>
  </si>
  <si>
    <t>693,600</t>
  </si>
  <si>
    <t>No.42</t>
  </si>
  <si>
    <t>60kg,레일식</t>
  </si>
  <si>
    <t>부벽식</t>
  </si>
  <si>
    <t>893,364</t>
  </si>
  <si>
    <t>686,375</t>
  </si>
  <si>
    <t>1,782</t>
  </si>
  <si>
    <t>1,581,521</t>
  </si>
  <si>
    <t>방진침목패드 설치</t>
  </si>
  <si>
    <t>set</t>
  </si>
  <si>
    <t>G-IN-TIEPAD</t>
  </si>
  <si>
    <t>바라스트매트 설치</t>
  </si>
  <si>
    <t>A,B형</t>
  </si>
  <si>
    <t>122</t>
  </si>
  <si>
    <t>1,135</t>
  </si>
  <si>
    <t>70</t>
  </si>
  <si>
    <t>1,327</t>
  </si>
  <si>
    <t>#.18</t>
  </si>
  <si>
    <t>건널목깔기</t>
  </si>
  <si>
    <t>1선식,폭2.0m까지,야간3시간 사용중지</t>
  </si>
  <si>
    <t>14</t>
  </si>
  <si>
    <t>10,526</t>
  </si>
  <si>
    <t>684,245</t>
  </si>
  <si>
    <t>694,771</t>
  </si>
  <si>
    <t>No.44</t>
  </si>
  <si>
    <t>1선식,폭1.0m 증가함에따라,야간3시간 사용중지</t>
  </si>
  <si>
    <t>3,616</t>
  </si>
  <si>
    <t>235,060</t>
  </si>
  <si>
    <t>238,676</t>
  </si>
  <si>
    <t>No.45</t>
  </si>
  <si>
    <t>가스압접</t>
  </si>
  <si>
    <t>47,999</t>
  </si>
  <si>
    <t>113,667</t>
  </si>
  <si>
    <t>18,072</t>
  </si>
  <si>
    <t>179,738</t>
  </si>
  <si>
    <t>No.46</t>
  </si>
  <si>
    <t>56,920</t>
  </si>
  <si>
    <t>121,863</t>
  </si>
  <si>
    <t>18,794</t>
  </si>
  <si>
    <t>197,577</t>
  </si>
  <si>
    <t>No.47</t>
  </si>
  <si>
    <t>테르밋트 용접</t>
  </si>
  <si>
    <t>50kg,일반</t>
  </si>
  <si>
    <t>189,278</t>
  </si>
  <si>
    <t>105,636</t>
  </si>
  <si>
    <t>2,144</t>
  </si>
  <si>
    <t>297,058</t>
  </si>
  <si>
    <t>No.48</t>
  </si>
  <si>
    <t>50kg,일반,대피19회이상</t>
  </si>
  <si>
    <t>113,030</t>
  </si>
  <si>
    <t>304,452</t>
  </si>
  <si>
    <t>No.49</t>
  </si>
  <si>
    <t>50kg,일반,야간,3시간사용중지</t>
  </si>
  <si>
    <t>24</t>
  </si>
  <si>
    <t>144,871</t>
  </si>
  <si>
    <t>229,378</t>
  </si>
  <si>
    <t>1,194</t>
  </si>
  <si>
    <t>375,443</t>
  </si>
  <si>
    <t>No.50</t>
  </si>
  <si>
    <t>50kg,열처리,야간,3시간사용중지</t>
  </si>
  <si>
    <t>48</t>
  </si>
  <si>
    <t>206,178</t>
  </si>
  <si>
    <t>291,819</t>
  </si>
  <si>
    <t>2,680</t>
  </si>
  <si>
    <t>500,677</t>
  </si>
  <si>
    <t>No.51</t>
  </si>
  <si>
    <t>60kg,일반</t>
  </si>
  <si>
    <t>204,012</t>
  </si>
  <si>
    <t>106,018</t>
  </si>
  <si>
    <t>2,157</t>
  </si>
  <si>
    <t>312,187</t>
  </si>
  <si>
    <t>No.52</t>
  </si>
  <si>
    <t>60kg,일반,대피19회이상</t>
  </si>
  <si>
    <t>No.53</t>
  </si>
  <si>
    <t>60kg,일반,야간,3시간사용중지</t>
  </si>
  <si>
    <t>202,959</t>
  </si>
  <si>
    <t>231,761</t>
  </si>
  <si>
    <t>1,210</t>
  </si>
  <si>
    <t>435,930</t>
  </si>
  <si>
    <t>No.54</t>
  </si>
  <si>
    <t>60kg,열처리</t>
  </si>
  <si>
    <t>220,912</t>
  </si>
  <si>
    <t>329,087</t>
  </si>
  <si>
    <t>No.55</t>
  </si>
  <si>
    <t>60kg,열처리,대피19회이상</t>
  </si>
  <si>
    <t>113,439</t>
  </si>
  <si>
    <t>336,508</t>
  </si>
  <si>
    <t>No.56</t>
  </si>
  <si>
    <t>60kg,열처리,야간,3시간사용중지</t>
  </si>
  <si>
    <t>219,859</t>
  </si>
  <si>
    <t>452,830</t>
  </si>
  <si>
    <t>No.57</t>
  </si>
  <si>
    <t>열처리레일 후열처리</t>
  </si>
  <si>
    <t>12,021</t>
  </si>
  <si>
    <t>11,035</t>
  </si>
  <si>
    <t>4,189</t>
  </si>
  <si>
    <t>27,245</t>
  </si>
  <si>
    <t>No.58</t>
  </si>
  <si>
    <t>11,807</t>
  </si>
  <si>
    <t>28,017</t>
  </si>
  <si>
    <t>No.59</t>
  </si>
  <si>
    <t>26,899</t>
  </si>
  <si>
    <t>5,236</t>
  </si>
  <si>
    <t>44,156</t>
  </si>
  <si>
    <t>No.60</t>
  </si>
  <si>
    <t>선로제표설치</t>
  </si>
  <si>
    <t>KM표,토공용</t>
  </si>
  <si>
    <t>46,137</t>
  </si>
  <si>
    <t>36,772</t>
  </si>
  <si>
    <t>201</t>
  </si>
  <si>
    <t>83,110</t>
  </si>
  <si>
    <t>KM표,교량용</t>
  </si>
  <si>
    <t>15</t>
  </si>
  <si>
    <t>70,300</t>
  </si>
  <si>
    <t>46,245</t>
  </si>
  <si>
    <t>29</t>
  </si>
  <si>
    <t>116,574</t>
  </si>
  <si>
    <t>M표,토공용</t>
  </si>
  <si>
    <t>36,102</t>
  </si>
  <si>
    <t>21,250</t>
  </si>
  <si>
    <t>199</t>
  </si>
  <si>
    <t>57,551</t>
  </si>
  <si>
    <t>M표,교량용</t>
  </si>
  <si>
    <t>66,602</t>
  </si>
  <si>
    <t>28,707</t>
  </si>
  <si>
    <t>95,335</t>
  </si>
  <si>
    <t>곡선표,토공용</t>
  </si>
  <si>
    <t>40,572</t>
  </si>
  <si>
    <t>21,021</t>
  </si>
  <si>
    <t>61,792</t>
  </si>
  <si>
    <t>곡선표,교량용</t>
  </si>
  <si>
    <t>52,245</t>
  </si>
  <si>
    <t>28,281</t>
  </si>
  <si>
    <t>80,554</t>
  </si>
  <si>
    <t>구배표,토공용</t>
  </si>
  <si>
    <t>19</t>
  </si>
  <si>
    <t>37,977</t>
  </si>
  <si>
    <t>30,839</t>
  </si>
  <si>
    <t>200</t>
  </si>
  <si>
    <t>69,016</t>
  </si>
  <si>
    <t>구배표,교량용</t>
  </si>
  <si>
    <t>31,091</t>
  </si>
  <si>
    <t>29,561</t>
  </si>
  <si>
    <t>60,681</t>
  </si>
  <si>
    <t>차량접촉한계표</t>
  </si>
  <si>
    <t>15,548</t>
  </si>
  <si>
    <t>44,193</t>
  </si>
  <si>
    <t>59,741</t>
  </si>
  <si>
    <t>정거장중심표</t>
  </si>
  <si>
    <t>6</t>
  </si>
  <si>
    <t>12,727</t>
  </si>
  <si>
    <t>5,813</t>
  </si>
  <si>
    <t>18,540</t>
  </si>
  <si>
    <t>#.28</t>
  </si>
  <si>
    <t>차막이표</t>
  </si>
  <si>
    <t>39,604</t>
  </si>
  <si>
    <t>30</t>
  </si>
  <si>
    <t>60,884</t>
  </si>
  <si>
    <t>#.29</t>
  </si>
  <si>
    <t>기적표</t>
  </si>
  <si>
    <t>127,674</t>
  </si>
  <si>
    <t>133,487</t>
  </si>
  <si>
    <t>#.30</t>
  </si>
  <si>
    <t>속도해제표</t>
  </si>
  <si>
    <t>#.31</t>
  </si>
  <si>
    <t>속도제한표</t>
  </si>
  <si>
    <t>#.32</t>
  </si>
  <si>
    <t>서행예고표</t>
  </si>
  <si>
    <t>165,174</t>
  </si>
  <si>
    <t>170,987</t>
  </si>
  <si>
    <t>#.33</t>
  </si>
  <si>
    <t>서행표</t>
  </si>
  <si>
    <t>#.34</t>
  </si>
  <si>
    <t>서행해제표</t>
  </si>
  <si>
    <t>130,674</t>
  </si>
  <si>
    <t>136,487</t>
  </si>
  <si>
    <t>#.35</t>
  </si>
  <si>
    <t>공사알림판</t>
  </si>
  <si>
    <t>2,000,000</t>
  </si>
  <si>
    <t>14,150</t>
  </si>
  <si>
    <t>2,014,150</t>
  </si>
  <si>
    <t>#.36</t>
  </si>
  <si>
    <t>선로작업표지</t>
  </si>
  <si>
    <t>1,500,160</t>
  </si>
  <si>
    <t>5,342</t>
  </si>
  <si>
    <t>1,505,502</t>
  </si>
  <si>
    <t>No.61</t>
  </si>
  <si>
    <t>중계레일 운송 및 하화</t>
  </si>
  <si>
    <t>오송-전진기지</t>
  </si>
  <si>
    <t>5,754</t>
  </si>
  <si>
    <t>14,675</t>
  </si>
  <si>
    <t>5,583</t>
  </si>
  <si>
    <t>26,012</t>
  </si>
  <si>
    <t>#.37</t>
  </si>
  <si>
    <t>절연레일 운송 및 하화,50kg,6m</t>
  </si>
  <si>
    <t>4,134</t>
  </si>
  <si>
    <t>10,528</t>
  </si>
  <si>
    <t>4,020</t>
  </si>
  <si>
    <t>8,040</t>
  </si>
  <si>
    <t>18,682</t>
  </si>
  <si>
    <t>#.38</t>
  </si>
  <si>
    <t>절연레일 운송 및 하화,50kg,12m</t>
  </si>
  <si>
    <t>8,269</t>
  </si>
  <si>
    <t>21,057</t>
  </si>
  <si>
    <t>37,366</t>
  </si>
  <si>
    <t>#.39</t>
  </si>
  <si>
    <t>절연레일 운송 및 하화,60kg,6m</t>
  </si>
  <si>
    <t>5,112</t>
  </si>
  <si>
    <t>13,015</t>
  </si>
  <si>
    <t>4,971</t>
  </si>
  <si>
    <t>23,098</t>
  </si>
  <si>
    <t>#.40</t>
  </si>
  <si>
    <t>절연레일 운송 및 하화,60kg,12m</t>
  </si>
  <si>
    <t>10,714</t>
  </si>
  <si>
    <t>27,275</t>
  </si>
  <si>
    <t>10,420</t>
  </si>
  <si>
    <t>48,409</t>
  </si>
  <si>
    <t>#.41</t>
  </si>
  <si>
    <t>레일운송</t>
  </si>
  <si>
    <t>50kg,도로운송(괴동~전진기지)</t>
  </si>
  <si>
    <t>G-CA-RA50</t>
  </si>
  <si>
    <t>60kg,도로운송(괴동~전진기지)</t>
  </si>
  <si>
    <t>G-CA-RA60</t>
  </si>
  <si>
    <t>레일하화</t>
  </si>
  <si>
    <t>L=25m</t>
  </si>
  <si>
    <t>494</t>
  </si>
  <si>
    <t>7,071</t>
  </si>
  <si>
    <t>2,332</t>
  </si>
  <si>
    <t>9,897</t>
  </si>
  <si>
    <t>#.42</t>
  </si>
  <si>
    <t>침목운송</t>
  </si>
  <si>
    <t>PCT(일반형, 곡선형), 공장-전진기지</t>
  </si>
  <si>
    <t>G-CA-PCT</t>
  </si>
  <si>
    <t>접속부, 자갈, PCT, 공장-전진기지</t>
  </si>
  <si>
    <t>G-CA-BIJBA</t>
  </si>
  <si>
    <t>보통침목,공장~전진기지</t>
  </si>
  <si>
    <t>G-CA-WT</t>
  </si>
  <si>
    <t>재활용PCT,고모보수기지-현장</t>
  </si>
  <si>
    <t>737</t>
  </si>
  <si>
    <t>2,126</t>
  </si>
  <si>
    <t>785</t>
  </si>
  <si>
    <t>3,648</t>
  </si>
  <si>
    <t>#.43</t>
  </si>
  <si>
    <t>침목하화</t>
  </si>
  <si>
    <t>PCT</t>
  </si>
  <si>
    <t>81</t>
  </si>
  <si>
    <t>11</t>
  </si>
  <si>
    <t>107</t>
  </si>
  <si>
    <t>#.44</t>
  </si>
  <si>
    <t>WT</t>
  </si>
  <si>
    <t>9</t>
  </si>
  <si>
    <t>65</t>
  </si>
  <si>
    <t>#.45</t>
  </si>
  <si>
    <t>자갈운송 및 하화</t>
  </si>
  <si>
    <t>도로운송(석산~전진기지),일반자갈</t>
  </si>
  <si>
    <t>G-CA-BA</t>
  </si>
  <si>
    <t>이동식선별기운송</t>
  </si>
  <si>
    <t>2,000㎥ 마다 왕복1회</t>
  </si>
  <si>
    <t>10</t>
  </si>
  <si>
    <t>G-SC-MO</t>
  </si>
  <si>
    <t>레일</t>
  </si>
  <si>
    <t>중계레일,50kgN,60kgK,L=10m</t>
  </si>
  <si>
    <t>M-RA-CP5060</t>
  </si>
  <si>
    <t>접착식절연레일</t>
  </si>
  <si>
    <t>50kg,L=6m</t>
  </si>
  <si>
    <t>M-IN-R506M</t>
  </si>
  <si>
    <t>50kg,L=12m</t>
  </si>
  <si>
    <t>M-IN-R5012M</t>
  </si>
  <si>
    <t>60kg,L=6m</t>
  </si>
  <si>
    <t>M-IN-R606M</t>
  </si>
  <si>
    <t>60kg,L=12m</t>
  </si>
  <si>
    <t>M-IN-R6012M</t>
  </si>
  <si>
    <t>목침목</t>
  </si>
  <si>
    <t>150x240x2500</t>
  </si>
  <si>
    <t>M-TIE-WT-50</t>
  </si>
  <si>
    <t>콘크리트침목</t>
  </si>
  <si>
    <t>50kgN,일반용,절연숄더포함</t>
  </si>
  <si>
    <t>M-TIE-PCT50</t>
  </si>
  <si>
    <t>50kgN,곡선용,절연숄더포함</t>
  </si>
  <si>
    <t>M-TIE-P50C</t>
  </si>
  <si>
    <t>60kgKR,일반용,절연숄더포함</t>
  </si>
  <si>
    <t>M-TIE-PCT60</t>
  </si>
  <si>
    <t>60kgKR,곡선용,절연숄더포함</t>
  </si>
  <si>
    <t>M-TIE-PCTC</t>
  </si>
  <si>
    <t>접속부,자갈,PCT</t>
  </si>
  <si>
    <t>M-TIE-C15M</t>
  </si>
  <si>
    <t>50kg,절연이음매용</t>
  </si>
  <si>
    <t>M-TIE-PIN50</t>
  </si>
  <si>
    <t>60kg,절연이음매용</t>
  </si>
  <si>
    <t>M-TIE-PIN60</t>
  </si>
  <si>
    <t>50kg,일반이음매용</t>
  </si>
  <si>
    <t>170</t>
  </si>
  <si>
    <t>M-TIE-PJ50</t>
  </si>
  <si>
    <t>60kg,일반이음매용</t>
  </si>
  <si>
    <t>M-TIE-PJ60</t>
  </si>
  <si>
    <t>콘크리트침목체결구</t>
  </si>
  <si>
    <t>코일스프링크립식,절연블럭,50kgN,8mm</t>
  </si>
  <si>
    <t>M-IN-508</t>
  </si>
  <si>
    <t>코일스프링크립식,절연블럭,50kgN,10mm</t>
  </si>
  <si>
    <t>M-IN-5010</t>
  </si>
  <si>
    <t>코일스프링크립식,절연블럭,50kgN,12mm</t>
  </si>
  <si>
    <t>M-IN-5012</t>
  </si>
  <si>
    <t>코일스프링크립식,절연블럭,50kgN,14mm</t>
  </si>
  <si>
    <t>M-IN-5014</t>
  </si>
  <si>
    <t>코일스프링크립식,절연블럭,60kgKR,8mm</t>
  </si>
  <si>
    <t>M-IN-608</t>
  </si>
  <si>
    <t>코일스프링크립식,절연블럭,60kgKR,10mm</t>
  </si>
  <si>
    <t>M-IN-6010</t>
  </si>
  <si>
    <t>코일스프링크립식,절연블럭,60kgKR,12mm</t>
  </si>
  <si>
    <t>M-IN-6012</t>
  </si>
  <si>
    <t>코일스프링크립식,절연블럭,60kgKR,14mm</t>
  </si>
  <si>
    <t>182</t>
  </si>
  <si>
    <t>M-IN-6014</t>
  </si>
  <si>
    <t>콘크리트침목탄성체결구</t>
  </si>
  <si>
    <t>50kg,이음매침목용</t>
  </si>
  <si>
    <t>조</t>
  </si>
  <si>
    <t>M-FA-JO50</t>
  </si>
  <si>
    <t>60kg,이음매침목용</t>
  </si>
  <si>
    <t>38</t>
  </si>
  <si>
    <t>M-FA-JO60</t>
  </si>
  <si>
    <t>90</t>
  </si>
  <si>
    <t>M-FA-IN50</t>
  </si>
  <si>
    <t>M-FA-IN60</t>
  </si>
  <si>
    <t>레일체결장치</t>
  </si>
  <si>
    <t>60kg,접속구간용</t>
  </si>
  <si>
    <t>M-FA-BICON</t>
  </si>
  <si>
    <t>60kg,접속구간용,보강레일용</t>
  </si>
  <si>
    <t>M-FA-BICONAD</t>
  </si>
  <si>
    <t>60kg,PCT활동형체결장치</t>
  </si>
  <si>
    <t>M-FA-BICEZLR</t>
  </si>
  <si>
    <t>코일스프링크립</t>
  </si>
  <si>
    <t>e2007</t>
  </si>
  <si>
    <t>M-EC-2007</t>
  </si>
  <si>
    <t>이음매판</t>
  </si>
  <si>
    <t>50kgN</t>
  </si>
  <si>
    <t>680</t>
  </si>
  <si>
    <t>M-JOP-50</t>
  </si>
  <si>
    <t>60KR</t>
  </si>
  <si>
    <t>M-JOP-60</t>
  </si>
  <si>
    <t>4각볼트</t>
  </si>
  <si>
    <t>볼트,너트</t>
  </si>
  <si>
    <t>M-BT-FNUT</t>
  </si>
  <si>
    <t>레일패드</t>
  </si>
  <si>
    <t>코일스프링크립식,50kgN,PCT용,TPU</t>
  </si>
  <si>
    <t>M-PAD-50N</t>
  </si>
  <si>
    <t>코일스프링크립식,50kgN,곡선PCT용,TPU</t>
  </si>
  <si>
    <t>M-PAD-50C</t>
  </si>
  <si>
    <t>코일스프링크립식,60kgKR,PCT용,TPU</t>
  </si>
  <si>
    <t>M-PAD-60</t>
  </si>
  <si>
    <t>코일스프링크립식,60kgKR,곡선PCT용,TPU</t>
  </si>
  <si>
    <t>414</t>
  </si>
  <si>
    <t>M-PAD-60C</t>
  </si>
  <si>
    <t>깬자갈</t>
  </si>
  <si>
    <t>Φ22.4-63mm,일반자갈</t>
  </si>
  <si>
    <t>M-BL</t>
  </si>
  <si>
    <t>차막이</t>
  </si>
  <si>
    <t>50kg 레일식</t>
  </si>
  <si>
    <t>M-SP-R50</t>
  </si>
  <si>
    <t>60kg 레일식</t>
  </si>
  <si>
    <t>M-SP-RT60</t>
  </si>
  <si>
    <t>방진침목패드</t>
  </si>
  <si>
    <t>PCT,자갈도상용</t>
  </si>
  <si>
    <t>M-TIEPAD</t>
  </si>
  <si>
    <t>바라스트매트</t>
  </si>
  <si>
    <t>A형(K=0.03N/㎣)</t>
  </si>
  <si>
    <t>M-BL-MA3</t>
  </si>
  <si>
    <t>A형(K=0.06N/㎣)</t>
  </si>
  <si>
    <t>M-BL-MA</t>
  </si>
  <si>
    <t>B형(K=0.15N/㎣)</t>
  </si>
  <si>
    <t>M-BL-MB</t>
  </si>
  <si>
    <t>건널목체결장치</t>
  </si>
  <si>
    <t>목포판식50kGx5m</t>
  </si>
  <si>
    <t>M-CR</t>
  </si>
  <si>
    <t>2-1. 터널부</t>
  </si>
  <si>
    <t>60kg,Bi-Block,터널,1567개</t>
  </si>
  <si>
    <t>1,114,022</t>
  </si>
  <si>
    <t>13,827,299</t>
  </si>
  <si>
    <t>2,408,386</t>
  </si>
  <si>
    <t>17,349,707</t>
  </si>
  <si>
    <t>No.62</t>
  </si>
  <si>
    <t>유로폼 설치</t>
  </si>
  <si>
    <t>벽체,H = 0∼7m이하,터널부</t>
  </si>
  <si>
    <t>3,796</t>
  </si>
  <si>
    <t>17,657</t>
  </si>
  <si>
    <t>21,453</t>
  </si>
  <si>
    <t>#.46</t>
  </si>
  <si>
    <t>합판거푸집 설치</t>
  </si>
  <si>
    <t>4회(실적)</t>
  </si>
  <si>
    <t>도상콘크리트(TCL) 철근가공및조립</t>
  </si>
  <si>
    <t>간단,절연재,터널부</t>
  </si>
  <si>
    <t>Ton</t>
  </si>
  <si>
    <t>86,354</t>
  </si>
  <si>
    <t>279,491</t>
  </si>
  <si>
    <t>365,845</t>
  </si>
  <si>
    <t>궤광거치</t>
  </si>
  <si>
    <t>터널,Bi-block,기계화체결,1567개,직선부</t>
  </si>
  <si>
    <t>30,450,734</t>
  </si>
  <si>
    <t>36,488,942</t>
  </si>
  <si>
    <t>7,540,456</t>
  </si>
  <si>
    <t>74,480,132</t>
  </si>
  <si>
    <t>버팀재,버팀지지대 설치 및 철거</t>
  </si>
  <si>
    <t>터널,직선부</t>
  </si>
  <si>
    <t>3,345,267</t>
  </si>
  <si>
    <t>3,942,059</t>
  </si>
  <si>
    <t>1,426</t>
  </si>
  <si>
    <t>7,288,752</t>
  </si>
  <si>
    <t>침목덮개제작, 거치 및 해체</t>
  </si>
  <si>
    <t>터널,1567개</t>
  </si>
  <si>
    <t>156,035</t>
  </si>
  <si>
    <t>849,159</t>
  </si>
  <si>
    <t>47</t>
  </si>
  <si>
    <t>173</t>
  </si>
  <si>
    <t>1,005,241</t>
  </si>
  <si>
    <t>도상콘크리트(TCL)타설</t>
  </si>
  <si>
    <t>철근,레미콘타설,터널부</t>
  </si>
  <si>
    <t>1,563</t>
  </si>
  <si>
    <t>7,725</t>
  </si>
  <si>
    <t>2,783</t>
  </si>
  <si>
    <t>12,071</t>
  </si>
  <si>
    <t>철근,레미콘타설,터널부,압송타설</t>
  </si>
  <si>
    <t>1,793</t>
  </si>
  <si>
    <t>21,582</t>
  </si>
  <si>
    <t>24,690</t>
  </si>
  <si>
    <t>압송관받침대제작</t>
  </si>
  <si>
    <t>152,398</t>
  </si>
  <si>
    <t>816,533</t>
  </si>
  <si>
    <t>286</t>
  </si>
  <si>
    <t>969,217</t>
  </si>
  <si>
    <t>#.50</t>
  </si>
  <si>
    <t>도상콘크리트(TCL) 도상면 다듬기 및 면처리</t>
  </si>
  <si>
    <t>콘크리트면,터널부</t>
  </si>
  <si>
    <t>3,976</t>
  </si>
  <si>
    <t>콘크리트양생</t>
  </si>
  <si>
    <t>터널,습윤양생</t>
  </si>
  <si>
    <t>483</t>
  </si>
  <si>
    <t>PE필름설치</t>
  </si>
  <si>
    <t>터널TCL,t=0.1mm</t>
  </si>
  <si>
    <t>542</t>
  </si>
  <si>
    <t>292</t>
  </si>
  <si>
    <t>834</t>
  </si>
  <si>
    <t>시공이음면정리(콘크리트치핑)</t>
  </si>
  <si>
    <t>터널TCL 시공이음(터널구간)</t>
  </si>
  <si>
    <t>624</t>
  </si>
  <si>
    <t>20,186</t>
  </si>
  <si>
    <t>20,810</t>
  </si>
  <si>
    <t>스핀들구멍채움</t>
  </si>
  <si>
    <t>모르타르충진,1567개</t>
  </si>
  <si>
    <t>35,397</t>
  </si>
  <si>
    <t>308,051</t>
  </si>
  <si>
    <t>343,448</t>
  </si>
  <si>
    <t>#.53</t>
  </si>
  <si>
    <t>조명설비</t>
  </si>
  <si>
    <t>터널작업,발전기100kW</t>
  </si>
  <si>
    <t>1,979,159</t>
  </si>
  <si>
    <t>3,202,312</t>
  </si>
  <si>
    <t>226,060</t>
  </si>
  <si>
    <t>5,407,531</t>
  </si>
  <si>
    <t>#.54</t>
  </si>
  <si>
    <t>콘크리트타설,발전기5KW</t>
  </si>
  <si>
    <t>124,120</t>
  </si>
  <si>
    <t>90,753</t>
  </si>
  <si>
    <t>8,779</t>
  </si>
  <si>
    <t>223,652</t>
  </si>
  <si>
    <t>#.55</t>
  </si>
  <si>
    <t>레일인장법,60kg, R≥4,000m</t>
  </si>
  <si>
    <t>터널구간</t>
  </si>
  <si>
    <t>콘크리트 치핑</t>
  </si>
  <si>
    <t>기계</t>
  </si>
  <si>
    <t>14,985</t>
  </si>
  <si>
    <t>5</t>
  </si>
  <si>
    <t>15,454</t>
  </si>
  <si>
    <t>#.56</t>
  </si>
  <si>
    <t>2-2.접속부 시공</t>
  </si>
  <si>
    <t>60kg, BI-Block,접속부, 터널, 1600개</t>
  </si>
  <si>
    <t>1,115,921</t>
  </si>
  <si>
    <t>13,844,429</t>
  </si>
  <si>
    <t>2,414,888</t>
  </si>
  <si>
    <t>17,375,238</t>
  </si>
  <si>
    <t>No.68</t>
  </si>
  <si>
    <t>H = 0∼7m이하,터널부</t>
  </si>
  <si>
    <t>터널, Bi-Block, 기계화체결, 1600개, 직선부</t>
  </si>
  <si>
    <t>31,038,336</t>
  </si>
  <si>
    <t>75,067,734</t>
  </si>
  <si>
    <t>터널, 직선부</t>
  </si>
  <si>
    <t>3,426,790</t>
  </si>
  <si>
    <t>4,019,009</t>
  </si>
  <si>
    <t>1,463</t>
  </si>
  <si>
    <t>7,447,262</t>
  </si>
  <si>
    <t>터널,1600개</t>
  </si>
  <si>
    <t>179,338</t>
  </si>
  <si>
    <t>849,560</t>
  </si>
  <si>
    <t>1,028,945</t>
  </si>
  <si>
    <t>콘크리트면, 터널부</t>
  </si>
  <si>
    <t>모르타르충진,1600개</t>
  </si>
  <si>
    <t>36,133</t>
  </si>
  <si>
    <t>314,456</t>
  </si>
  <si>
    <t>350,589</t>
  </si>
  <si>
    <t>#.59</t>
  </si>
  <si>
    <t>연결보조철근 설치</t>
  </si>
  <si>
    <t>천공깊이L=100mm</t>
  </si>
  <si>
    <t>605</t>
  </si>
  <si>
    <t>7,411</t>
  </si>
  <si>
    <t>151</t>
  </si>
  <si>
    <t>8,167</t>
  </si>
  <si>
    <t>#.60</t>
  </si>
  <si>
    <t>휨강성보강레일설치</t>
  </si>
  <si>
    <t>구조물 접속구간</t>
  </si>
  <si>
    <t>5,101</t>
  </si>
  <si>
    <t>94,880</t>
  </si>
  <si>
    <t>13,466</t>
  </si>
  <si>
    <t>113,447</t>
  </si>
  <si>
    <t>No.70</t>
  </si>
  <si>
    <t>철근가공</t>
  </si>
  <si>
    <t>198,251</t>
  </si>
  <si>
    <t>3,965</t>
  </si>
  <si>
    <t>158</t>
  </si>
  <si>
    <t>202,216</t>
  </si>
  <si>
    <t>#.61</t>
  </si>
  <si>
    <t>2-3.용접공사</t>
  </si>
  <si>
    <t>60kg, 일반</t>
  </si>
  <si>
    <t>2-4.제표공사</t>
  </si>
  <si>
    <t>KM표,터널용</t>
  </si>
  <si>
    <t>25,371</t>
  </si>
  <si>
    <t>17,502</t>
  </si>
  <si>
    <t>3</t>
  </si>
  <si>
    <t>42,876</t>
  </si>
  <si>
    <t>M표,터널용</t>
  </si>
  <si>
    <t>23,490</t>
  </si>
  <si>
    <t>15,440</t>
  </si>
  <si>
    <t>40</t>
  </si>
  <si>
    <t>38,932</t>
  </si>
  <si>
    <t>곡선표,터널용</t>
  </si>
  <si>
    <t>11,808</t>
  </si>
  <si>
    <t>11,316</t>
  </si>
  <si>
    <t>23,124</t>
  </si>
  <si>
    <t>구배표,터널용</t>
  </si>
  <si>
    <t>8,532</t>
  </si>
  <si>
    <t>19,848</t>
  </si>
  <si>
    <t>2-5.운반</t>
  </si>
  <si>
    <t>Bi-Block,공장~전진기지</t>
  </si>
  <si>
    <t>G-CA-BI</t>
  </si>
  <si>
    <t>접속부,콘크리트,보강레일용(5m),Bi-Block ,공장~전진기지</t>
  </si>
  <si>
    <t>G-CA-BIJC</t>
  </si>
  <si>
    <t>Bi-Block 침목</t>
  </si>
  <si>
    <t>철근운반</t>
  </si>
  <si>
    <t>각종</t>
  </si>
  <si>
    <t>4,880</t>
  </si>
  <si>
    <t>8,387</t>
  </si>
  <si>
    <t>3,953</t>
  </si>
  <si>
    <t>17,220</t>
  </si>
  <si>
    <t>#.66</t>
  </si>
  <si>
    <t>2-6.사급자재</t>
  </si>
  <si>
    <t>M-TIE-BI</t>
  </si>
  <si>
    <t>60kg,접속부,콘크리트,보강레일용</t>
  </si>
  <si>
    <t>M-TIE-BIC5M</t>
  </si>
  <si>
    <t>60kg Bi-Block 체결구</t>
  </si>
  <si>
    <t>M-FA-BI</t>
  </si>
  <si>
    <t>64</t>
  </si>
  <si>
    <t>이형철근</t>
  </si>
  <si>
    <t>SD400, H=13mm</t>
  </si>
  <si>
    <t>M-RB-SD13</t>
  </si>
  <si>
    <t>SD400, H=16mm</t>
  </si>
  <si>
    <t>M-RB-SD16</t>
  </si>
  <si>
    <t>SD400, H=19mm</t>
  </si>
  <si>
    <t>M-RB-SD19</t>
  </si>
  <si>
    <t>SD400, H=22mm</t>
  </si>
  <si>
    <t>M-RB-SD22</t>
  </si>
  <si>
    <t>연결보조철근</t>
  </si>
  <si>
    <t>SD400, H=25㎜</t>
  </si>
  <si>
    <t>M-RB-SD25</t>
  </si>
  <si>
    <t>고재대</t>
  </si>
  <si>
    <t>㎏</t>
  </si>
  <si>
    <t>M-SCRUB</t>
  </si>
  <si>
    <t>3-1.분기기부설</t>
  </si>
  <si>
    <t>3-2.운반</t>
  </si>
  <si>
    <t>3-3.사급자재비</t>
  </si>
  <si>
    <t>분기기부설</t>
  </si>
  <si>
    <t>50kg,PCT,#8,분해된상태,대피19회이상</t>
  </si>
  <si>
    <t>틀</t>
  </si>
  <si>
    <t>1,011,579</t>
  </si>
  <si>
    <t>2,524,306</t>
  </si>
  <si>
    <t>657,411</t>
  </si>
  <si>
    <t>4,193,296</t>
  </si>
  <si>
    <t>No.71</t>
  </si>
  <si>
    <t>50kg,PCT,#8,분해된상태,야간3시간사용중지</t>
  </si>
  <si>
    <t>1,016,620</t>
  </si>
  <si>
    <t>5,601,838</t>
  </si>
  <si>
    <t>679,865</t>
  </si>
  <si>
    <t>7,298,323</t>
  </si>
  <si>
    <t>No.72</t>
  </si>
  <si>
    <t>50kg,PCT,#10,분해된상태,대피19회이상</t>
  </si>
  <si>
    <t>1,035,694</t>
  </si>
  <si>
    <t>2,880,355</t>
  </si>
  <si>
    <t>766,270</t>
  </si>
  <si>
    <t>4,682,319</t>
  </si>
  <si>
    <t>No.73</t>
  </si>
  <si>
    <t>50kg,PCT,#10,분해된상태,야간3시간사용중지</t>
  </si>
  <si>
    <t>1,063,179</t>
  </si>
  <si>
    <t>6,363,930</t>
  </si>
  <si>
    <t>882,790</t>
  </si>
  <si>
    <t>8,309,899</t>
  </si>
  <si>
    <t>No.74</t>
  </si>
  <si>
    <t>50kg,PCT,#12,분해된상태,야간 3시간사용중지</t>
  </si>
  <si>
    <t>1,113,893</t>
  </si>
  <si>
    <t>6,680,849</t>
  </si>
  <si>
    <t>861,734</t>
  </si>
  <si>
    <t>8,656,476</t>
  </si>
  <si>
    <t>No.75</t>
  </si>
  <si>
    <t>60kg,PCT,#8,분해된상태</t>
  </si>
  <si>
    <t>2,012,019</t>
  </si>
  <si>
    <t>2,976,921</t>
  </si>
  <si>
    <t>727,783</t>
  </si>
  <si>
    <t>5,716,723</t>
  </si>
  <si>
    <t>No.76</t>
  </si>
  <si>
    <t>60kg,PCT,#8,분해된상태,대피19회이상</t>
  </si>
  <si>
    <t>3,185,305</t>
  </si>
  <si>
    <t>5,925,107</t>
  </si>
  <si>
    <t>No.77</t>
  </si>
  <si>
    <t>60kg,PCT,#8,탈선분기기,야간 3시간사용중지</t>
  </si>
  <si>
    <t>1,936,246</t>
  </si>
  <si>
    <t>4,220,122</t>
  </si>
  <si>
    <t>422,777</t>
  </si>
  <si>
    <t>6,579,145</t>
  </si>
  <si>
    <t>No.78</t>
  </si>
  <si>
    <t>60kg,PCT,#10,분해된상태,대피19회이상</t>
  </si>
  <si>
    <t>2,041,808</t>
  </si>
  <si>
    <t>3,624,082</t>
  </si>
  <si>
    <t>863,303</t>
  </si>
  <si>
    <t>6,529,193</t>
  </si>
  <si>
    <t>No.79</t>
  </si>
  <si>
    <t>60kg,PCT,#10,분해된상태,야간 3시간사용중지</t>
  </si>
  <si>
    <t>2,066,494</t>
  </si>
  <si>
    <t>7,672,077</t>
  </si>
  <si>
    <t>1,017,964</t>
  </si>
  <si>
    <t>10,756,535</t>
  </si>
  <si>
    <t>No.80</t>
  </si>
  <si>
    <t>60kg,PCT,#12,분해된상태</t>
  </si>
  <si>
    <t>2,062,491</t>
  </si>
  <si>
    <t>3,681,552</t>
  </si>
  <si>
    <t>954,921</t>
  </si>
  <si>
    <t>6,698,964</t>
  </si>
  <si>
    <t>No.81</t>
  </si>
  <si>
    <t>60kg,PCT,#12,분해된상태,대피19회이상</t>
  </si>
  <si>
    <t>13</t>
  </si>
  <si>
    <t>3,939,260</t>
  </si>
  <si>
    <t>6,956,672</t>
  </si>
  <si>
    <t>No.82</t>
  </si>
  <si>
    <t>60kg,PCT,#12,분해된상태,야간 3시간사용중지</t>
  </si>
  <si>
    <t>551,931</t>
  </si>
  <si>
    <t>6,573,751</t>
  </si>
  <si>
    <t>1,118,542</t>
  </si>
  <si>
    <t>8,244,224</t>
  </si>
  <si>
    <t>No.83</t>
  </si>
  <si>
    <t>60kg,PCT,#15,분해된상태</t>
  </si>
  <si>
    <t>2,568,743</t>
  </si>
  <si>
    <t>4,479,637</t>
  </si>
  <si>
    <t>1,149,335</t>
  </si>
  <si>
    <t>8,197,715</t>
  </si>
  <si>
    <t>No.84</t>
  </si>
  <si>
    <t>60kg,PCT,#15,분해된상태,대피19회이상</t>
  </si>
  <si>
    <t>4,793,211</t>
  </si>
  <si>
    <t>8,511,289</t>
  </si>
  <si>
    <t>No.85</t>
  </si>
  <si>
    <t>60kg,PCT,#15,분해된상태,야간 3시간사용중지</t>
  </si>
  <si>
    <t>2,602,526</t>
  </si>
  <si>
    <t>10,158,591</t>
  </si>
  <si>
    <t>1,356,108</t>
  </si>
  <si>
    <t>14,117,225</t>
  </si>
  <si>
    <t>No.86</t>
  </si>
  <si>
    <t>60kg,SCO,PCT,#10,분해된상태,야간 3시간사용중지</t>
  </si>
  <si>
    <t>11,026,044</t>
  </si>
  <si>
    <t>47,821,467</t>
  </si>
  <si>
    <t>5,652,542</t>
  </si>
  <si>
    <t>64,500,053</t>
  </si>
  <si>
    <t>No.87</t>
  </si>
  <si>
    <t>레일신축이음매부설</t>
  </si>
  <si>
    <t>일단</t>
  </si>
  <si>
    <t>18,004</t>
  </si>
  <si>
    <t>170,041</t>
  </si>
  <si>
    <t>101,146</t>
  </si>
  <si>
    <t>289,191</t>
  </si>
  <si>
    <t>No.88</t>
  </si>
  <si>
    <t>일단,대피19회이상</t>
  </si>
  <si>
    <t>181,943</t>
  </si>
  <si>
    <t>301,093</t>
  </si>
  <si>
    <t>No.89</t>
  </si>
  <si>
    <t>일단,야간 3시간사용중지</t>
  </si>
  <si>
    <t>39,463</t>
  </si>
  <si>
    <t>318,542</t>
  </si>
  <si>
    <t>459,151</t>
  </si>
  <si>
    <t>No.90</t>
  </si>
  <si>
    <t>분기기부속장치설치(히팅장치)</t>
  </si>
  <si>
    <t>60kg,PCT,#8,고정용</t>
  </si>
  <si>
    <t>7,003</t>
  </si>
  <si>
    <t>233,455</t>
  </si>
  <si>
    <t>240,458</t>
  </si>
  <si>
    <t>#.67</t>
  </si>
  <si>
    <t>60kg,PCT,#10,고정용</t>
  </si>
  <si>
    <t>#.68</t>
  </si>
  <si>
    <t>60kg,PCT,#10,노스가동용</t>
  </si>
  <si>
    <t>분기기부속장치설치(철관및히팅장치)</t>
  </si>
  <si>
    <t>60kg,PCT,#12,고정용</t>
  </si>
  <si>
    <t>32,679</t>
  </si>
  <si>
    <t>1,089,302</t>
  </si>
  <si>
    <t>1,121,981</t>
  </si>
  <si>
    <t>#.69</t>
  </si>
  <si>
    <t>60kg,PCT,#12,노스가동용</t>
  </si>
  <si>
    <t>60kg,PCT,#15,고정용</t>
  </si>
  <si>
    <t>41,440</t>
  </si>
  <si>
    <t>1,381,334</t>
  </si>
  <si>
    <t>1,422,774</t>
  </si>
  <si>
    <t>#.70</t>
  </si>
  <si>
    <t>60kg,PCT,#15,노스가동용</t>
  </si>
  <si>
    <t>자연대기온도법,60kg, R≥4000</t>
  </si>
  <si>
    <t>2,370,176</t>
  </si>
  <si>
    <t>76,579</t>
  </si>
  <si>
    <t>2,710,715</t>
  </si>
  <si>
    <t>#.71</t>
  </si>
  <si>
    <t>자연대기온도법,60kg, 2000≤R&lt;4000,대피19회이상</t>
  </si>
  <si>
    <t>2,593,061</t>
  </si>
  <si>
    <t>77,121</t>
  </si>
  <si>
    <t>3,047,826</t>
  </si>
  <si>
    <t>No.91</t>
  </si>
  <si>
    <t>자연대기온도법,60kg, 1200≤R&lt;2000</t>
  </si>
  <si>
    <t>2,475,717</t>
  </si>
  <si>
    <t>77,654</t>
  </si>
  <si>
    <t>3,042,668</t>
  </si>
  <si>
    <t>#.72</t>
  </si>
  <si>
    <t>자연대기온도법,60kg, 800≤R&lt;1200</t>
  </si>
  <si>
    <t>2,581,258</t>
  </si>
  <si>
    <t>78,729</t>
  </si>
  <si>
    <t>3,374,621</t>
  </si>
  <si>
    <t>#.73</t>
  </si>
  <si>
    <t>자연대기온도법,60kg, 400≤R&lt;800</t>
  </si>
  <si>
    <t>2,898,832</t>
  </si>
  <si>
    <t>81,964</t>
  </si>
  <si>
    <t>4,373,471</t>
  </si>
  <si>
    <t>#.74</t>
  </si>
  <si>
    <t>모타카15톤,구내의경우,야간,3시간사용중지</t>
  </si>
  <si>
    <t>분기구간,공단제공장비</t>
  </si>
  <si>
    <t>610,800</t>
  </si>
  <si>
    <t>1,086,750</t>
  </si>
  <si>
    <t>1,697,550</t>
  </si>
  <si>
    <t>#.75</t>
  </si>
  <si>
    <t>분기구간,공단제공장비,대피19회이상</t>
  </si>
  <si>
    <t>1,162,822</t>
  </si>
  <si>
    <t>1,773,622</t>
  </si>
  <si>
    <t>No.92</t>
  </si>
  <si>
    <t>분기구간,공단제공장비,야간 3시간사용중지</t>
  </si>
  <si>
    <t>763,500</t>
  </si>
  <si>
    <t>2,648,953</t>
  </si>
  <si>
    <t>3,412,453</t>
  </si>
  <si>
    <t>No.93</t>
  </si>
  <si>
    <t>분기기운송</t>
  </si>
  <si>
    <t>50kg,#8,도로운송,(오송~전진기지)</t>
  </si>
  <si>
    <t>G-CA-TO508</t>
  </si>
  <si>
    <t>50kg,#10,도로운송,(오송~전진기지)</t>
  </si>
  <si>
    <t>G-CA-TO5010</t>
  </si>
  <si>
    <t>50kg,#12,도로운송,(오송~전진기지)</t>
  </si>
  <si>
    <t>G-CA-TO5012</t>
  </si>
  <si>
    <t>60kg,#8,도로운송,(오송~전진기지)</t>
  </si>
  <si>
    <t>G-CA-TO608</t>
  </si>
  <si>
    <t>60kg,#10,도로운송,(오송~전진기지)</t>
  </si>
  <si>
    <t>G-CA-TO6010</t>
  </si>
  <si>
    <t>60kg,#12,도로운송,(오송~전진기지)</t>
  </si>
  <si>
    <t>G-CA-TO6012</t>
  </si>
  <si>
    <t>60kg,#15,도로운송,(오송~전진기지)</t>
  </si>
  <si>
    <t>31</t>
  </si>
  <si>
    <t>G-CA-TO6015</t>
  </si>
  <si>
    <t>분기기 하화</t>
  </si>
  <si>
    <t>50kg #8</t>
  </si>
  <si>
    <t>30,038</t>
  </si>
  <si>
    <t>112,211</t>
  </si>
  <si>
    <t>150,160</t>
  </si>
  <si>
    <t>292,409</t>
  </si>
  <si>
    <t>#.76</t>
  </si>
  <si>
    <t>50kg #10</t>
  </si>
  <si>
    <t>35,187</t>
  </si>
  <si>
    <t>131,446</t>
  </si>
  <si>
    <t>175,902</t>
  </si>
  <si>
    <t>342,535</t>
  </si>
  <si>
    <t>#.77</t>
  </si>
  <si>
    <t>50kg #12</t>
  </si>
  <si>
    <t>38,620</t>
  </si>
  <si>
    <t>144,272</t>
  </si>
  <si>
    <t>193,063</t>
  </si>
  <si>
    <t>375,955</t>
  </si>
  <si>
    <t>#.78</t>
  </si>
  <si>
    <t>60kg #8</t>
  </si>
  <si>
    <t>32,183</t>
  </si>
  <si>
    <t>120,227</t>
  </si>
  <si>
    <t>160,886</t>
  </si>
  <si>
    <t>313,296</t>
  </si>
  <si>
    <t>#.79</t>
  </si>
  <si>
    <t>60kg #10</t>
  </si>
  <si>
    <t>#.80</t>
  </si>
  <si>
    <t>60kg #12</t>
  </si>
  <si>
    <t>42,911</t>
  </si>
  <si>
    <t>160,302</t>
  </si>
  <si>
    <t>214,515</t>
  </si>
  <si>
    <t>417,728</t>
  </si>
  <si>
    <t>#.81</t>
  </si>
  <si>
    <t>60kg #15</t>
  </si>
  <si>
    <t>51,493</t>
  </si>
  <si>
    <t>192,363</t>
  </si>
  <si>
    <t>257,418</t>
  </si>
  <si>
    <t>501,274</t>
  </si>
  <si>
    <t>#.82</t>
  </si>
  <si>
    <t>레일신축이음장치 운송</t>
  </si>
  <si>
    <t>일단,도로운송(공장~전진기지)</t>
  </si>
  <si>
    <t>G-CARRYREJD1</t>
  </si>
  <si>
    <t>레일신축이음장치 하화</t>
  </si>
  <si>
    <t>5,575</t>
  </si>
  <si>
    <t>42,332</t>
  </si>
  <si>
    <t>26,293</t>
  </si>
  <si>
    <t>74,200</t>
  </si>
  <si>
    <t>#.83</t>
  </si>
  <si>
    <t>일반자갈,도로수송(석산~전진기지)</t>
  </si>
  <si>
    <t>레일신축이음장치</t>
  </si>
  <si>
    <t>60kg,일단</t>
  </si>
  <si>
    <t>M-REJ-BA160</t>
  </si>
  <si>
    <t>분기기(M-F/B용접)</t>
  </si>
  <si>
    <t>60kgK, #8편개 탈선좌분기, PC침목일체, 도착도</t>
  </si>
  <si>
    <t>M-TOX-6008L</t>
  </si>
  <si>
    <t>4-1.궤도철거</t>
  </si>
  <si>
    <t>4-2.분기기철거</t>
  </si>
  <si>
    <t>궤도철거</t>
  </si>
  <si>
    <t>50kg,WT,1700개</t>
  </si>
  <si>
    <t>867,543</t>
  </si>
  <si>
    <t>10,718,609</t>
  </si>
  <si>
    <t>1,818,787</t>
  </si>
  <si>
    <t>13,404,939</t>
  </si>
  <si>
    <t>No.94</t>
  </si>
  <si>
    <t>50kg,WT,1700개,대피19회이상</t>
  </si>
  <si>
    <t>11,468,911</t>
  </si>
  <si>
    <t>14,155,241</t>
  </si>
  <si>
    <t>No.95</t>
  </si>
  <si>
    <t>50kg,WT,1700개,야간 3시간사용중지</t>
  </si>
  <si>
    <t>868,592</t>
  </si>
  <si>
    <t>23,848,890</t>
  </si>
  <si>
    <t>1,944,297</t>
  </si>
  <si>
    <t>26,661,779</t>
  </si>
  <si>
    <t>No.96</t>
  </si>
  <si>
    <t>50kg,PCT,1700개</t>
  </si>
  <si>
    <t>1,110,132</t>
  </si>
  <si>
    <t>11,886,679</t>
  </si>
  <si>
    <t>2,107,391</t>
  </si>
  <si>
    <t>15,104,202</t>
  </si>
  <si>
    <t>No.97</t>
  </si>
  <si>
    <t>50kg,PCT,1700개,대피19회이상</t>
  </si>
  <si>
    <t>12,718,746</t>
  </si>
  <si>
    <t>15,936,269</t>
  </si>
  <si>
    <t>No.98</t>
  </si>
  <si>
    <t>50kg,PCT,1700개,야간 3시간사용중지</t>
  </si>
  <si>
    <t>779,307</t>
  </si>
  <si>
    <t>24,915,297</t>
  </si>
  <si>
    <t>2,011,969</t>
  </si>
  <si>
    <t>27,706,573</t>
  </si>
  <si>
    <t>No.99</t>
  </si>
  <si>
    <t>60kg,PCT,1700개</t>
  </si>
  <si>
    <t>1,130,576</t>
  </si>
  <si>
    <t>12,253,662</t>
  </si>
  <si>
    <t>2,599,651</t>
  </si>
  <si>
    <t>15,983,889</t>
  </si>
  <si>
    <t>No.100</t>
  </si>
  <si>
    <t>60kg,PCT,1700개,대피19회이상</t>
  </si>
  <si>
    <t>13,111,418</t>
  </si>
  <si>
    <t>16,841,645</t>
  </si>
  <si>
    <t>No.101</t>
  </si>
  <si>
    <t>60kg,PCT,1700개,야간3시간사용중지</t>
  </si>
  <si>
    <t>953,430</t>
  </si>
  <si>
    <t>25,809,811</t>
  </si>
  <si>
    <t>2,627,293</t>
  </si>
  <si>
    <t>29,390,534</t>
  </si>
  <si>
    <t>No.102</t>
  </si>
  <si>
    <t>60kg,WT,판형교,2500개</t>
  </si>
  <si>
    <t>1,903,324</t>
  </si>
  <si>
    <t>46,174,904</t>
  </si>
  <si>
    <t>3,308,530</t>
  </si>
  <si>
    <t>51,386,758</t>
  </si>
  <si>
    <t>No.103</t>
  </si>
  <si>
    <t>건널목널철거</t>
  </si>
  <si>
    <t>1선식폭2m까지</t>
  </si>
  <si>
    <t>3,609</t>
  </si>
  <si>
    <t>120,300</t>
  </si>
  <si>
    <t>123,909</t>
  </si>
  <si>
    <t>No.104</t>
  </si>
  <si>
    <t>1선식폭2m까지,대피19회이상</t>
  </si>
  <si>
    <t>128,721</t>
  </si>
  <si>
    <t>132,330</t>
  </si>
  <si>
    <t>No.105</t>
  </si>
  <si>
    <t>1선식폭2m까지,야간,3시간사용중지</t>
  </si>
  <si>
    <t>293,232</t>
  </si>
  <si>
    <t>296,841</t>
  </si>
  <si>
    <t>No.106</t>
  </si>
  <si>
    <t>1선식 폭2m까지 1.0m 증가에 따라</t>
  </si>
  <si>
    <t>1,203</t>
  </si>
  <si>
    <t>40,100</t>
  </si>
  <si>
    <t>41,303</t>
  </si>
  <si>
    <t>No.107</t>
  </si>
  <si>
    <t>1선식 폭 2.0m까지,1.0m증가에따라,대피19회이상</t>
  </si>
  <si>
    <t>42,907</t>
  </si>
  <si>
    <t>44,110</t>
  </si>
  <si>
    <t>No.108</t>
  </si>
  <si>
    <t>1선식 폭 2.0m까지,1.0m증가에따라,야간,3시간사용중지</t>
  </si>
  <si>
    <t>2,406</t>
  </si>
  <si>
    <t>97,744</t>
  </si>
  <si>
    <t>100,150</t>
  </si>
  <si>
    <t>No.109</t>
  </si>
  <si>
    <t>건널목철거</t>
  </si>
  <si>
    <t>고무보판식 1.25m</t>
  </si>
  <si>
    <t>2,255</t>
  </si>
  <si>
    <t>75,187</t>
  </si>
  <si>
    <t>77,442</t>
  </si>
  <si>
    <t>No.110</t>
  </si>
  <si>
    <t>차막이철거</t>
  </si>
  <si>
    <t>레일식</t>
  </si>
  <si>
    <t>7,819</t>
  </si>
  <si>
    <t>260,651</t>
  </si>
  <si>
    <t>268,470</t>
  </si>
  <si>
    <t>No.111</t>
  </si>
  <si>
    <t>레일식,대피19회이상</t>
  </si>
  <si>
    <t>No.112</t>
  </si>
  <si>
    <t>레일식,야간,3시간사용중지</t>
  </si>
  <si>
    <t>635,337</t>
  </si>
  <si>
    <t>643,156</t>
  </si>
  <si>
    <t>No.113</t>
  </si>
  <si>
    <t>분기기철거</t>
  </si>
  <si>
    <t>50kg,WT,#8</t>
  </si>
  <si>
    <t>84,371</t>
  </si>
  <si>
    <t>1,332,678</t>
  </si>
  <si>
    <t>213,455</t>
  </si>
  <si>
    <t>1,630,504</t>
  </si>
  <si>
    <t>No.114</t>
  </si>
  <si>
    <t>50kg,WT,#8,대피19회이상</t>
  </si>
  <si>
    <t>1,425,965</t>
  </si>
  <si>
    <t>1,723,791</t>
  </si>
  <si>
    <t>No.115</t>
  </si>
  <si>
    <t>50kg,WT,#8,야간3시간사용중지</t>
  </si>
  <si>
    <t>97,403</t>
  </si>
  <si>
    <t>3,248,406</t>
  </si>
  <si>
    <t>266,818</t>
  </si>
  <si>
    <t>3,612,627</t>
  </si>
  <si>
    <t>No.116</t>
  </si>
  <si>
    <t>50kg,WT,#10</t>
  </si>
  <si>
    <t>96,510</t>
  </si>
  <si>
    <t>1,485,646</t>
  </si>
  <si>
    <t>249,954</t>
  </si>
  <si>
    <t>1,832,110</t>
  </si>
  <si>
    <t>No.117</t>
  </si>
  <si>
    <t>50kg,WT,#10,대피19회이상</t>
  </si>
  <si>
    <t>1,589,641</t>
  </si>
  <si>
    <t>1,936,105</t>
  </si>
  <si>
    <t>No.118</t>
  </si>
  <si>
    <t>50kg,WT,#10,야간3시간사용중지</t>
  </si>
  <si>
    <t>109,055</t>
  </si>
  <si>
    <t>3,580,022</t>
  </si>
  <si>
    <t>282,288</t>
  </si>
  <si>
    <t>3,971,365</t>
  </si>
  <si>
    <t>No.119</t>
  </si>
  <si>
    <t>50kg,WT,#12</t>
  </si>
  <si>
    <t>112,705</t>
  </si>
  <si>
    <t>1,828,039</t>
  </si>
  <si>
    <t>276,157</t>
  </si>
  <si>
    <t>2,216,901</t>
  </si>
  <si>
    <t>No.120</t>
  </si>
  <si>
    <t>50kg,WT,#12,대피19회이상</t>
  </si>
  <si>
    <t>1,956,001</t>
  </si>
  <si>
    <t>2,344,863</t>
  </si>
  <si>
    <t>No.121</t>
  </si>
  <si>
    <t>50kg,WT,#15</t>
  </si>
  <si>
    <t>133,718</t>
  </si>
  <si>
    <t>2,038,328</t>
  </si>
  <si>
    <t>350,035</t>
  </si>
  <si>
    <t>2,522,081</t>
  </si>
  <si>
    <t>No.122</t>
  </si>
  <si>
    <t>50kg,WT,#15,대피19회이상</t>
  </si>
  <si>
    <t>2,181,010</t>
  </si>
  <si>
    <t>2,664,763</t>
  </si>
  <si>
    <t>No.123</t>
  </si>
  <si>
    <t>50kg,WT,#15,야간3시간사용중지</t>
  </si>
  <si>
    <t>155,106</t>
  </si>
  <si>
    <t>4,968,427</t>
  </si>
  <si>
    <t>437,543</t>
  </si>
  <si>
    <t>5,561,076</t>
  </si>
  <si>
    <t>No.124</t>
  </si>
  <si>
    <t>60kg,WT,#8</t>
  </si>
  <si>
    <t>86,535</t>
  </si>
  <si>
    <t>1,364,920</t>
  </si>
  <si>
    <t>224,366</t>
  </si>
  <si>
    <t>1,675,821</t>
  </si>
  <si>
    <t>No.125</t>
  </si>
  <si>
    <t>60kg, PCT, #8,탈선,야간3시간사용중지</t>
  </si>
  <si>
    <t>No.126</t>
  </si>
  <si>
    <t>60kg,WT,#12</t>
  </si>
  <si>
    <t>115,778</t>
  </si>
  <si>
    <t>1,867,331</t>
  </si>
  <si>
    <t>297,119</t>
  </si>
  <si>
    <t>2,280,228</t>
  </si>
  <si>
    <t>No.127</t>
  </si>
  <si>
    <t>60kg,WT,#12,대피19회이상</t>
  </si>
  <si>
    <t>1,998,044</t>
  </si>
  <si>
    <t>2,410,941</t>
  </si>
  <si>
    <t>No.128</t>
  </si>
  <si>
    <t>60kg,WT,#12,야간3시간사용중지</t>
  </si>
  <si>
    <t>133,251</t>
  </si>
  <si>
    <t>4,551,616</t>
  </si>
  <si>
    <t>371,394</t>
  </si>
  <si>
    <t>5,056,261</t>
  </si>
  <si>
    <t>No.129</t>
  </si>
  <si>
    <t>60kg,PCT,#12,야간3시간사용중지</t>
  </si>
  <si>
    <t>신축이음매철거</t>
  </si>
  <si>
    <t>50kg,WT,일단</t>
  </si>
  <si>
    <t>33,332</t>
  </si>
  <si>
    <t>731,184</t>
  </si>
  <si>
    <t>92,779</t>
  </si>
  <si>
    <t>857,295</t>
  </si>
  <si>
    <t>No.130</t>
  </si>
  <si>
    <t>50kg,WT,일단,대피19회이상</t>
  </si>
  <si>
    <t>782,366</t>
  </si>
  <si>
    <t>908,477</t>
  </si>
  <si>
    <t>No.131</t>
  </si>
  <si>
    <t>50kg,WT,일단,야간3시간사용중지</t>
  </si>
  <si>
    <t>60,222</t>
  </si>
  <si>
    <t>1,763,317</t>
  </si>
  <si>
    <t>1,916,318</t>
  </si>
  <si>
    <t>No.132</t>
  </si>
  <si>
    <t>50kg,WT,양단</t>
  </si>
  <si>
    <t>56,576</t>
  </si>
  <si>
    <t>1,349,510</t>
  </si>
  <si>
    <t>139,724</t>
  </si>
  <si>
    <t>1,545,810</t>
  </si>
  <si>
    <t>No.133</t>
  </si>
  <si>
    <t>50kg,WT,양단,대피19회이상</t>
  </si>
  <si>
    <t>1,443,975</t>
  </si>
  <si>
    <t>1,640,275</t>
  </si>
  <si>
    <t>No.134</t>
  </si>
  <si>
    <t>50kg,PCT,일단</t>
  </si>
  <si>
    <t>50kg,PCT,양단</t>
  </si>
  <si>
    <t>60kg,WT,일단</t>
  </si>
  <si>
    <t>40,388</t>
  </si>
  <si>
    <t>966,383</t>
  </si>
  <si>
    <t>1,099,550</t>
  </si>
  <si>
    <t>No.135</t>
  </si>
  <si>
    <t>60kg,WT,일단,대피19회이상</t>
  </si>
  <si>
    <t>1,034,029</t>
  </si>
  <si>
    <t>1,167,196</t>
  </si>
  <si>
    <t>No.136</t>
  </si>
  <si>
    <t>60kg,WT,일단,야간3시간사용중지</t>
  </si>
  <si>
    <t>67,278</t>
  </si>
  <si>
    <t>2,336,615</t>
  </si>
  <si>
    <t>2,496,672</t>
  </si>
  <si>
    <t>No.137</t>
  </si>
  <si>
    <t>60kg,PCT,일단,대피19회이상</t>
  </si>
  <si>
    <t>60kg,PCT,일단,야간3시간사용중지</t>
  </si>
  <si>
    <t>5-1.가설공사</t>
  </si>
  <si>
    <t>감리,감독사무실</t>
  </si>
  <si>
    <t>조립식</t>
  </si>
  <si>
    <t>150</t>
  </si>
  <si>
    <t>75,513</t>
  </si>
  <si>
    <t>No.138</t>
  </si>
  <si>
    <t>현장사무실</t>
  </si>
  <si>
    <t>창고</t>
  </si>
  <si>
    <t>57,159</t>
  </si>
  <si>
    <t>No.139</t>
  </si>
  <si>
    <t>숙소</t>
  </si>
  <si>
    <t>시험실</t>
  </si>
  <si>
    <t>111,180,875</t>
  </si>
  <si>
    <t>슬럼프시험</t>
  </si>
  <si>
    <t>KSF2402,50㎥마다,콘크리트</t>
  </si>
  <si>
    <t>회</t>
  </si>
  <si>
    <t>1,394</t>
  </si>
  <si>
    <t>No.140</t>
  </si>
  <si>
    <t>KSF2402,150㎥마다,콘크리트</t>
  </si>
  <si>
    <t>공기량시험</t>
  </si>
  <si>
    <t>KSF2409,50㎥마다,콘크리트</t>
  </si>
  <si>
    <t>7,240</t>
  </si>
  <si>
    <t>No.141</t>
  </si>
  <si>
    <t>KSF2409,150㎥마다,콘크리트</t>
  </si>
  <si>
    <t>염화물함유량시험</t>
  </si>
  <si>
    <t>11,809</t>
  </si>
  <si>
    <t>No.142</t>
  </si>
  <si>
    <t>압축강도시험</t>
  </si>
  <si>
    <t>KSF2405,100㎥마다,콘크리트</t>
  </si>
  <si>
    <t>4,200</t>
  </si>
  <si>
    <t>No.143</t>
  </si>
  <si>
    <t>공시체제작</t>
  </si>
  <si>
    <t>83,834</t>
  </si>
  <si>
    <t>No.144</t>
  </si>
  <si>
    <t>굵은골재마모시험</t>
  </si>
  <si>
    <t>10,000㎥마다,골재</t>
  </si>
  <si>
    <t>22,403</t>
  </si>
  <si>
    <t>No.145</t>
  </si>
  <si>
    <t>입도 조립률시험</t>
  </si>
  <si>
    <t>24,131</t>
  </si>
  <si>
    <t>No.146</t>
  </si>
  <si>
    <t>14,066</t>
  </si>
  <si>
    <t>No.147</t>
  </si>
  <si>
    <t>잔골재 유기불순물</t>
  </si>
  <si>
    <t>12,445</t>
  </si>
  <si>
    <t>No.148</t>
  </si>
  <si>
    <t>정적탄성계수 시험</t>
  </si>
  <si>
    <t>5,000㎡ 마다, 고무(A,B형)</t>
  </si>
  <si>
    <t>G-TT-STC-MAT</t>
  </si>
  <si>
    <t>동적탄성계수 시험</t>
  </si>
  <si>
    <t>G-TT-DYMAT</t>
  </si>
  <si>
    <t>전기저항 시험</t>
  </si>
  <si>
    <t>G-TT-EL-MAT</t>
  </si>
  <si>
    <t>치수안정화</t>
  </si>
  <si>
    <t>G-TT-ST-MAT</t>
  </si>
  <si>
    <t>압축영구줄음율 시험</t>
  </si>
  <si>
    <t>G-TT-CJMAT</t>
  </si>
  <si>
    <t>품질관리활동비</t>
  </si>
  <si>
    <t>3,454,388</t>
  </si>
  <si>
    <t>114,635,263</t>
  </si>
  <si>
    <t>#.84</t>
  </si>
  <si>
    <t>터널청소</t>
  </si>
  <si>
    <t>진공청소차 및 고압살수</t>
  </si>
  <si>
    <t>361,254</t>
  </si>
  <si>
    <t>2,353,228</t>
  </si>
  <si>
    <t>3,182,063</t>
  </si>
  <si>
    <t>5,896,545</t>
  </si>
  <si>
    <t>No.149</t>
  </si>
  <si>
    <t>열차감시원</t>
  </si>
  <si>
    <t>94,338</t>
  </si>
  <si>
    <t>No.150</t>
  </si>
  <si>
    <t>야간</t>
  </si>
  <si>
    <t>141,507</t>
  </si>
  <si>
    <t>No.151</t>
  </si>
  <si>
    <t>철도운행안전관리자</t>
  </si>
  <si>
    <t>149,647</t>
  </si>
  <si>
    <t>No.152</t>
  </si>
  <si>
    <t>시간</t>
  </si>
  <si>
    <t>5,569</t>
  </si>
  <si>
    <t>4,021</t>
  </si>
  <si>
    <t>389</t>
  </si>
  <si>
    <t>9,979</t>
  </si>
  <si>
    <t>#.85</t>
  </si>
  <si>
    <t>레일연마차운송</t>
  </si>
  <si>
    <t>왕복</t>
  </si>
  <si>
    <t>1,443,620</t>
  </si>
  <si>
    <t>4,196,198</t>
  </si>
  <si>
    <t>54,816,664</t>
  </si>
  <si>
    <t>60,456,482</t>
  </si>
  <si>
    <t>No.153</t>
  </si>
  <si>
    <t>시공상세도</t>
  </si>
  <si>
    <t>보통</t>
  </si>
  <si>
    <t>매</t>
  </si>
  <si>
    <t>168,999</t>
  </si>
  <si>
    <t>#.86</t>
  </si>
  <si>
    <t>준공도서작성비</t>
  </si>
  <si>
    <t>궤도</t>
  </si>
  <si>
    <t>2,080,000</t>
  </si>
  <si>
    <t>#.87</t>
  </si>
  <si>
    <t>부지사용임대료</t>
  </si>
  <si>
    <t>#.88</t>
  </si>
  <si>
    <t>노면정리</t>
  </si>
  <si>
    <t>1,320,996</t>
  </si>
  <si>
    <t>13,209</t>
  </si>
  <si>
    <t>1,334,205</t>
  </si>
  <si>
    <t>#.89</t>
  </si>
  <si>
    <t>폐기물상차</t>
  </si>
  <si>
    <t>콘크리트,폐침목,PCT</t>
  </si>
  <si>
    <t>385</t>
  </si>
  <si>
    <t>527</t>
  </si>
  <si>
    <t>1,638</t>
  </si>
  <si>
    <t>#.90</t>
  </si>
  <si>
    <t>폐침목,WT</t>
  </si>
  <si>
    <t>454</t>
  </si>
  <si>
    <t>2,434</t>
  </si>
  <si>
    <t>328</t>
  </si>
  <si>
    <t>3,216</t>
  </si>
  <si>
    <t>#.91</t>
  </si>
  <si>
    <t>페기물상차</t>
  </si>
  <si>
    <t>혼합폐기물,폐합성고무</t>
  </si>
  <si>
    <t>55</t>
  </si>
  <si>
    <t>190</t>
  </si>
  <si>
    <t>285</t>
  </si>
  <si>
    <t>#.92</t>
  </si>
  <si>
    <t>폐자갈</t>
  </si>
  <si>
    <t>169</t>
  </si>
  <si>
    <t>319</t>
  </si>
  <si>
    <t>231</t>
  </si>
  <si>
    <t>719</t>
  </si>
  <si>
    <t>#.93</t>
  </si>
  <si>
    <t>가스압접기지설치,철거</t>
  </si>
  <si>
    <t>25,379</t>
  </si>
  <si>
    <t>1,269,775</t>
  </si>
  <si>
    <t>119,675</t>
  </si>
  <si>
    <t>1,414,829</t>
  </si>
  <si>
    <t>No.154</t>
  </si>
  <si>
    <t>자갈화차</t>
  </si>
  <si>
    <t>300㎥,50톤</t>
  </si>
  <si>
    <t>1,334</t>
  </si>
  <si>
    <t>No.216</t>
  </si>
  <si>
    <t>300㎥,50톤,야간</t>
  </si>
  <si>
    <t>1,667</t>
  </si>
  <si>
    <t>No.217</t>
  </si>
  <si>
    <t>멀티플타이탬퍼</t>
  </si>
  <si>
    <t>공단장비,MTT</t>
  </si>
  <si>
    <t>9,205,104</t>
  </si>
  <si>
    <t>No.218</t>
  </si>
  <si>
    <t>공단장비,MTT,야간</t>
  </si>
  <si>
    <t>11,506,380</t>
  </si>
  <si>
    <t>No.219</t>
  </si>
  <si>
    <t>바라스트레귤레터</t>
  </si>
  <si>
    <t>공단장비,RE</t>
  </si>
  <si>
    <t>5,859,920</t>
  </si>
  <si>
    <t>No.220</t>
  </si>
  <si>
    <t>공단장비,RE,야간</t>
  </si>
  <si>
    <t>7,324,900</t>
  </si>
  <si>
    <t>No.221</t>
  </si>
  <si>
    <t>궤도안정기</t>
  </si>
  <si>
    <t>공단장비,DTS</t>
  </si>
  <si>
    <t>8,946,605</t>
  </si>
  <si>
    <t>No.222</t>
  </si>
  <si>
    <t>공단장비,DTS,야간</t>
  </si>
  <si>
    <t>11,183,256</t>
  </si>
  <si>
    <t>No.223</t>
  </si>
  <si>
    <t>스위치타이템퍼</t>
  </si>
  <si>
    <t>공단장비,STT</t>
  </si>
  <si>
    <t>12,165,940</t>
  </si>
  <si>
    <t>No.224</t>
  </si>
  <si>
    <t>공단장비,STT,야간</t>
  </si>
  <si>
    <t>15,207,425</t>
  </si>
  <si>
    <t>No.225</t>
  </si>
  <si>
    <t>171,028</t>
  </si>
  <si>
    <t>29,319</t>
  </si>
  <si>
    <t>259,451</t>
  </si>
  <si>
    <t>절연블럭,레일패드,소각대상</t>
  </si>
  <si>
    <t>96,433</t>
  </si>
  <si>
    <t>(재+직노)×1.2</t>
    <phoneticPr fontId="1" type="noConversion"/>
  </si>
  <si>
    <t>#.1  자갈상차</t>
  </si>
  <si>
    <t>#.2  자갈운반</t>
  </si>
  <si>
    <t>#.3  자갈운반</t>
  </si>
  <si>
    <t>#.4  자갈살포</t>
  </si>
  <si>
    <t>#.5  자갈다지기</t>
  </si>
  <si>
    <t>#.6  자갈다지기</t>
  </si>
  <si>
    <t>#.7  궤도양로</t>
  </si>
  <si>
    <t>#.8  궤도양로</t>
  </si>
  <si>
    <t>#.9  궤도양로</t>
  </si>
  <si>
    <t>#.10  궤도양로</t>
  </si>
  <si>
    <t>#.11  장대레일설정</t>
  </si>
  <si>
    <t>#.12  장대레일설정</t>
  </si>
  <si>
    <t>#.13  장대레일설정</t>
  </si>
  <si>
    <t>#.14  장대레일설정</t>
  </si>
  <si>
    <t>#.15  장대레일설정</t>
  </si>
  <si>
    <t>#.16  레일연마</t>
  </si>
  <si>
    <t>예방,24석</t>
  </si>
  <si>
    <t>#.17  레일연마</t>
  </si>
  <si>
    <t>터널구간,예방,24석</t>
  </si>
  <si>
    <t>#.18  바라스트매트 설치</t>
  </si>
  <si>
    <t>#.19  선로제표설치</t>
  </si>
  <si>
    <t>#.20  선로제표설치</t>
  </si>
  <si>
    <t>#.21  선로제표설치</t>
  </si>
  <si>
    <t>#.22  선로제표설치</t>
  </si>
  <si>
    <t>#.23  선로제표설치</t>
  </si>
  <si>
    <t>#.24  선로제표설치</t>
  </si>
  <si>
    <t>#.25  선로제표설치</t>
  </si>
  <si>
    <t>#.26  선로제표설치</t>
  </si>
  <si>
    <t>#.27  선로제표설치</t>
  </si>
  <si>
    <t>#.28  선로제표설치</t>
  </si>
  <si>
    <t>#.29  선로제표설치</t>
  </si>
  <si>
    <t>#.30  선로제표설치</t>
  </si>
  <si>
    <t>#.31  선로제표설치</t>
  </si>
  <si>
    <t>#.32  선로제표설치</t>
  </si>
  <si>
    <t>#.33  선로제표설치</t>
  </si>
  <si>
    <t>#.34  선로제표설치</t>
  </si>
  <si>
    <t>#.35  선로제표설치</t>
  </si>
  <si>
    <t>#.36  선로제표설치</t>
  </si>
  <si>
    <t>#.37  중계레일 운송 및 하화</t>
  </si>
  <si>
    <t>#.38  절연레일 운송 및 하화,50kg,6m</t>
  </si>
  <si>
    <t>#.39  절연레일 운송 및 하화,50kg,12m</t>
  </si>
  <si>
    <t>#.40  절연레일 운송 및 하화,60kg,6m</t>
  </si>
  <si>
    <t>#.41  절연레일 운송 및 하화,60kg,12m</t>
  </si>
  <si>
    <t>#.42  레일하화</t>
  </si>
  <si>
    <t>#.43  침목운송</t>
  </si>
  <si>
    <t>#.44  침목하화</t>
  </si>
  <si>
    <t>#.45  침목하화</t>
  </si>
  <si>
    <t>#.46  유로폼 설치</t>
  </si>
  <si>
    <t>#.47  도상콘크리트(TCL)철근가공및조립</t>
  </si>
  <si>
    <t>보통,절연재,터널부</t>
  </si>
  <si>
    <t>#.48  궤광거치</t>
  </si>
  <si>
    <t>터널,기계화체결,1567개,직선부</t>
  </si>
  <si>
    <t>#.49  버팀재,버팀지지대 설치 및 철거</t>
  </si>
  <si>
    <t>터널부,직선부</t>
  </si>
  <si>
    <t>#.50  압송관받침대제작</t>
  </si>
  <si>
    <t>#.51  도상콘크리트(TCL)도상면다듬기및면처리</t>
  </si>
  <si>
    <t>#.52  PE필름설치</t>
  </si>
  <si>
    <t>일반구간,t=0.1mm</t>
  </si>
  <si>
    <t>#.53  스핀들구멍채움</t>
  </si>
  <si>
    <t>#.54  조명설비</t>
  </si>
  <si>
    <t>#.55  조명설비</t>
  </si>
  <si>
    <t>#.56  콘크리트 치핑</t>
  </si>
  <si>
    <t>평삭기,기계,바닥면</t>
  </si>
  <si>
    <t>#.57  궤광거치</t>
  </si>
  <si>
    <t>터널,접속부,기계화체결,1600개,직선부</t>
  </si>
  <si>
    <t>#.58  버팀재 설치 및 철거</t>
  </si>
  <si>
    <t>터널부,접속부,1600개,직선부</t>
  </si>
  <si>
    <t>#.59  스핀들구멍채움</t>
  </si>
  <si>
    <t>#.60  연결보조철근 설치</t>
  </si>
  <si>
    <t>#.61  철근가공</t>
  </si>
  <si>
    <t>#.62  선로제표설치</t>
  </si>
  <si>
    <t>#.63  선로제표설치</t>
  </si>
  <si>
    <t>#.64  선로제표설치</t>
  </si>
  <si>
    <t>#.65  선로제표설치</t>
  </si>
  <si>
    <t>#.66  철근운반</t>
  </si>
  <si>
    <t>각  종</t>
  </si>
  <si>
    <t>#.67  분기기부속장치설치(히팅장치)</t>
  </si>
  <si>
    <t>60kg,PCT,#8</t>
  </si>
  <si>
    <t>#.68  분기기부속장치설치(히팅장치)</t>
  </si>
  <si>
    <t>60kg,PCT,#10</t>
  </si>
  <si>
    <t>#.69  분기기부속장치설치(철관및히팅장치)</t>
  </si>
  <si>
    <t>60kg,PCT,#12</t>
  </si>
  <si>
    <t>#.70  분기기부속장치설치(철관및히팅장치)</t>
  </si>
  <si>
    <t>60kg,PCT,#15</t>
  </si>
  <si>
    <t>#.71  장대레일설정</t>
  </si>
  <si>
    <t>#.72  장대레일설정</t>
  </si>
  <si>
    <t>#.73  장대레일설정</t>
  </si>
  <si>
    <t>#.74  장대레일설정</t>
  </si>
  <si>
    <t>#.75  자갈다지기</t>
  </si>
  <si>
    <t>#.76  분기기 하화</t>
  </si>
  <si>
    <t>#.77  분기기 하화</t>
  </si>
  <si>
    <t>#.78  분기기 하화</t>
  </si>
  <si>
    <t>#.79  분기기 하화</t>
  </si>
  <si>
    <t>#.80  분기기 하화</t>
  </si>
  <si>
    <t>#.81  분기기 하화</t>
  </si>
  <si>
    <t>#.82  분기기 하화</t>
  </si>
  <si>
    <t>#.83  신축이음매 하화</t>
  </si>
  <si>
    <t>#.84  품질관리활동비</t>
  </si>
  <si>
    <t>#.85  조명설비</t>
  </si>
  <si>
    <t>#.86  시공상세도</t>
  </si>
  <si>
    <t>#.87  준공도서작성비</t>
  </si>
  <si>
    <t>#.88  부지사용임대료</t>
  </si>
  <si>
    <t>#.89  노면정리</t>
  </si>
  <si>
    <t>#.90  폐기물상차</t>
  </si>
  <si>
    <t>폐콘크리트</t>
  </si>
  <si>
    <t>ton</t>
  </si>
  <si>
    <t>#.91  침목상차</t>
  </si>
  <si>
    <t>WT, 폐기물</t>
  </si>
  <si>
    <t>#.92  페기물상차</t>
  </si>
  <si>
    <t>#.93  깬자갈상차</t>
  </si>
  <si>
    <t>굴삭기. 0.7㎥, 폐자갈</t>
  </si>
  <si>
    <t>#.94  레일상차</t>
  </si>
  <si>
    <t>23,372</t>
  </si>
  <si>
    <t>779,075</t>
  </si>
  <si>
    <t>802,447</t>
  </si>
  <si>
    <t>#.95  레일운반</t>
  </si>
  <si>
    <t>12,861</t>
  </si>
  <si>
    <t>295,302</t>
  </si>
  <si>
    <t>867,842</t>
  </si>
  <si>
    <t>1,176,005</t>
  </si>
  <si>
    <t>#.96  레일하화</t>
  </si>
  <si>
    <t>#.97  침목상차</t>
  </si>
  <si>
    <t>255</t>
  </si>
  <si>
    <t>34</t>
  </si>
  <si>
    <t>336</t>
  </si>
  <si>
    <t>#.98  침목운반</t>
  </si>
  <si>
    <t>139</t>
  </si>
  <si>
    <t>644</t>
  </si>
  <si>
    <t>248</t>
  </si>
  <si>
    <t>1,031</t>
  </si>
  <si>
    <t>#.99  궤광조립</t>
  </si>
  <si>
    <t>50kg PCT,자갈궤도,단선</t>
  </si>
  <si>
    <t>685,108</t>
  </si>
  <si>
    <t>10,162,059</t>
  </si>
  <si>
    <t>518,061</t>
  </si>
  <si>
    <t>11,365,228</t>
  </si>
  <si>
    <t>#.100  궤광조립</t>
  </si>
  <si>
    <t>50kg PCT,자갈궤도,단선,야간,3시간사용중지</t>
  </si>
  <si>
    <t>792,589</t>
  </si>
  <si>
    <t>24,770,020</t>
  </si>
  <si>
    <t>647,576</t>
  </si>
  <si>
    <t>26,210,185</t>
  </si>
  <si>
    <t>#.101  레일상차</t>
  </si>
  <si>
    <t>28,047</t>
  </si>
  <si>
    <t>934,918</t>
  </si>
  <si>
    <t>962,965</t>
  </si>
  <si>
    <t>#.102  레일운반</t>
  </si>
  <si>
    <t>12,901</t>
  </si>
  <si>
    <t>348,307</t>
  </si>
  <si>
    <t>1,360,024</t>
  </si>
  <si>
    <t>1,721,232</t>
  </si>
  <si>
    <t>#.103  레일하화</t>
  </si>
  <si>
    <t>#.104  궤광조립</t>
  </si>
  <si>
    <t>60kg PCT,자갈궤도,단선</t>
  </si>
  <si>
    <t>719,370</t>
  </si>
  <si>
    <t>10,670,312</t>
  </si>
  <si>
    <t>543,968</t>
  </si>
  <si>
    <t>11,933,650</t>
  </si>
  <si>
    <t>#.105  궤광조립</t>
  </si>
  <si>
    <t>60kg PCT,자갈궤도,단선,3시간사용중지</t>
  </si>
  <si>
    <t>832,226</t>
  </si>
  <si>
    <t>26,008,885</t>
  </si>
  <si>
    <t>679,960</t>
  </si>
  <si>
    <t>27,521,071</t>
  </si>
  <si>
    <t>#.106  궤광조립</t>
  </si>
  <si>
    <t>60kg PCT,자갈궤도,복선</t>
  </si>
  <si>
    <t>666,082</t>
  </si>
  <si>
    <t>9,879,723</t>
  </si>
  <si>
    <t>503,680</t>
  </si>
  <si>
    <t>11,049,485</t>
  </si>
  <si>
    <t>#.107  궤광조립</t>
  </si>
  <si>
    <t>60kg PCT,자갈궤도,복선,3시간사용중지</t>
  </si>
  <si>
    <t>770,580</t>
  </si>
  <si>
    <t>24,081,826</t>
  </si>
  <si>
    <t>629,600</t>
  </si>
  <si>
    <t>25,482,006</t>
  </si>
  <si>
    <t>#.108  레일운반,터널</t>
  </si>
  <si>
    <t>278,653</t>
  </si>
  <si>
    <t>1,651,578</t>
  </si>
  <si>
    <t>#.109  침목상차,터널</t>
  </si>
  <si>
    <t>223</t>
  </si>
  <si>
    <t>304</t>
  </si>
  <si>
    <t>#.110  침목운반,터널</t>
  </si>
  <si>
    <t>515</t>
  </si>
  <si>
    <t>902</t>
  </si>
  <si>
    <t>#.111  침목하화,터널</t>
  </si>
  <si>
    <t>Bi-Block용</t>
  </si>
  <si>
    <t>#.112  궤광조립</t>
  </si>
  <si>
    <t>60kg PCT,자갈궤도,복선,터널</t>
  </si>
  <si>
    <t>666,068</t>
  </si>
  <si>
    <t>9,557,720</t>
  </si>
  <si>
    <t>503,663</t>
  </si>
  <si>
    <t>10,727,451</t>
  </si>
  <si>
    <t>#.113  자갈고르기</t>
  </si>
  <si>
    <t>226</t>
  </si>
  <si>
    <t>1,679</t>
  </si>
  <si>
    <t>2,276</t>
  </si>
  <si>
    <t>#.114  자갈고르기</t>
  </si>
  <si>
    <t>277</t>
  </si>
  <si>
    <t>3,888</t>
  </si>
  <si>
    <t>4,629</t>
  </si>
  <si>
    <t>#.115  유휴도상자갈채집</t>
  </si>
  <si>
    <t>야간 3시간사용중지</t>
  </si>
  <si>
    <t>925</t>
  </si>
  <si>
    <t>25,762</t>
  </si>
  <si>
    <t>653</t>
  </si>
  <si>
    <t>27,340</t>
  </si>
  <si>
    <t>#.116  자갈운반</t>
  </si>
  <si>
    <t>덤프트럭,8TON</t>
  </si>
  <si>
    <t>1,175</t>
  </si>
  <si>
    <t>2,203</t>
  </si>
  <si>
    <t>809</t>
  </si>
  <si>
    <t>4,187</t>
  </si>
  <si>
    <t>#.117  자갈상차</t>
  </si>
  <si>
    <t>굴삭기. 0.7㎥</t>
  </si>
  <si>
    <t>288</t>
  </si>
  <si>
    <t>543</t>
  </si>
  <si>
    <t>394</t>
  </si>
  <si>
    <t>1,225</t>
  </si>
  <si>
    <t>#.118  자갈운반</t>
  </si>
  <si>
    <t>페이로더,1.34㎥,을종,폐자갈 운송</t>
  </si>
  <si>
    <t>148</t>
  </si>
  <si>
    <t>358</t>
  </si>
  <si>
    <t>706</t>
  </si>
  <si>
    <t>#.119  이동식선별기</t>
  </si>
  <si>
    <t>1,600</t>
  </si>
  <si>
    <t>#.120  합판거푸집 설치</t>
  </si>
  <si>
    <t>#.121  침목상차,터널</t>
  </si>
  <si>
    <t>229</t>
  </si>
  <si>
    <t>315</t>
  </si>
  <si>
    <t>#.122  침목운반,터널</t>
  </si>
  <si>
    <t>#.123  궤광조립</t>
  </si>
  <si>
    <t>콘크리트궤도(침목매립식,기계화시공),터널</t>
  </si>
  <si>
    <t>726,926</t>
  </si>
  <si>
    <t>10,409,540</t>
  </si>
  <si>
    <t>587,664</t>
  </si>
  <si>
    <t>11,724,130</t>
  </si>
  <si>
    <t>#.124  스핀들받침</t>
  </si>
  <si>
    <t>50X50X5T, 열연강판</t>
  </si>
  <si>
    <t>910</t>
  </si>
  <si>
    <t>#.125  침목살수</t>
  </si>
  <si>
    <t>단선,살수,침목1539개</t>
  </si>
  <si>
    <t>116,508</t>
  </si>
  <si>
    <t>941,246</t>
  </si>
  <si>
    <t>77,728</t>
  </si>
  <si>
    <t>1,135,482</t>
  </si>
  <si>
    <t>#.126  침목덮개제작, 거치 및 해체</t>
  </si>
  <si>
    <t>1567개</t>
  </si>
  <si>
    <t>#.127  도상콘크리트(TCL)타설</t>
  </si>
  <si>
    <t>철근,레미콘타설</t>
  </si>
  <si>
    <t>#.128  콘크리트압송타설</t>
  </si>
  <si>
    <t>#.129  전력요금</t>
  </si>
  <si>
    <t>kWh</t>
  </si>
  <si>
    <t>105</t>
  </si>
  <si>
    <t>#.130  침목덮개제작, 거치 및 해체</t>
  </si>
  <si>
    <t>1600개</t>
  </si>
  <si>
    <t>#.131  레일운반,터널,보강레일</t>
  </si>
  <si>
    <t>554,127</t>
  </si>
  <si>
    <t>845,681</t>
  </si>
  <si>
    <t>#.132  레일침목위올리기</t>
  </si>
  <si>
    <t>일반</t>
  </si>
  <si>
    <t>143,195</t>
  </si>
  <si>
    <t>1,128,672</t>
  </si>
  <si>
    <t>119,183</t>
  </si>
  <si>
    <t>1,391,050</t>
  </si>
  <si>
    <t>#.133  궤광조립</t>
  </si>
  <si>
    <t>체결장치배열 및 체결</t>
  </si>
  <si>
    <t>889</t>
  </si>
  <si>
    <t>915</t>
  </si>
  <si>
    <t>#.134  분기기 상차</t>
  </si>
  <si>
    <t>30,664</t>
  </si>
  <si>
    <t>113,276</t>
  </si>
  <si>
    <t>153,292</t>
  </si>
  <si>
    <t>297,232</t>
  </si>
  <si>
    <t>#.135  분기기 하화</t>
  </si>
  <si>
    <t>50kg #8,야간,3시간사용중지</t>
  </si>
  <si>
    <t>16,828</t>
  </si>
  <si>
    <t>150,393</t>
  </si>
  <si>
    <t>84,126</t>
  </si>
  <si>
    <t>251,347</t>
  </si>
  <si>
    <t>#.136  분기기부설</t>
  </si>
  <si>
    <t>50kg #8,분해된상태(품셈,용접,운반제외),야간,3시간사용중지</t>
  </si>
  <si>
    <t>71,074</t>
  </si>
  <si>
    <t>3,289,962</t>
  </si>
  <si>
    <t>218,571</t>
  </si>
  <si>
    <t>3,579,607</t>
  </si>
  <si>
    <t>#.137  분기기 상차</t>
  </si>
  <si>
    <t>35,921</t>
  </si>
  <si>
    <t>132,694</t>
  </si>
  <si>
    <t>179,571</t>
  </si>
  <si>
    <t>348,186</t>
  </si>
  <si>
    <t>#.138  분기기 하화</t>
  </si>
  <si>
    <t>50kg #10,야간,3시간사용중지</t>
  </si>
  <si>
    <t>43,984</t>
  </si>
  <si>
    <t>217,431</t>
  </si>
  <si>
    <t>219,878</t>
  </si>
  <si>
    <t>481,293</t>
  </si>
  <si>
    <t>#.139  분기기부설</t>
  </si>
  <si>
    <t>50kg #10,분해된상태(품셈,용접,운반제외),야간,3시간사용중지</t>
  </si>
  <si>
    <t>83,258</t>
  </si>
  <si>
    <t>3,853,955</t>
  </si>
  <si>
    <t>256,040</t>
  </si>
  <si>
    <t>4,193,253</t>
  </si>
  <si>
    <t>#.140  분기기 상차</t>
  </si>
  <si>
    <t>39,425</t>
  </si>
  <si>
    <t>145,641</t>
  </si>
  <si>
    <t>197,090</t>
  </si>
  <si>
    <t>382,156</t>
  </si>
  <si>
    <t>#.141  분기기 하화</t>
  </si>
  <si>
    <t>50kg #12,야간,3시간사용중지</t>
  </si>
  <si>
    <t>21,636</t>
  </si>
  <si>
    <t>193,362</t>
  </si>
  <si>
    <t>108,162</t>
  </si>
  <si>
    <t>323,160</t>
  </si>
  <si>
    <t>#.142  분기기부설</t>
  </si>
  <si>
    <t>50kg #12,분해된상태(품셈,용접,운반제외),야간,3시간사용중지</t>
  </si>
  <si>
    <t>91,381</t>
  </si>
  <si>
    <t>4,229,951</t>
  </si>
  <si>
    <t>281,020</t>
  </si>
  <si>
    <t>4,602,352</t>
  </si>
  <si>
    <t>#.143  분기기 상차</t>
  </si>
  <si>
    <t>32,854</t>
  </si>
  <si>
    <t>121,368</t>
  </si>
  <si>
    <t>164,242</t>
  </si>
  <si>
    <t>318,464</t>
  </si>
  <si>
    <t>#.144  분기기소운반</t>
  </si>
  <si>
    <t>13,625</t>
  </si>
  <si>
    <t>105,737</t>
  </si>
  <si>
    <t>150,744</t>
  </si>
  <si>
    <t>270,106</t>
  </si>
  <si>
    <t>#.145  분기기부설</t>
  </si>
  <si>
    <t>60kg #8,분해된상태(품셈,용접,운반제외)</t>
  </si>
  <si>
    <t>60,921</t>
  </si>
  <si>
    <t>1,462,578</t>
  </si>
  <si>
    <t>187,347</t>
  </si>
  <si>
    <t>1,710,846</t>
  </si>
  <si>
    <t>#.146  분기기 하화</t>
  </si>
  <si>
    <t>60kg #8,야간,3시간사용중지</t>
  </si>
  <si>
    <t>40,229</t>
  </si>
  <si>
    <t>198,872</t>
  </si>
  <si>
    <t>201,108</t>
  </si>
  <si>
    <t>440,209</t>
  </si>
  <si>
    <t>#.147  분기기부설</t>
  </si>
  <si>
    <t>60kg #8,분해된상태(품셈,용접,운반제외),야간,3시간사용중지</t>
  </si>
  <si>
    <t>76,151</t>
  </si>
  <si>
    <t>3,524,959</t>
  </si>
  <si>
    <t>234,183</t>
  </si>
  <si>
    <t>3,835,293</t>
  </si>
  <si>
    <t>#.148  분기기 상차</t>
  </si>
  <si>
    <t>#.149  분기기 하화</t>
  </si>
  <si>
    <t>60kg #10,야간,3시간사용중지</t>
  </si>
  <si>
    <t>48,275</t>
  </si>
  <si>
    <t>238,646</t>
  </si>
  <si>
    <t>241,329</t>
  </si>
  <si>
    <t>528,250</t>
  </si>
  <si>
    <t>#.150  분기기부설</t>
  </si>
  <si>
    <t>60kg #10,분해된상태(품셈,용접,운반제외),야간,3시간사용중지</t>
  </si>
  <si>
    <t>#.151  분기기 상차</t>
  </si>
  <si>
    <t>43,806</t>
  </si>
  <si>
    <t>161,824</t>
  </si>
  <si>
    <t>218,989</t>
  </si>
  <si>
    <t>424,619</t>
  </si>
  <si>
    <t>#.152  분기기소운반</t>
  </si>
  <si>
    <t>18,167</t>
  </si>
  <si>
    <t>140,985</t>
  </si>
  <si>
    <t>200,995</t>
  </si>
  <si>
    <t>360,147</t>
  </si>
  <si>
    <t>#.153  분기기부설</t>
  </si>
  <si>
    <t>60kg #12,분해된상태(품셈,용접,운반제외)</t>
  </si>
  <si>
    <t>81,228</t>
  </si>
  <si>
    <t>1,950,105</t>
  </si>
  <si>
    <t>249,796</t>
  </si>
  <si>
    <t>2,281,129</t>
  </si>
  <si>
    <t>#.154  분기기 하화</t>
  </si>
  <si>
    <t>60kg #12,야간,3시간사용중지</t>
  </si>
  <si>
    <t>53,639</t>
  </si>
  <si>
    <t>265,162</t>
  </si>
  <si>
    <t>268,144</t>
  </si>
  <si>
    <t>586,945</t>
  </si>
  <si>
    <t>#.155  분기기부설</t>
  </si>
  <si>
    <t>60kg #12,분해된상태(품셈,용접,운반제외),야간,3시간사용중지</t>
  </si>
  <si>
    <t>101,535</t>
  </si>
  <si>
    <t>4,547,126</t>
  </si>
  <si>
    <t>312,245</t>
  </si>
  <si>
    <t>4,960,906</t>
  </si>
  <si>
    <t>#.156  분기기 상차</t>
  </si>
  <si>
    <t>52,567</t>
  </si>
  <si>
    <t>194,189</t>
  </si>
  <si>
    <t>262,787</t>
  </si>
  <si>
    <t>509,543</t>
  </si>
  <si>
    <t>#.157  분기기소운반</t>
  </si>
  <si>
    <t>21,800</t>
  </si>
  <si>
    <t>169,180</t>
  </si>
  <si>
    <t>241,191</t>
  </si>
  <si>
    <t>432,171</t>
  </si>
  <si>
    <t>#.158  분기기부설</t>
  </si>
  <si>
    <t>60kg #15,분해된상태(품셈,용접,운반제외)</t>
  </si>
  <si>
    <t>97,473</t>
  </si>
  <si>
    <t>2,340,126</t>
  </si>
  <si>
    <t>299,755</t>
  </si>
  <si>
    <t>2,737,354</t>
  </si>
  <si>
    <t>#.159  분기기 하화</t>
  </si>
  <si>
    <t>60kg #15,야간,3시간사용중지</t>
  </si>
  <si>
    <t>64,367</t>
  </si>
  <si>
    <t>318,195</t>
  </si>
  <si>
    <t>321,773</t>
  </si>
  <si>
    <t>704,335</t>
  </si>
  <si>
    <t>#.160  분기기부설</t>
  </si>
  <si>
    <t>60kg #15,분해된상태(품셈,용접,운반제외),야간,3시간사용중지</t>
  </si>
  <si>
    <t>121,842</t>
  </si>
  <si>
    <t>5,639,935</t>
  </si>
  <si>
    <t>374,694</t>
  </si>
  <si>
    <t>6,136,471</t>
  </si>
  <si>
    <t>#.161  신축이음매 운반</t>
  </si>
  <si>
    <t>3,633</t>
  </si>
  <si>
    <t>28,194</t>
  </si>
  <si>
    <t>40,196</t>
  </si>
  <si>
    <t>72,023</t>
  </si>
  <si>
    <t>#.162  신축이음매 상차</t>
  </si>
  <si>
    <t>42,330</t>
  </si>
  <si>
    <t>26,290</t>
  </si>
  <si>
    <t>74,195</t>
  </si>
  <si>
    <t>#.163  신축이음매 부설</t>
  </si>
  <si>
    <t>3,221</t>
  </si>
  <si>
    <t>57,185</t>
  </si>
  <si>
    <t>8,367</t>
  </si>
  <si>
    <t>68,773</t>
  </si>
  <si>
    <t>#.164  신축이음매 운반</t>
  </si>
  <si>
    <t>일단,야간,3시간사용중지</t>
  </si>
  <si>
    <t>14,590</t>
  </si>
  <si>
    <t>68,725</t>
  </si>
  <si>
    <t>123,511</t>
  </si>
  <si>
    <t>#.165  신축이음매 하화</t>
  </si>
  <si>
    <t>13,542</t>
  </si>
  <si>
    <t>95,221</t>
  </si>
  <si>
    <t>135,056</t>
  </si>
  <si>
    <t>#.166  신축이음매 부설</t>
  </si>
  <si>
    <t>5,756</t>
  </si>
  <si>
    <t>112,266</t>
  </si>
  <si>
    <t>126,389</t>
  </si>
  <si>
    <t>#.167  장대레일설정</t>
  </si>
  <si>
    <t>자연대기온도법,60kg, 2000≤R&lt;4000</t>
  </si>
  <si>
    <t>2,423,422</t>
  </si>
  <si>
    <t>2,878,187</t>
  </si>
  <si>
    <t>#.168  침목상차</t>
  </si>
  <si>
    <t>#.169  침목운반</t>
  </si>
  <si>
    <t>330</t>
  </si>
  <si>
    <t>127</t>
  </si>
  <si>
    <t>511</t>
  </si>
  <si>
    <t>#.170  침목하화</t>
  </si>
  <si>
    <t>WT,야간,3시간사용중지</t>
  </si>
  <si>
    <t>141</t>
  </si>
  <si>
    <t>#.171  침목상차</t>
  </si>
  <si>
    <t>PCT,야간,3시간사용중지</t>
  </si>
  <si>
    <t>68</t>
  </si>
  <si>
    <t>622</t>
  </si>
  <si>
    <t>724</t>
  </si>
  <si>
    <t>#.172  궤광해체</t>
  </si>
  <si>
    <t>WT,판형교</t>
  </si>
  <si>
    <t>3,090</t>
  </si>
  <si>
    <t>3,258</t>
  </si>
  <si>
    <t>#.173  침목회수</t>
  </si>
  <si>
    <t>117</t>
  </si>
  <si>
    <t>899</t>
  </si>
  <si>
    <t>103</t>
  </si>
  <si>
    <t>1,119</t>
  </si>
  <si>
    <t>#.174  침목정리</t>
  </si>
  <si>
    <t>72</t>
  </si>
  <si>
    <t>466</t>
  </si>
  <si>
    <t>131</t>
  </si>
  <si>
    <t>669</t>
  </si>
  <si>
    <t>#.175  침목 위 레일내리기</t>
  </si>
  <si>
    <t>88,948</t>
  </si>
  <si>
    <t>1,446,768</t>
  </si>
  <si>
    <t>59,590</t>
  </si>
  <si>
    <t>1,595,306</t>
  </si>
  <si>
    <t>#.176  레일끌기</t>
  </si>
  <si>
    <t>129,015</t>
  </si>
  <si>
    <t>1,465,980</t>
  </si>
  <si>
    <t>92,696</t>
  </si>
  <si>
    <t>1,687,691</t>
  </si>
  <si>
    <t>#.177  레일정리</t>
  </si>
  <si>
    <t>36,120</t>
  </si>
  <si>
    <t>317,963</t>
  </si>
  <si>
    <t>55,974</t>
  </si>
  <si>
    <t>410,057</t>
  </si>
  <si>
    <t>#.178  가드레일철거</t>
  </si>
  <si>
    <t>340,976</t>
  </si>
  <si>
    <t>5,168,054</t>
  </si>
  <si>
    <t>391,534</t>
  </si>
  <si>
    <t>5,900,564</t>
  </si>
  <si>
    <t>#.179  교량침목고정장치철거</t>
  </si>
  <si>
    <t>97</t>
  </si>
  <si>
    <t>3,352</t>
  </si>
  <si>
    <t>#.180  기타체결장치정리</t>
  </si>
  <si>
    <t>#.181  분기기소운반</t>
  </si>
  <si>
    <t>12,717</t>
  </si>
  <si>
    <t>98,687</t>
  </si>
  <si>
    <t>140,693</t>
  </si>
  <si>
    <t>252,097</t>
  </si>
  <si>
    <t>#.182  분기기소운반</t>
  </si>
  <si>
    <t>14,897</t>
  </si>
  <si>
    <t>115,607</t>
  </si>
  <si>
    <t>164,816</t>
  </si>
  <si>
    <t>295,320</t>
  </si>
  <si>
    <t>#.183  분기기소운반</t>
  </si>
  <si>
    <t>16,350</t>
  </si>
  <si>
    <t>126,885</t>
  </si>
  <si>
    <t>180,893</t>
  </si>
  <si>
    <t>324,128</t>
  </si>
  <si>
    <t>#.184  분기기소운반</t>
  </si>
  <si>
    <t>50kg #15</t>
  </si>
  <si>
    <t>20,892</t>
  </si>
  <si>
    <t>162,133</t>
  </si>
  <si>
    <t>231,144</t>
  </si>
  <si>
    <t>414,169</t>
  </si>
  <si>
    <t>#.185  신축이음매 상차</t>
  </si>
  <si>
    <t>13,541</t>
  </si>
  <si>
    <t>92,196</t>
  </si>
  <si>
    <t>132,027</t>
  </si>
  <si>
    <t>#.186  신축이음매 상차</t>
  </si>
  <si>
    <t>양단</t>
  </si>
  <si>
    <t>7,922</t>
  </si>
  <si>
    <t>49,764</t>
  </si>
  <si>
    <t>100,016</t>
  </si>
  <si>
    <t>#.187  신축이음매 운반</t>
  </si>
  <si>
    <t>#.188  신축이음매 하화</t>
  </si>
  <si>
    <t>#.189  터널물청소</t>
  </si>
  <si>
    <t>고압살수</t>
  </si>
  <si>
    <t>236,301</t>
  </si>
  <si>
    <t>1,258,816</t>
  </si>
  <si>
    <t>939,279</t>
  </si>
  <si>
    <t>2,434,396</t>
  </si>
  <si>
    <t>#.190  터널청소</t>
  </si>
  <si>
    <t>진공청소차</t>
  </si>
  <si>
    <t>2,830</t>
  </si>
  <si>
    <t>2,070,000</t>
  </si>
  <si>
    <t>2,167,168</t>
  </si>
  <si>
    <t>#.191  터널물청소</t>
  </si>
  <si>
    <t>바닥면청소</t>
  </si>
  <si>
    <t>122,123</t>
  </si>
  <si>
    <t>1,000,074</t>
  </si>
  <si>
    <t>172,784</t>
  </si>
  <si>
    <t>1,294,981</t>
  </si>
  <si>
    <t>#.192  레일연마차운송</t>
  </si>
  <si>
    <t>적치장소~전진기지</t>
  </si>
  <si>
    <t>721,810</t>
  </si>
  <si>
    <t>2,098,099</t>
  </si>
  <si>
    <t>27,408,332</t>
  </si>
  <si>
    <t>30,228,241</t>
  </si>
  <si>
    <t>#.193  유휴도상자갈채집</t>
  </si>
  <si>
    <t>796</t>
  </si>
  <si>
    <t>10,569</t>
  </si>
  <si>
    <t>11,888</t>
  </si>
  <si>
    <t>#.194  분기기부설</t>
  </si>
  <si>
    <t>50kg #8,분해된상태(품셈,용접,운반제외)</t>
  </si>
  <si>
    <t>56,859</t>
  </si>
  <si>
    <t>1,349,728</t>
  </si>
  <si>
    <t>174,857</t>
  </si>
  <si>
    <t>1,581,444</t>
  </si>
  <si>
    <t>#.195  분기기부설</t>
  </si>
  <si>
    <t>50kg #10,분해된상태(품셈,용접,운반제외)</t>
  </si>
  <si>
    <t>66,606</t>
  </si>
  <si>
    <t>1,581,109</t>
  </si>
  <si>
    <t>204,832</t>
  </si>
  <si>
    <t>1,852,547</t>
  </si>
  <si>
    <t>#.196  분기기소운반</t>
  </si>
  <si>
    <t>#.197  분기기부설</t>
  </si>
  <si>
    <t>60kg #10,분해된상태(품셈,용접,운반제외)</t>
  </si>
  <si>
    <t>73,105</t>
  </si>
  <si>
    <t>1,755,094</t>
  </si>
  <si>
    <t>224,816</t>
  </si>
  <si>
    <t>2,053,015</t>
  </si>
  <si>
    <t>#.198  시편제작레일운송</t>
  </si>
  <si>
    <t>60kg레일,전진기지-의왕</t>
  </si>
  <si>
    <t>2,181</t>
  </si>
  <si>
    <t>10,174</t>
  </si>
  <si>
    <t>1,589</t>
  </si>
  <si>
    <t>13,944</t>
  </si>
  <si>
    <t>#.199  시편제작레일운송</t>
  </si>
  <si>
    <t>50kg레일,전진기지-의왕</t>
  </si>
  <si>
    <t>1,845</t>
  </si>
  <si>
    <t>8,606</t>
  </si>
  <si>
    <t>1,345</t>
  </si>
  <si>
    <t>11,796</t>
  </si>
  <si>
    <t>No.1  궤도부설</t>
  </si>
  <si>
    <t>No.2  궤도부설</t>
  </si>
  <si>
    <t>No.3  궤도부설</t>
  </si>
  <si>
    <t>No.4  궤도부설</t>
  </si>
  <si>
    <t>No.5  궤도부설</t>
  </si>
  <si>
    <t>No.6  궤도부설</t>
  </si>
  <si>
    <t>No.7  궤도부설</t>
  </si>
  <si>
    <t>No.8  궤도부설</t>
  </si>
  <si>
    <t>No.9  궤도부설</t>
  </si>
  <si>
    <t>No.10  궤도부설</t>
  </si>
  <si>
    <t>No.11  궤도이설</t>
  </si>
  <si>
    <t>No.12  궤도이설</t>
  </si>
  <si>
    <t>No.13  궤도정정</t>
  </si>
  <si>
    <t>No.14  궤도정정</t>
  </si>
  <si>
    <t>No.15  침목교환</t>
  </si>
  <si>
    <t>No.16  자갈운반</t>
  </si>
  <si>
    <t>No.17  자갈운반</t>
  </si>
  <si>
    <t>No.18  자갈운반</t>
  </si>
  <si>
    <t>No.19  자갈운반</t>
  </si>
  <si>
    <t>No.20  자갈살포고르기</t>
  </si>
  <si>
    <t>No.21  자갈살포고르기</t>
  </si>
  <si>
    <t>No.22  자갈살포고르기</t>
  </si>
  <si>
    <t>No.23  자갈살포</t>
  </si>
  <si>
    <t>No.24  자갈살포</t>
  </si>
  <si>
    <t>No.25  자갈다지기</t>
  </si>
  <si>
    <t>No.26  유휴도상자갈채집</t>
  </si>
  <si>
    <t>No.27  유휴도상자갈채집</t>
  </si>
  <si>
    <t>No.28  궤도양로</t>
  </si>
  <si>
    <t>No.29  궤도양로</t>
  </si>
  <si>
    <t>No.30  레일절단</t>
  </si>
  <si>
    <t>No.31  레일절단</t>
  </si>
  <si>
    <t>No.32  레일절단</t>
  </si>
  <si>
    <t>No.33  레일절단</t>
  </si>
  <si>
    <t>No.34  레일절단</t>
  </si>
  <si>
    <t>No.35  레일절단</t>
  </si>
  <si>
    <t>No.36  레일천공</t>
  </si>
  <si>
    <t>No.37  레일천공</t>
  </si>
  <si>
    <t>No.38  레일천공</t>
  </si>
  <si>
    <t>No.39  무근콘크리트타설</t>
  </si>
  <si>
    <t>(실적)</t>
  </si>
  <si>
    <t>No.40  무근콘크리트깨기</t>
  </si>
  <si>
    <t>No.41  거푸집/보통마감</t>
  </si>
  <si>
    <t>0 ～ 7m(실적)</t>
  </si>
  <si>
    <t>No.42  차막이설치</t>
  </si>
  <si>
    <t>No.43  차막이설치</t>
  </si>
  <si>
    <t>No.44  건널목깔기</t>
  </si>
  <si>
    <t>No.45  건널목깔기</t>
  </si>
  <si>
    <t>No.46  가스압접</t>
  </si>
  <si>
    <t>No.47  가스압접</t>
  </si>
  <si>
    <t>No.48  테르밋트 용접</t>
  </si>
  <si>
    <t>일반,50kg</t>
  </si>
  <si>
    <t>No.49  테르밋트 용접</t>
  </si>
  <si>
    <t>No.50  테르밋트 용접</t>
  </si>
  <si>
    <t>No.51  테르밋트 용접</t>
  </si>
  <si>
    <t>No.52  테르밋트 용접</t>
  </si>
  <si>
    <t>일반,60kg</t>
  </si>
  <si>
    <t>No.53  테르밋트 용접</t>
  </si>
  <si>
    <t>No.54  테르밋트 용접</t>
  </si>
  <si>
    <t>No.55  테르밋트 용접</t>
  </si>
  <si>
    <t>열처리,60kg</t>
  </si>
  <si>
    <t>No.56  테르밋트 용접</t>
  </si>
  <si>
    <t>No.57  테르밋트 용접</t>
  </si>
  <si>
    <t>No.58  열처리레일 후열처리</t>
  </si>
  <si>
    <t>No.59  열처리레일 후열처리</t>
  </si>
  <si>
    <t>No.60  열처리레일 후열처리</t>
  </si>
  <si>
    <t>No.61  선로제표설치</t>
  </si>
  <si>
    <t>No.62  궤도부설</t>
  </si>
  <si>
    <t>No.63  침목덮개제작, 거치 및 해체</t>
  </si>
  <si>
    <t>No.64  도상콘크리트(TCL)타설</t>
  </si>
  <si>
    <t>No.65  콘크리트압송타설</t>
  </si>
  <si>
    <t>터널부</t>
  </si>
  <si>
    <t>No.66  콘크리트양생</t>
  </si>
  <si>
    <t>No.67  콘크리트 치핑</t>
  </si>
  <si>
    <t>No.68  궤도부설</t>
  </si>
  <si>
    <t>터널,60kg,접속부,1600개,복선</t>
  </si>
  <si>
    <t>No.69  침목덮개제작, 거치 및 해체</t>
  </si>
  <si>
    <t>No.70  휨강성보강레일설치</t>
  </si>
  <si>
    <t>구조물접속구간</t>
  </si>
  <si>
    <t>No.71  분기기부설</t>
  </si>
  <si>
    <t>No.72  분기기부설</t>
  </si>
  <si>
    <t>No.73  분기기부설</t>
  </si>
  <si>
    <t>No.74  분기기부설</t>
  </si>
  <si>
    <t>No.75  분기기부설</t>
  </si>
  <si>
    <t>No.76  분기기부설</t>
  </si>
  <si>
    <t>60kg,PCT,#8,분해된상태,자갈</t>
  </si>
  <si>
    <t>No.77  분기기부설</t>
  </si>
  <si>
    <t>60kg,PCT,#8,분해된상태,자갈,대피19회이상</t>
  </si>
  <si>
    <t>No.78  분기기부설</t>
  </si>
  <si>
    <t>No.79  분기기부설</t>
  </si>
  <si>
    <t>60kg,PCT,#10,분해된상태,자갈,대피19회이상</t>
  </si>
  <si>
    <t>No.80  분기기부설</t>
  </si>
  <si>
    <t>No.81  분기기부설</t>
  </si>
  <si>
    <t>60kg,PCT,#12,분해된상태,자갈</t>
  </si>
  <si>
    <t>No.82  분기기부설</t>
  </si>
  <si>
    <t>60kg,PCT,#12,분해된상태,자갈,대피19회이상</t>
  </si>
  <si>
    <t>No.83  분기기부설</t>
  </si>
  <si>
    <t>No.84  분기기부설</t>
  </si>
  <si>
    <t>60kg,PCT,#15,분해된상태,자갈</t>
  </si>
  <si>
    <t>No.85  분기기부설</t>
  </si>
  <si>
    <t>60kg,PCT,#15,분해된상태,자갈,대피19회이상</t>
  </si>
  <si>
    <t>No.86  분기기부설</t>
  </si>
  <si>
    <t>No.87  분기기부설</t>
  </si>
  <si>
    <t>No.88  레일신축이음매부설</t>
  </si>
  <si>
    <t>No.89  레일신축이음매부설</t>
  </si>
  <si>
    <t>No.90  레일신축이음매부설</t>
  </si>
  <si>
    <t>No.91  장대레일설정</t>
  </si>
  <si>
    <t>No.92  자갈다지기</t>
  </si>
  <si>
    <t>No.93  자갈다지기</t>
  </si>
  <si>
    <t>No.94  궤도철거</t>
  </si>
  <si>
    <t>No.95  궤도철거</t>
  </si>
  <si>
    <t>No.96  궤도철거</t>
  </si>
  <si>
    <t>No.97  궤도철거</t>
  </si>
  <si>
    <t>No.98  궤도철거</t>
  </si>
  <si>
    <t>No.99  궤도철거</t>
  </si>
  <si>
    <t>No.100  궤도철거</t>
  </si>
  <si>
    <t>No.101  궤도철거</t>
  </si>
  <si>
    <t>No.102  궤도철거</t>
  </si>
  <si>
    <t>No.103  궤도철거</t>
  </si>
  <si>
    <t>No.104  건널목널철거</t>
  </si>
  <si>
    <t>No.105  건널목널철거</t>
  </si>
  <si>
    <t>No.106  건널목널철거</t>
  </si>
  <si>
    <t>No.107  건널목널철거</t>
  </si>
  <si>
    <t>1선식 폭 2.0m까지,1.0m증가에따라</t>
  </si>
  <si>
    <t>No.108  건널목널철거</t>
  </si>
  <si>
    <t>No.109  건널목널철거</t>
  </si>
  <si>
    <t>No.110  건널목널철거</t>
  </si>
  <si>
    <t>고무보판식(1.25M)</t>
  </si>
  <si>
    <t>No.111  차막이철거</t>
  </si>
  <si>
    <t>No.112  차막이철거</t>
  </si>
  <si>
    <t>No.113  차막이철거</t>
  </si>
  <si>
    <t>No.114  분기기철거</t>
  </si>
  <si>
    <t>50kg,#8</t>
  </si>
  <si>
    <t>No.115  분기기철거</t>
  </si>
  <si>
    <t>50kg,#8,대피19회이상</t>
  </si>
  <si>
    <t>No.116  분기기철거</t>
  </si>
  <si>
    <t>50kg,#8,야간3시간사용중지</t>
  </si>
  <si>
    <t>No.117  분기기철거</t>
  </si>
  <si>
    <t>50kg,#10</t>
  </si>
  <si>
    <t>No.118  분기기철거</t>
  </si>
  <si>
    <t>50kg,#10,대피19회이상</t>
  </si>
  <si>
    <t>No.119  분기기철거</t>
  </si>
  <si>
    <t>50kg,#10,야간3시간사용중지</t>
  </si>
  <si>
    <t>No.120  분기기철거</t>
  </si>
  <si>
    <t>50kg,#12</t>
  </si>
  <si>
    <t>No.121  분기기철거</t>
  </si>
  <si>
    <t>50kg,#12,대피19회이상</t>
  </si>
  <si>
    <t>No.122  분기기철거</t>
  </si>
  <si>
    <t>50kg,#15</t>
  </si>
  <si>
    <t>No.123  분기기철거</t>
  </si>
  <si>
    <t>50kg,#15,대피19회이상</t>
  </si>
  <si>
    <t>No.124  분기기철거</t>
  </si>
  <si>
    <t>50kg,#15,야간3시간사용중지</t>
  </si>
  <si>
    <t>No.125  분기기철거</t>
  </si>
  <si>
    <t>60kg,#8</t>
  </si>
  <si>
    <t>No.126  분기기철거</t>
  </si>
  <si>
    <t>No.127  분기기철거</t>
  </si>
  <si>
    <t>60kg,#12</t>
  </si>
  <si>
    <t>No.128  분기기철거</t>
  </si>
  <si>
    <t>60kg,#12,대피19회이상</t>
  </si>
  <si>
    <t>No.129  분기기철거</t>
  </si>
  <si>
    <t>60kg,#12,야간3시간사용중지</t>
  </si>
  <si>
    <t>No.130  신축이음매철거</t>
  </si>
  <si>
    <t>50kg,일단</t>
  </si>
  <si>
    <t>No.131  신축이음매철거</t>
  </si>
  <si>
    <t>50kg,일단,대피19회이상</t>
  </si>
  <si>
    <t>No.132  신축이음매철거</t>
  </si>
  <si>
    <t>50kg,일단,야간3시간사용중지</t>
  </si>
  <si>
    <t>No.133  신축이음매철거</t>
  </si>
  <si>
    <t>50kg,양단</t>
  </si>
  <si>
    <t>No.134  신축이음매철거</t>
  </si>
  <si>
    <t>50kg,양단,대피19회이상</t>
  </si>
  <si>
    <t>No.135  신축이음매철거</t>
  </si>
  <si>
    <t>No.136  신축이음매철거</t>
  </si>
  <si>
    <t>60kg,일단,대피19회이상</t>
  </si>
  <si>
    <t>No.137  신축이음매철거</t>
  </si>
  <si>
    <t>60kg,일단,야간3시간사용중지</t>
  </si>
  <si>
    <t>No.138  가설사무실</t>
  </si>
  <si>
    <t>조립식12-24개월(실적)</t>
  </si>
  <si>
    <t>No.139  가설창고</t>
  </si>
  <si>
    <t>No.140  슬럼프시험</t>
  </si>
  <si>
    <t>KSF 2402</t>
  </si>
  <si>
    <t>No.141  공기량시험</t>
  </si>
  <si>
    <t>KSF 2409</t>
  </si>
  <si>
    <t>No.142  염화물함유량시험</t>
  </si>
  <si>
    <t>KSF 2402,150㎥마다</t>
  </si>
  <si>
    <t>No.143  압축강도시험</t>
  </si>
  <si>
    <t>KSF 2405,100㎥마다</t>
  </si>
  <si>
    <t>No.144  공시체제작</t>
  </si>
  <si>
    <t>No.145  굵은골재마모시험</t>
  </si>
  <si>
    <t>10,000㎥마다</t>
  </si>
  <si>
    <t>No.146  입도,조립률시험</t>
  </si>
  <si>
    <t>No.147  압축강도시험</t>
  </si>
  <si>
    <t>No.148  잔골재 유기불순물</t>
  </si>
  <si>
    <t>No.149  터널청소</t>
  </si>
  <si>
    <t>No.150  열차감시원</t>
  </si>
  <si>
    <t>No.151  열차감시원</t>
  </si>
  <si>
    <t>No.152  철도운행안전관리자</t>
  </si>
  <si>
    <t>No.153  레일연마차운송</t>
  </si>
  <si>
    <t>No.154  가스압접기지설치,철거</t>
  </si>
  <si>
    <t>No.155  레일운반</t>
  </si>
  <si>
    <t>315,973</t>
  </si>
  <si>
    <t>1,196,676</t>
  </si>
  <si>
    <t>No.156  레일하화</t>
  </si>
  <si>
    <t>833,610</t>
  </si>
  <si>
    <t>856,982</t>
  </si>
  <si>
    <t>No.157  침목운반</t>
  </si>
  <si>
    <t>PCT,대피19회이상</t>
  </si>
  <si>
    <t>689</t>
  </si>
  <si>
    <t>1,076</t>
  </si>
  <si>
    <t>No.158  침목하화</t>
  </si>
  <si>
    <t>112</t>
  </si>
  <si>
    <t>No.159  궤광조립</t>
  </si>
  <si>
    <t>50kg PCT,자갈궤도,단선,대피19회이상</t>
  </si>
  <si>
    <t>10,873,403</t>
  </si>
  <si>
    <t>12,076,572</t>
  </si>
  <si>
    <t>No.160  레일운반</t>
  </si>
  <si>
    <t>16,076</t>
  </si>
  <si>
    <t>719,798</t>
  </si>
  <si>
    <t>1,084,802</t>
  </si>
  <si>
    <t>1,820,676</t>
  </si>
  <si>
    <t>No.161  레일하화</t>
  </si>
  <si>
    <t>29,215</t>
  </si>
  <si>
    <t>1,898,995</t>
  </si>
  <si>
    <t>1,928,210</t>
  </si>
  <si>
    <t>No.162  침목운반</t>
  </si>
  <si>
    <t>1,569</t>
  </si>
  <si>
    <t>310</t>
  </si>
  <si>
    <t>2,052</t>
  </si>
  <si>
    <t>No.163  침목하화</t>
  </si>
  <si>
    <t>228</t>
  </si>
  <si>
    <t>No.164  레일운반</t>
  </si>
  <si>
    <t>372,688</t>
  </si>
  <si>
    <t>1,745,613</t>
  </si>
  <si>
    <t>No.165  레일하화</t>
  </si>
  <si>
    <t>1,000,362</t>
  </si>
  <si>
    <t>1,028,409</t>
  </si>
  <si>
    <t>No.166  궤광조립</t>
  </si>
  <si>
    <t>60kg PCT,자갈궤도,단선,대피19회이상</t>
  </si>
  <si>
    <t>11,417,233</t>
  </si>
  <si>
    <t>12,680,571</t>
  </si>
  <si>
    <t>No.167  레일운반</t>
  </si>
  <si>
    <t>60kg,야간,3시간사용중지</t>
  </si>
  <si>
    <t>16,126</t>
  </si>
  <si>
    <t>848,998</t>
  </si>
  <si>
    <t>1,700,030</t>
  </si>
  <si>
    <t>2,565,154</t>
  </si>
  <si>
    <t>No.168  레일하화</t>
  </si>
  <si>
    <t>35,058</t>
  </si>
  <si>
    <t>2,278,862</t>
  </si>
  <si>
    <t>2,313,920</t>
  </si>
  <si>
    <t>No.169  궤광조립</t>
  </si>
  <si>
    <t>60kg PCT,자갈궤도,복선,대피19회이상</t>
  </si>
  <si>
    <t>10,571,303</t>
  </si>
  <si>
    <t>11,741,065</t>
  </si>
  <si>
    <t>No.170  궤도이설</t>
  </si>
  <si>
    <t>27,922,707</t>
  </si>
  <si>
    <t>35,774,654</t>
  </si>
  <si>
    <t>No.171  궤도정정</t>
  </si>
  <si>
    <t>9,468,314</t>
  </si>
  <si>
    <t>10,443,787</t>
  </si>
  <si>
    <t>No.172  유휴도상자갈채집</t>
  </si>
  <si>
    <t>14,031</t>
  </si>
  <si>
    <t>20,312</t>
  </si>
  <si>
    <t>No.173  비탈면보호공</t>
  </si>
  <si>
    <t>평떼(실적)</t>
  </si>
  <si>
    <t>1,307</t>
  </si>
  <si>
    <t>8,031</t>
  </si>
  <si>
    <t>9,338</t>
  </si>
  <si>
    <t>No.174  뒷채움/부설및다짐</t>
  </si>
  <si>
    <t>196</t>
  </si>
  <si>
    <t>5,240</t>
  </si>
  <si>
    <t>198</t>
  </si>
  <si>
    <t>5,634</t>
  </si>
  <si>
    <t>No.175  와이어메쉬설치</t>
  </si>
  <si>
    <t>356</t>
  </si>
  <si>
    <t>405</t>
  </si>
  <si>
    <t>No.176  건널목깔기</t>
  </si>
  <si>
    <t>1선식,폭2.0m까지</t>
  </si>
  <si>
    <t>8,421</t>
  </si>
  <si>
    <t>280,716</t>
  </si>
  <si>
    <t>289,137</t>
  </si>
  <si>
    <t>No.177  건널목깔기</t>
  </si>
  <si>
    <t>1선식,폭1.0m 증가함에따라</t>
  </si>
  <si>
    <t>2,893</t>
  </si>
  <si>
    <t>96,435</t>
  </si>
  <si>
    <t>99,328</t>
  </si>
  <si>
    <t>No.178  테르밋트 용접</t>
  </si>
  <si>
    <t>50kg,열처리</t>
  </si>
  <si>
    <t>313,958</t>
  </si>
  <si>
    <t>No.179  녹막이페인트칠</t>
  </si>
  <si>
    <t>철재면 2회,붓칠(실적)</t>
  </si>
  <si>
    <t>1,564</t>
  </si>
  <si>
    <t>3,826</t>
  </si>
  <si>
    <t>5,390</t>
  </si>
  <si>
    <t>No.180  잡철물 제작</t>
  </si>
  <si>
    <t>간단(실적)</t>
  </si>
  <si>
    <t>147,104</t>
  </si>
  <si>
    <t>2,821,692</t>
  </si>
  <si>
    <t>1,407</t>
  </si>
  <si>
    <t>2,970,203</t>
  </si>
  <si>
    <t>No.181  강관절단</t>
  </si>
  <si>
    <t>3,816</t>
  </si>
  <si>
    <t>4,202</t>
  </si>
  <si>
    <t>No.182  강관절단</t>
  </si>
  <si>
    <t>ø50이하</t>
  </si>
  <si>
    <t>25</t>
  </si>
  <si>
    <t>4,031</t>
  </si>
  <si>
    <t>No.183  조합페인트칠</t>
  </si>
  <si>
    <t>철재면, 2회, 붓칠(실적)</t>
  </si>
  <si>
    <t>932</t>
  </si>
  <si>
    <t>3,118</t>
  </si>
  <si>
    <t>4,050</t>
  </si>
  <si>
    <t>No.184  거푸집/매끈한마감/곡면</t>
  </si>
  <si>
    <t>13,441</t>
  </si>
  <si>
    <t>36,340</t>
  </si>
  <si>
    <t>49,781</t>
  </si>
  <si>
    <t>No.185  거푸집/유로폼</t>
  </si>
  <si>
    <t>21,273</t>
  </si>
  <si>
    <t>No.186  철근가공및조립</t>
  </si>
  <si>
    <t>2,823</t>
  </si>
  <si>
    <t>282,314</t>
  </si>
  <si>
    <t>No.187  쇠흙손 마감</t>
  </si>
  <si>
    <t>콘크리트면(실적)</t>
  </si>
  <si>
    <t>No.188  비닐깔기</t>
  </si>
  <si>
    <t>No.189  시공이음면정리/콘크리트치핑</t>
  </si>
  <si>
    <t>No.190  분기기부설</t>
  </si>
  <si>
    <t>50kg,PCT,#8,분해된상태</t>
  </si>
  <si>
    <t>2,359,165</t>
  </si>
  <si>
    <t>4,028,155</t>
  </si>
  <si>
    <t>No.191  분기기소운반</t>
  </si>
  <si>
    <t>50kg #8,야간 3시간사용중지</t>
  </si>
  <si>
    <t>15,896</t>
  </si>
  <si>
    <t>240,549</t>
  </si>
  <si>
    <t>175,866</t>
  </si>
  <si>
    <t>432,311</t>
  </si>
  <si>
    <t>No.192  분기기부설</t>
  </si>
  <si>
    <t>50kg,PCT,#10,분해된상태</t>
  </si>
  <si>
    <t>2,691,921</t>
  </si>
  <si>
    <t>4,493,885</t>
  </si>
  <si>
    <t>No.193  분기기소운반</t>
  </si>
  <si>
    <t>50kg #10,야간 3시간사용중지</t>
  </si>
  <si>
    <t>No.194  분기기소운반</t>
  </si>
  <si>
    <t>50kg #12,야간 3시간사용중지</t>
  </si>
  <si>
    <t>20,437</t>
  </si>
  <si>
    <t>309,282</t>
  </si>
  <si>
    <t>226,116</t>
  </si>
  <si>
    <t>555,835</t>
  </si>
  <si>
    <t>No.195  분기기소운반</t>
  </si>
  <si>
    <t>17,031</t>
  </si>
  <si>
    <t>257,733</t>
  </si>
  <si>
    <t>188,430</t>
  </si>
  <si>
    <t>463,194</t>
  </si>
  <si>
    <t>No.196  분기기부설</t>
  </si>
  <si>
    <t>60kg,PCT,#10,분해된상태,자갈</t>
  </si>
  <si>
    <t>3,386,993</t>
  </si>
  <si>
    <t>6,292,104</t>
  </si>
  <si>
    <t>No.197  분기기소운반</t>
  </si>
  <si>
    <t>No.198  분기기소운반</t>
  </si>
  <si>
    <t>22,708</t>
  </si>
  <si>
    <t>343,650</t>
  </si>
  <si>
    <t>251,243</t>
  </si>
  <si>
    <t>617,601</t>
  </si>
  <si>
    <t>No.199  분기기소운반</t>
  </si>
  <si>
    <t>27,250</t>
  </si>
  <si>
    <t>412,376</t>
  </si>
  <si>
    <t>301,488</t>
  </si>
  <si>
    <t>741,114</t>
  </si>
  <si>
    <t>No.200  침목상차</t>
  </si>
  <si>
    <t>27</t>
  </si>
  <si>
    <t>479</t>
  </si>
  <si>
    <t>No.201  침목운반</t>
  </si>
  <si>
    <t>67</t>
  </si>
  <si>
    <t>804</t>
  </si>
  <si>
    <t>1,029</t>
  </si>
  <si>
    <t>No.202  레일상차</t>
  </si>
  <si>
    <t>No.203  레일상차</t>
  </si>
  <si>
    <t>No.204  분기기소운반</t>
  </si>
  <si>
    <t>50kg #15,야간 3시간사용중지</t>
  </si>
  <si>
    <t>26,115</t>
  </si>
  <si>
    <t>395,199</t>
  </si>
  <si>
    <t>288,930</t>
  </si>
  <si>
    <t>710,244</t>
  </si>
  <si>
    <t>No.205  품질시험비</t>
  </si>
  <si>
    <t>1,856,656</t>
  </si>
  <si>
    <t>1,562,340</t>
  </si>
  <si>
    <t>6,157,875</t>
  </si>
  <si>
    <t>9,576,871</t>
  </si>
  <si>
    <t>No.206  철근콘크리트타설</t>
  </si>
  <si>
    <t>No.207  가스압접시험편제작</t>
  </si>
  <si>
    <t>13,929</t>
  </si>
  <si>
    <t>85,730</t>
  </si>
  <si>
    <t>15,315</t>
  </si>
  <si>
    <t>114,974</t>
  </si>
  <si>
    <t>No.208  가스압접시험편제작</t>
  </si>
  <si>
    <t>25,950</t>
  </si>
  <si>
    <t>96,765</t>
  </si>
  <si>
    <t>19,504</t>
  </si>
  <si>
    <t>142,219</t>
  </si>
  <si>
    <t>No.209  가스압접시험편제작</t>
  </si>
  <si>
    <t>16,096</t>
  </si>
  <si>
    <t>93,299</t>
  </si>
  <si>
    <t>15,973</t>
  </si>
  <si>
    <t>125,368</t>
  </si>
  <si>
    <t>No.210  가스압접시험편제작</t>
  </si>
  <si>
    <t>28,117</t>
  </si>
  <si>
    <t>104,334</t>
  </si>
  <si>
    <t>20,162</t>
  </si>
  <si>
    <t>152,613</t>
  </si>
  <si>
    <t>No.211  테르밋트용접시험편제작</t>
  </si>
  <si>
    <t>188,225</t>
  </si>
  <si>
    <t>89,857</t>
  </si>
  <si>
    <t>297</t>
  </si>
  <si>
    <t>278,379</t>
  </si>
  <si>
    <t>No.212  테르밋트용접시험편제작</t>
  </si>
  <si>
    <t>217,146</t>
  </si>
  <si>
    <t>100,892</t>
  </si>
  <si>
    <t>4,486</t>
  </si>
  <si>
    <t>322,524</t>
  </si>
  <si>
    <t>No.213  테르밋트용접시험편제작</t>
  </si>
  <si>
    <t>90,239</t>
  </si>
  <si>
    <t>293,508</t>
  </si>
  <si>
    <t>No.214  테르밋트용접시험편제작</t>
  </si>
  <si>
    <t>231,880</t>
  </si>
  <si>
    <t>101,274</t>
  </si>
  <si>
    <t>4,499</t>
  </si>
  <si>
    <t>337,653</t>
  </si>
  <si>
    <t>No.215  레일용접시편품질시험비</t>
  </si>
  <si>
    <t>8,052</t>
  </si>
  <si>
    <t>37,560</t>
  </si>
  <si>
    <t>770,648</t>
  </si>
  <si>
    <t>816,260</t>
  </si>
  <si>
    <t>No.216  자갈화차</t>
  </si>
  <si>
    <t>No.217  자갈화차</t>
  </si>
  <si>
    <t>300㎥,50톤,야간 및 대피</t>
  </si>
  <si>
    <t>No.218  멀티플타이탬퍼</t>
  </si>
  <si>
    <t>No.219  멀티플타이탬퍼</t>
  </si>
  <si>
    <t>공단장비,MTT,야간 및 대피</t>
  </si>
  <si>
    <t>No.220  바라스트레귤레터</t>
  </si>
  <si>
    <t>No.221  바라스트레귤레터</t>
  </si>
  <si>
    <t>공단장비,RE,야간 및 대피</t>
  </si>
  <si>
    <t>No.222  궤도안정기</t>
  </si>
  <si>
    <t>No.223  궤도안정기</t>
  </si>
  <si>
    <t>공단장비,DTS,야간 및 대피</t>
  </si>
  <si>
    <t>No.224  스위치타이템퍼</t>
  </si>
  <si>
    <t>No.225  스위치타이템퍼</t>
  </si>
  <si>
    <t>공단장비,STT,야간 및 대피</t>
  </si>
  <si>
    <t>No.226  폐침목처리</t>
  </si>
  <si>
    <t>No.227  폐침목처리</t>
  </si>
  <si>
    <t>No.228  폐콘크리트처리</t>
  </si>
  <si>
    <t>No.229  폐합성고무처리</t>
  </si>
  <si>
    <t>No.230  폐자갈처리</t>
  </si>
  <si>
    <t>단 가 산 출 근 거 목 록</t>
    <phoneticPr fontId="1" type="noConversion"/>
  </si>
  <si>
    <t>산 출 근 거</t>
  </si>
  <si>
    <t xml:space="preserve"> ◈ 깬자갈상차(페이로더,1.34㎥) : ㎥당</t>
  </si>
  <si>
    <t xml:space="preserve"> 1. 작업조건</t>
  </si>
  <si>
    <t xml:space="preserve">   1) 전진기지에 적치된 도상자갈을 자갈화차(50ton, 30㎥)에 상차</t>
  </si>
  <si>
    <t xml:space="preserve">      하는데 소요되는 비용</t>
  </si>
  <si>
    <t xml:space="preserve">   2) 페이로더(1.34㎥, 타이어식)사용</t>
  </si>
  <si>
    <t xml:space="preserve">   3) 버킷용량 : q = 1.34 ㎥</t>
  </si>
  <si>
    <t xml:space="preserve">   4) 환산계수 : f = 1.0</t>
  </si>
  <si>
    <t xml:space="preserve">   5) 작업효율 : E = 0.6</t>
  </si>
  <si>
    <t xml:space="preserve">   6) 버킷계수 : K = 0.9</t>
  </si>
  <si>
    <t xml:space="preserve">   7) 작업시간 : m = 1.8 초/m , L = 8 m , t1 = 6 초 , t2 = 14 초</t>
  </si>
  <si>
    <t xml:space="preserve"> 2. 작업량</t>
  </si>
  <si>
    <t xml:space="preserve">   Cm = 1.8 * 8 + 6 + 14 = 34.400  초</t>
  </si>
  <si>
    <t xml:space="preserve">   Q = 3600 * 1.34 * 0.9 * 1 * 0.6 / 34.4 = 75.726 ㎥/hr</t>
  </si>
  <si>
    <t xml:space="preserve"> 3. 로더(1.34㎥, 타이어식) 기계경비</t>
  </si>
  <si>
    <t xml:space="preserve">    Q2 = 1 / 75.726 = 0.013 hr</t>
  </si>
  <si>
    <t xml:space="preserve">   재 료 비 :  11,287 * 0.013 =146.7 원/㎥</t>
  </si>
  <si>
    <t xml:space="preserve">   노 무 비 :  27,168 * 0.013 =353.1 원/㎥</t>
  </si>
  <si>
    <t xml:space="preserve">   경    비 :  15,219 * 0.013 =197.8 원/㎥</t>
  </si>
  <si>
    <t xml:space="preserve">      합  계</t>
  </si>
  <si>
    <t xml:space="preserve">   전체 합계</t>
  </si>
  <si>
    <t xml:space="preserve"> ◈ 깬자갈 운반(모타카 15톤,본선의 경우) : ㎥당</t>
  </si>
  <si>
    <t xml:space="preserve">   1) 전진기지에 적치된 도상자갈을 모터카(15ton) 및 자갈화차</t>
  </si>
  <si>
    <t xml:space="preserve">      (50ton, 30㎥, 2량)에 상차하여 현장까지 운반하는데 소요</t>
  </si>
  <si>
    <t xml:space="preserve">      되는 비용</t>
  </si>
  <si>
    <t xml:space="preserve">   2) 모타카(15톤), 자갈화차 2대(60㎥) 사용</t>
  </si>
  <si>
    <t xml:space="preserve">   3) 운 반 량 : q = 60 ㎥</t>
  </si>
  <si>
    <t xml:space="preserve">   4) 작업효율 : E = 0.9</t>
  </si>
  <si>
    <t xml:space="preserve">   5) 환산계수 : f = 1.0</t>
  </si>
  <si>
    <t xml:space="preserve">   6) 진입로 평균거리</t>
  </si>
  <si>
    <t xml:space="preserve">      ◎--------◎-----------◎----------◎</t>
  </si>
  <si>
    <t xml:space="preserve">    시점       청천       청통천교      영천</t>
  </si>
  <si>
    <t xml:space="preserve">      시점-청천정거장 :   L1 = 4.280</t>
  </si>
  <si>
    <t xml:space="preserve">      청천정거장-청통천교  L2 = 8.647 km</t>
  </si>
  <si>
    <t xml:space="preserve">      청통천교-영천정거장  L3 = 9.346 km</t>
  </si>
  <si>
    <t xml:space="preserve">      진입로 평균거리 =  Lm = (4.28 + 8.647 + 9.346) / 3 = 7.424 km</t>
  </si>
  <si>
    <t xml:space="preserve">   7) 평균이동거리:  L = 7.424/4 =1.856 km</t>
  </si>
  <si>
    <t xml:space="preserve">   8) 적재이동속도 : V1 = 5 km/h , V2 = 10 km/h</t>
  </si>
  <si>
    <t xml:space="preserve">   9) 입환소요시간 : t1 = 5 분</t>
  </si>
  <si>
    <t xml:space="preserve">   10) 상차+적하시간 : t2 = 20 분</t>
  </si>
  <si>
    <t xml:space="preserve"> 2. 작업량(Q)</t>
  </si>
  <si>
    <t xml:space="preserve">   Cm = 60 * 1.856 / 5 + 60 * 1.856 / 10 + 5 + 20 = 58.408 분</t>
  </si>
  <si>
    <t xml:space="preserve">   Q = 60 * 60 * 1 * 0.9 / 58.408 = 55 ㎥/hr</t>
  </si>
  <si>
    <t xml:space="preserve"> 3. 모타카 기계경비 : Q1 = 1 / 55 = 0.018 h</t>
  </si>
  <si>
    <t xml:space="preserve">   재 료 비 :  9,789 * 0.018 =176.2  원/km</t>
  </si>
  <si>
    <t xml:space="preserve">   노 무 비 :  27,168 * 0.018 =489.0  원/km</t>
  </si>
  <si>
    <t xml:space="preserve">   경    비 :  34,242 * 0.018 =616.3  원/km</t>
  </si>
  <si>
    <t xml:space="preserve"> ◈ 깬자갈 운반(모타카 15톤,구내의 경우) : ㎥당</t>
  </si>
  <si>
    <t xml:space="preserve">   6) 평균이동거리:  L = 0.4 km</t>
  </si>
  <si>
    <t xml:space="preserve">   7) 적재이동속도 : V1 = 5 km/h , V2 = 10 km/h</t>
  </si>
  <si>
    <t xml:space="preserve">   8) 입환소요시간 : t1 = 5 분</t>
  </si>
  <si>
    <t xml:space="preserve">   9) 상차+적하시간 : t2 = 20 분</t>
  </si>
  <si>
    <t xml:space="preserve">   Cm = 60 * 0.4 / 5 + 60 * 0.4 / 10 + 5 + 20 = 32.200 분</t>
  </si>
  <si>
    <t xml:space="preserve">   Q = 60 * 60 * 1 * 0.9 / 32.2 = 100.621 ㎥/hr</t>
  </si>
  <si>
    <t xml:space="preserve"> 3. 모타카 기계경비 : Q1 = 1 / 100.621 = 0.010 h</t>
  </si>
  <si>
    <t xml:space="preserve">   재 료 비 :  9,789* 0.01 * (32.2-20)/32.2 =37.0  원/km</t>
  </si>
  <si>
    <t xml:space="preserve">   노 무 비 :  27,168 * 0.01 =271.6  원/km</t>
  </si>
  <si>
    <t xml:space="preserve">   경    비 :  34,242 * 0.01 =342.4  원/km</t>
  </si>
  <si>
    <t xml:space="preserve"> ◈ 깬자갈 살포  : ㎥당</t>
  </si>
  <si>
    <t xml:space="preserve">  1. 작업조건</t>
  </si>
  <si>
    <t xml:space="preserve">   1) 자갈적치장소에서 모터카와 자갈화차로 운반 후 살포하는 작업을 기준</t>
  </si>
  <si>
    <t xml:space="preserve">   2) 자갈상차 및 운반비는 별도 계상</t>
  </si>
  <si>
    <t xml:space="preserve">   3) 모터카와 자갈화차의 운행시 작업자의 안전을 위하여 신호수(보통인부) 1인을 별도 계상할 수 있다</t>
  </si>
  <si>
    <t xml:space="preserve">   4) 현장여건에 따라 운반 장비를 변경할 수 있다</t>
  </si>
  <si>
    <t xml:space="preserve">   5) 화차 1량 상차(백호우 0.7㎥사용)</t>
  </si>
  <si>
    <t xml:space="preserve">   6) 1일 살포량수 : 240㎥</t>
  </si>
  <si>
    <t xml:space="preserve">   7) 작업인원 : 궤도공 2인, 보통인부 1인</t>
  </si>
  <si>
    <t xml:space="preserve"> 2.노무비</t>
  </si>
  <si>
    <t xml:space="preserve">    1) 궤 도 공 : A = 2 인  / 240 ㎥  = 0.008 인/㎥</t>
  </si>
  <si>
    <t xml:space="preserve">                 0.008 * 106,163 =849.3 원/㎥</t>
  </si>
  <si>
    <t xml:space="preserve">    2) 보통인부 : B = 1 인  / 240 ㎥  = 0.004  인/㎥</t>
  </si>
  <si>
    <t xml:space="preserve">                 0.004 * 94,338 =377.3 원/㎥</t>
  </si>
  <si>
    <t xml:space="preserve">    소  계</t>
  </si>
  <si>
    <t xml:space="preserve"> 3. 공구손료 : 직접노무비의 3% 적용</t>
  </si>
  <si>
    <t xml:space="preserve">    1,226.6 * 0.03 =36.7</t>
  </si>
  <si>
    <t xml:space="preserve">        합  계</t>
  </si>
  <si>
    <t xml:space="preserve"> ◈ 깬자갈 다지기(일반구간,공단임대장비) : km당</t>
  </si>
  <si>
    <t xml:space="preserve"> 1. 작업조건(공단 보선장비 손료산정)</t>
  </si>
  <si>
    <t xml:space="preserve">   1) 공단제공장비(멀티플타이템퍼 08-32, 바라스트레규레터</t>
  </si>
  <si>
    <t xml:space="preserve">      RE R789T, 궤도안정기 DGS62N) 사용</t>
  </si>
  <si>
    <t xml:space="preserve">   2) 장비 유류비용 및 운전사는 시공사에서 제공</t>
  </si>
  <si>
    <t xml:space="preserve">   3) 자갈다지기 단계별 시행기준</t>
  </si>
  <si>
    <t xml:space="preserve">      - 1, 2차는 궤도양로, 깬자갈살포고르기 시행(시공사장비)</t>
  </si>
  <si>
    <t xml:space="preserve">      - 3, 4, 5, 6, 최종다짐 자갈다지기 시행(공단임대장비)</t>
  </si>
  <si>
    <t xml:space="preserve">      - 4, 6, 7차 자갈다지기 후에 안정화 작업 시행</t>
  </si>
  <si>
    <t xml:space="preserve">   4) 장비별 작업량</t>
  </si>
  <si>
    <t xml:space="preserve">      - 멀티플타이탬퍼 : 2.5km/5일</t>
  </si>
  <si>
    <t xml:space="preserve">      - 바라스트레규레터 : 2.5km/5일</t>
  </si>
  <si>
    <t xml:space="preserve">      - 궤도안정기 : 2.5km/3일</t>
  </si>
  <si>
    <t xml:space="preserve">   5) 작업인원</t>
  </si>
  <si>
    <t xml:space="preserve">      - 측량중급기술자 2인/일</t>
  </si>
  <si>
    <t xml:space="preserve">      - 측부 2인/일</t>
  </si>
  <si>
    <t xml:space="preserve"> 2. 멀티플타이탬퍼(유류비, 08-32) 기계경비 :</t>
  </si>
  <si>
    <t xml:space="preserve">   재 료 비 : 61,080 * (5 일  * 8 hr  / 2.5 km ) =977,280.0 원/km</t>
  </si>
  <si>
    <t xml:space="preserve">   노 무 비 : 81,506 * (5 일  * 8 hr  / 2.5 km ) =1,304,096.0 원/km</t>
  </si>
  <si>
    <t xml:space="preserve">   경    비 : 0 * (5 일  * 8 hr  / 2.5 km ) =0.0 원/km</t>
  </si>
  <si>
    <t xml:space="preserve">      소  계</t>
  </si>
  <si>
    <t xml:space="preserve"> 3. 바라스트레규레터(유류비, RE R789T) 기계경비 :</t>
  </si>
  <si>
    <t xml:space="preserve">   재 료 비 : 48,864 * (5 일  * 8 hr  / 2.5 km ) =781,824.0 원/km</t>
  </si>
  <si>
    <t xml:space="preserve">   노 무 비 : 54,337 * (5 일  * 8 hr  / 2.5 km ) =869,392.0 원/km</t>
  </si>
  <si>
    <t xml:space="preserve"> 4. 궤도안정기(유류비, DGN 62N) 기계경비 :</t>
  </si>
  <si>
    <t xml:space="preserve">   재 료 비 :  48,864 * (3 일  * 8 hr  / 2.5 km ) =469,094.4 원/km</t>
  </si>
  <si>
    <t xml:space="preserve">   노 무 비 :  54,337 * (3 일  * 8 hr  / 2.5 km ) =521,635.2 원/km</t>
  </si>
  <si>
    <t xml:space="preserve">   경    비 :  0 * (3 일  * 8 hr  / 2.5 km ) =0.0 원/km</t>
  </si>
  <si>
    <t xml:space="preserve"> 5. 노무비</t>
  </si>
  <si>
    <t xml:space="preserve">   1) 측량중급기술자 : A = 2 인  * 1 km  / 2.5 km  = 0.800 인/km</t>
  </si>
  <si>
    <t xml:space="preserve">                      0.8 * 156,930 =125,544.0 원/km</t>
  </si>
  <si>
    <t xml:space="preserve">   2) 측부 : B = 2 인  * 1 km  / 2.5 km  = 0.800 인/km</t>
  </si>
  <si>
    <t xml:space="preserve">            0.8 * 88,287 =70,629.6 원/km</t>
  </si>
  <si>
    <t xml:space="preserve"> 6. 공구손료 : 직접노무비의 3% 적용</t>
  </si>
  <si>
    <t xml:space="preserve">    196,173.6 * 0.03 =5,885.2 원/km</t>
  </si>
  <si>
    <t xml:space="preserve">                    총  계</t>
  </si>
  <si>
    <t xml:space="preserve"> ◈ 깬자갈 다지기(일반구간,공단임대장비), 야간, 3시간사용중지 : km당</t>
  </si>
  <si>
    <t xml:space="preserve"> 7. 야간할증</t>
  </si>
  <si>
    <t xml:space="preserve">   1) 기게경비 할증</t>
  </si>
  <si>
    <t xml:space="preserve">     - 재료비 : (977,280 + 781,824 + 469,094.4)*0.25 =557,049.6 원/km</t>
  </si>
  <si>
    <t xml:space="preserve">     - 노무비 : (1,304,096 + 869,392 + 521,635.2)*0.875 =2,358,232.8 원/km</t>
  </si>
  <si>
    <t xml:space="preserve">     - 경  비 : (0 + 0 + 0)*0.25 =0.0 원/km</t>
  </si>
  <si>
    <t xml:space="preserve">   2) 휴전할증</t>
  </si>
  <si>
    <t xml:space="preserve">      - 노무비 : (2,358,232.8)*0.3 =707,469.8 원/km</t>
  </si>
  <si>
    <t xml:space="preserve">   2) 직접 노무비 할증</t>
  </si>
  <si>
    <t xml:space="preserve">     - 야간할증: 196,173.6 * 0.875 =171,651.9 원/km</t>
  </si>
  <si>
    <t xml:space="preserve">     - 사용중지 3시간:  (196,173.6 + 171,651.9) * 0.3 =110,347.6 원/km</t>
  </si>
  <si>
    <t xml:space="preserve">                            총  계</t>
  </si>
  <si>
    <t xml:space="preserve"> ◈ 궤도양로 (50kg,양로기) : km당</t>
  </si>
  <si>
    <t xml:space="preserve">   1) 본 양로작업량은 50kg 레일 1일 231m을 기준으로 한다.</t>
  </si>
  <si>
    <t xml:space="preserve">   2) 양로기(11.19kw)를 사용하여 1종 작업을 위한 자갈 단면 형성</t>
  </si>
  <si>
    <t xml:space="preserve">   3) 1회당 50mm씩 100mm가 되도록 2회 양로 시행</t>
  </si>
  <si>
    <t xml:space="preserve">   4) 레일직하 침목하부 2회 삽다짐 시행</t>
  </si>
  <si>
    <t xml:space="preserve">   5) 작업인원 : 1일 231m, 2회 작업</t>
  </si>
  <si>
    <t xml:space="preserve">     - 궤도공 4인/일</t>
  </si>
  <si>
    <t xml:space="preserve">     - 보통인부 8인/일</t>
  </si>
  <si>
    <t xml:space="preserve">     - 측량중급기술자 2인/일</t>
  </si>
  <si>
    <t xml:space="preserve"> 2. 양로기(16HP) 기계경비 :  Q = 8 h  * 2 회  * (1000 / 231) = 69.264 h/km</t>
  </si>
  <si>
    <t xml:space="preserve">   재 료 비 :  1,889 * 69.264 =130,839.6 원/km</t>
  </si>
  <si>
    <t xml:space="preserve">   노 무 비 :  27,168 * 69.264 =1,881,764.3 원/km</t>
  </si>
  <si>
    <t xml:space="preserve">   경    비 :  7,209 * 69.264 =499,324.1 원/km</t>
  </si>
  <si>
    <t xml:space="preserve"> 3. 노무비</t>
  </si>
  <si>
    <t xml:space="preserve"> 1) 궤 도 공: Q1 = 2 인  * 2 회  * (1000 / 231) = 17.316 인/km</t>
  </si>
  <si>
    <t xml:space="preserve">             17.316 * 106,163 =1,838,318.5 원/km</t>
  </si>
  <si>
    <t xml:space="preserve"> 2) 보통인부: Q2 = 4 인  * 2 회  * (1000 / 231) = 34.632 인/km</t>
  </si>
  <si>
    <t xml:space="preserve">             34.632 * 94,338 =3,267,113.6 원/km</t>
  </si>
  <si>
    <t xml:space="preserve"> 3) 측량중급기술자: Q3 = 1 인  * 2 회  * (1000 / 231) = 8.658 인/km</t>
  </si>
  <si>
    <t xml:space="preserve">                   8.658 * 156,930 =1,358,699.9 원/km</t>
  </si>
  <si>
    <t xml:space="preserve"> 4. 공구손료 : 직접노무비의 3% 적용</t>
  </si>
  <si>
    <t xml:space="preserve">    6,464,132 * 0.03 =193,923.9 원/km</t>
  </si>
  <si>
    <t xml:space="preserve">              합  계</t>
  </si>
  <si>
    <t xml:space="preserve"> ◈ 궤도양로 (50kg,양로기),야간,3시간사용중지 : km당</t>
  </si>
  <si>
    <t xml:space="preserve">   3) 중기할증(25%)</t>
  </si>
  <si>
    <t xml:space="preserve">     - 재료비 * 25%  130,839.6 * 0.25 =32,709.9 원/km</t>
  </si>
  <si>
    <t xml:space="preserve">   4) 노무비할증(87.5%)</t>
  </si>
  <si>
    <t xml:space="preserve">     - 노무비 * 87.5%  1,881,764.3 * 0.875 =1,646,543.7 원/km</t>
  </si>
  <si>
    <t xml:space="preserve">   5) 경비할증(25%)</t>
  </si>
  <si>
    <t xml:space="preserve">     - 경비 * 25%  499,324.1 * 0.25 =124,831.0 원/km</t>
  </si>
  <si>
    <t xml:space="preserve">   6) 휴전할증(30%)</t>
  </si>
  <si>
    <t xml:space="preserve">     - 노무비:  3,528,308 * 0.3 =1,058,492.4 원/틀</t>
  </si>
  <si>
    <t xml:space="preserve"> 4. 노무비</t>
  </si>
  <si>
    <t xml:space="preserve"> 5. 야간할증</t>
  </si>
  <si>
    <t xml:space="preserve">   1) 야간할증 : 노무비의 87.5%</t>
  </si>
  <si>
    <t xml:space="preserve">    6,464,132 * 0.875 =5,656,115.5 원/km</t>
  </si>
  <si>
    <t xml:space="preserve">   2) 휴전할증 : 노무비의 30%(3시간사용중지)</t>
  </si>
  <si>
    <t xml:space="preserve">    (6,464,132+5,656,115.5) * 0.3 =3,636,074.2 원/km</t>
  </si>
  <si>
    <t xml:space="preserve">                합  계</t>
  </si>
  <si>
    <t xml:space="preserve"> ◈ 궤도양로 (60kg,양로기) : km당</t>
  </si>
  <si>
    <t xml:space="preserve">   1) 본 양로작업량은 60kg 레일 1일 220m을 기준으로 한다.</t>
  </si>
  <si>
    <t xml:space="preserve">   5) 작업인원 : 1일 220m, 2회 작업</t>
  </si>
  <si>
    <t xml:space="preserve"> 2. 양로기(16HP) 기계경비 :  Q = 8 h  * 2 회  * (1000 / 220) = 72.727 h/km</t>
  </si>
  <si>
    <t xml:space="preserve">   재 료 비 :  1,889 * 72.727 =137,381.3 원/km</t>
  </si>
  <si>
    <t xml:space="preserve">   노 무 비 :  27,168 * 72.727 =1,975,847.1 원/km</t>
  </si>
  <si>
    <t xml:space="preserve">   경    비 :  7,209 * 72.727 =524,288.9 원/km</t>
  </si>
  <si>
    <t xml:space="preserve"> 1) 궤 도 공: Q1 = 2 인  * 2 회  * (1000 / 220) = 18.181 인/km</t>
  </si>
  <si>
    <t xml:space="preserve">             18.181 * 106,163 =1,930,149.5 원/km</t>
  </si>
  <si>
    <t xml:space="preserve"> 2) 보통인부: Q2 = 4 인  * 2 회  * (1000 / 220) = 36.363 인/km</t>
  </si>
  <si>
    <t xml:space="preserve">             36.363 * 94,338 =3,430,412.6 원/km</t>
  </si>
  <si>
    <t xml:space="preserve"> 3) 측량중급기술자: Q3 = 1 인  * 2 회  * (1000 / 220) = 9.090 인/km</t>
  </si>
  <si>
    <t xml:space="preserve">                   9.09 * 156,930 =1,426,493.7 원/km</t>
  </si>
  <si>
    <t xml:space="preserve">    6,787,055.8 * 0.03 =203,611.6 원/km</t>
  </si>
  <si>
    <t xml:space="preserve">   1) 중기할증(25%)</t>
  </si>
  <si>
    <t xml:space="preserve">     - 재료비 * 25%  137,381.3 * 0.25 =34,345.3 원/km</t>
  </si>
  <si>
    <t xml:space="preserve">   2) 노무비할증(87.5%)</t>
  </si>
  <si>
    <t xml:space="preserve">     - 노무비 * 87.5%  1,975,847.1 * 0.875 =1,728,866.2 원/km</t>
  </si>
  <si>
    <t xml:space="preserve">   3) 경비할증(25%)</t>
  </si>
  <si>
    <t xml:space="preserve">     - 경비 * 25%  524,288.9 * 0.25 =131,072.2 원/km</t>
  </si>
  <si>
    <t xml:space="preserve">     - 노무비:  3,704,713.3 * 0.3 =1,111,413.9 원/틀</t>
  </si>
  <si>
    <t xml:space="preserve">    6,787,055.8 * 0.875 =5,938,673.8 원/km</t>
  </si>
  <si>
    <t xml:space="preserve">    (6,787,055.8+5,938,673.8) * 0.3 =3,817,718.8 원/km</t>
  </si>
  <si>
    <t xml:space="preserve"> ◈ 장대레일설정(레일인장법,직선(R≥4000m)) : km당</t>
  </si>
  <si>
    <t xml:space="preserve">   가. 1일 시공량 : 1.0km</t>
  </si>
  <si>
    <t xml:space="preserve">   나. 2개의 작업조로 편성하여 중앙으로부터 양방향을 동시작업 시행</t>
  </si>
  <si>
    <t xml:space="preserve">   다. 분기기군 전 100m ∼ 분기기군  후 100m 구간은 자연대기온도법으로 장대레일 설정 시행</t>
  </si>
  <si>
    <t xml:space="preserve">   라. 레일부설 시 레일온도에 따라 중앙부 레일 절단 후 단척레일을 삽입할 경우가 있음</t>
  </si>
  <si>
    <t xml:space="preserve">   마. 설정시 레트밋트 용접은 일반구간 테르밋트 용접과 분리하여 본 설정작업에 포함</t>
  </si>
  <si>
    <t xml:space="preserve">   바. 레일절단, 궤광해체, 롤러삽입, 레일타격, 궤광조립 및 용접 포함</t>
  </si>
  <si>
    <t xml:space="preserve"> 2. 기계경비</t>
  </si>
  <si>
    <t xml:space="preserve">   가. 레일텐서(유압식)</t>
  </si>
  <si>
    <t xml:space="preserve">    - 재료비 :  0 * 8 시간  =0.0</t>
  </si>
  <si>
    <t xml:space="preserve">    - 노무비 :  0 * 8 시간  =0.0</t>
  </si>
  <si>
    <t xml:space="preserve">    - 경  비 :  3,718 * 8 시간  =29,744.0</t>
  </si>
  <si>
    <t xml:space="preserve">   나. 레일타격기(설정용)</t>
  </si>
  <si>
    <t xml:space="preserve">    - 재료비 :  2,414 * 8 시간  * 2 대  =38,624.0</t>
  </si>
  <si>
    <t xml:space="preserve">    - 노무비 :  0 * 8 시간  * 2 대  =0.0</t>
  </si>
  <si>
    <t xml:space="preserve">    - 경  비 :  4,719 * 8 시간  * 2 대  =75,504.0</t>
  </si>
  <si>
    <t xml:space="preserve">     소  계 :</t>
  </si>
  <si>
    <t xml:space="preserve">    - 궤 도 공 :  106,163 * 16 인  =1,698,608.0</t>
  </si>
  <si>
    <t xml:space="preserve">    - 보통인부 :  94,338 * 6 인  =566,028.0</t>
  </si>
  <si>
    <t xml:space="preserve">    - 특별인부 :  115,272 * 1 인  =115,272.0</t>
  </si>
  <si>
    <t xml:space="preserve"> 4. 테르밋트용접</t>
  </si>
  <si>
    <t xml:space="preserve">   가. 선형에 따른 용접수량</t>
  </si>
  <si>
    <t xml:space="preserve">    - 직선(R=4000m이상)과 곡선을 구분하여 산출한다.</t>
  </si>
  <si>
    <t xml:space="preserve">    - 곡선의 경우 평균 곡선반경으로 산출한다.</t>
  </si>
  <si>
    <t xml:space="preserve">    - 완화곡선 구간은 곡선으로 산출한다.</t>
  </si>
  <si>
    <t xml:space="preserve">    - 직선구간은  A=1.11 개소로 산출한다.</t>
  </si>
  <si>
    <t xml:space="preserve">    ┌─────┬────┬───────────────────┐</t>
  </si>
  <si>
    <t xml:space="preserve">    │          │  직선  │                 곡선                 │</t>
  </si>
  <si>
    <t xml:space="preserve">    │   선형   ├────┼────┬────┬────┬────┤</t>
  </si>
  <si>
    <t xml:space="preserve">    │          │   ≥   │R=4000m │R=2000m │R=1200m │ R=800m │</t>
  </si>
  <si>
    <t xml:space="preserve">    │          │R=4000m │∼2000m │∼1200m │∼800m  │∼400m  │</t>
  </si>
  <si>
    <t xml:space="preserve">    ├─────┼────┼────┼────┼────┼────┤</t>
  </si>
  <si>
    <t xml:space="preserve">    │용접수량  │  1.11  │  1.67  │  2.22  │  3.33  │  6.67  │</t>
  </si>
  <si>
    <t xml:space="preserve">    │(km당)    │  개소  │  개소  │  개소  │  개소  │  개소  │</t>
  </si>
  <si>
    <t xml:space="preserve">    └─────┴────┴────┴────┴────┴────┘</t>
  </si>
  <si>
    <t xml:space="preserve">   나. 노무비</t>
  </si>
  <si>
    <t xml:space="preserve">    - 용 접 공 :  143,509 * 0.34 인  * 1.11 =54,160.2</t>
  </si>
  <si>
    <t xml:space="preserve">    - 특별인부 :  115,272 * 0.12 인  * 1.11 =15,354.2</t>
  </si>
  <si>
    <t xml:space="preserve">    - 보통인부 :  94,338 * 0.23 인  * 1.11 =24,084.4</t>
  </si>
  <si>
    <t xml:space="preserve">    - 외부검사비용</t>
  </si>
  <si>
    <t xml:space="preserve">      고급품질관리원 :  121,054 * 0.04 인  * 1.11 =5,374.7</t>
  </si>
  <si>
    <t xml:space="preserve">    - 절 단 비</t>
  </si>
  <si>
    <t xml:space="preserve">      일반기계운전기사 :  96,512 * 0.031 인  * 1.11 =3,320.9</t>
  </si>
  <si>
    <t xml:space="preserve">      보통인부         :  94,338 * 0.031 인  * 1.11 =3,246.1</t>
  </si>
  <si>
    <t xml:space="preserve">   다. 재료비</t>
  </si>
  <si>
    <t xml:space="preserve">    - 테르밋트용재(몰드,골무포함) :  147,000 * 1 포  * 1.11 =163,170.0</t>
  </si>
  <si>
    <t xml:space="preserve">    - 휴즈(점화용) :  1,000 * 1 개  * 1.11 =1,110.0</t>
  </si>
  <si>
    <t xml:space="preserve">    - 산        소 :  2,736 * 1.8 ㎘  * 1.11 =5,466.5</t>
  </si>
  <si>
    <t xml:space="preserve">    - 프로판가스   :  1,710 * 1.8 kg  * 1.11 =3,416.5</t>
  </si>
  <si>
    <t xml:space="preserve">   라. 기계경비</t>
  </si>
  <si>
    <t xml:space="preserve">    ① 절단기(40.64cm)</t>
  </si>
  <si>
    <t xml:space="preserve">      - 재료비 :  0 * 0.248 시간  * 1.11 =0.0</t>
  </si>
  <si>
    <t xml:space="preserve">      - 노무비 :  0 * 0.248 시간  * 1.11 =0.0</t>
  </si>
  <si>
    <t xml:space="preserve">      - 경  비 :  815 * 0.248 시간  * 1.11 =224.3</t>
  </si>
  <si>
    <t xml:space="preserve">    ② 연마기(4.5HP)</t>
  </si>
  <si>
    <t xml:space="preserve">      - 재료비 :  1,337 * 0.1166 시간  * 1.11 =173.0</t>
  </si>
  <si>
    <t xml:space="preserve">      - 노무비 :  0 * 0.1166 시간  * 1.11 =0.0</t>
  </si>
  <si>
    <t xml:space="preserve">      - 경  비 :  89 * 0.1166 시간  * 1.11 =11.5</t>
  </si>
  <si>
    <t xml:space="preserve">    ③ 삭정기</t>
  </si>
  <si>
    <t xml:space="preserve">      - 재료비 :  0 * 0.05 시간  * 1.11 =0.0</t>
  </si>
  <si>
    <t xml:space="preserve">      - 노무비 :  0 * 0.05 시간  * 1.11 =0.0</t>
  </si>
  <si>
    <t xml:space="preserve">      - 경  비 :  1,959 * 0.05 시간  * 1.11 =108.7</t>
  </si>
  <si>
    <t xml:space="preserve">    ④ 크램프</t>
  </si>
  <si>
    <t xml:space="preserve">      - 재료비 :  0 * 0.4166 시간  * 1.11 =0.0</t>
  </si>
  <si>
    <t xml:space="preserve">      - 노무비 :  0 * 0.4166 시간  * 1.11 =0.0</t>
  </si>
  <si>
    <t xml:space="preserve">      - 경  비 :  1,580 * 0.4166 시간  * 1.11 =730.6</t>
  </si>
  <si>
    <t xml:space="preserve">   바. 간접재료비</t>
  </si>
  <si>
    <t xml:space="preserve">     주재료비의 30%</t>
  </si>
  <si>
    <t xml:space="preserve">     173,336 * 30 / 100 =52,000.8</t>
  </si>
  <si>
    <t xml:space="preserve">             합  계</t>
  </si>
  <si>
    <t xml:space="preserve">    - 직선구간은  A=1.67 개소로 산출한다.</t>
  </si>
  <si>
    <t xml:space="preserve">    - 용 접 공 :  143,509 * 0.34 인  * 1.67 =81,484.4</t>
  </si>
  <si>
    <t xml:space="preserve">    - 특별인부 :  115,272 * 0.12 인  * 1.67 =23,100.5</t>
  </si>
  <si>
    <t xml:space="preserve">    - 보통인부 :  94,338 * 0.23 인  * 1.67 =36,235.2</t>
  </si>
  <si>
    <t xml:space="preserve">      고급품질관리원 :  121,054 * 0.04 인  * 1.67 =8,086.4</t>
  </si>
  <si>
    <t xml:space="preserve">      일반기계운전기사 :  96,512 * 0.031 인  * 1.67 =4,996.4</t>
  </si>
  <si>
    <t xml:space="preserve">      보통인부         :  94,338 * 0.031 인  * 1.67 =4,883.8</t>
  </si>
  <si>
    <t xml:space="preserve">    - 테르밋트용재(몰드,골무포함) :  147,000 * 1 포  * 1.67 =245,490.0</t>
  </si>
  <si>
    <t xml:space="preserve">    - 휴즈(점화용) :  1,000 * 1 개  * 1.67 =1,670.0</t>
  </si>
  <si>
    <t xml:space="preserve">    - 산        소 :  2,736 * 1.8 ㎘  * 1.67 =8,224.4</t>
  </si>
  <si>
    <t xml:space="preserve">    - 프로판가스   :  1,710 * 1.8 kg  * 1.67 =5,140.2</t>
  </si>
  <si>
    <t xml:space="preserve">      - 재료비 :  0 * 0.248 시간  * 1.67 =0.0</t>
  </si>
  <si>
    <t xml:space="preserve">      - 노무비 :  0 * 0.248 시간  * 1.67 =0.0</t>
  </si>
  <si>
    <t xml:space="preserve">      - 경  비 :  815 * 0.248 시간  * 1.67 =337.5</t>
  </si>
  <si>
    <t xml:space="preserve">      - 재료비 :  1,337 * 0.1166 시간  * 1.67 =260.3</t>
  </si>
  <si>
    <t xml:space="preserve">      - 노무비 :  0 * 0.1166 시간  * 1.67 =0.0</t>
  </si>
  <si>
    <t xml:space="preserve">      - 경  비 :  89 * 0.1166 시간  * 1.67 =17.3</t>
  </si>
  <si>
    <t xml:space="preserve">      - 재료비 :  0 * 0.05 시간  * 1.67 =0.0</t>
  </si>
  <si>
    <t xml:space="preserve">      - 노무비 :  0 * 0.05 시간  * 1.67 =0.0</t>
  </si>
  <si>
    <t xml:space="preserve">      - 경  비 :  1,959 * 0.05 시간  * 1.67 =163.5</t>
  </si>
  <si>
    <t xml:space="preserve">      - 재료비 :  0 * 0.4166 시간  * 1.67 =0.0</t>
  </si>
  <si>
    <t xml:space="preserve">      - 노무비 :  0 * 0.4166 시간  * 1.67 =0.0</t>
  </si>
  <si>
    <t xml:space="preserve">      - 경  비 :  1,580 * 0.4166 시간  * 1.67 =1,099.2</t>
  </si>
  <si>
    <t xml:space="preserve">     260,784.9 * 30 / 100 =78,235.4</t>
  </si>
  <si>
    <t xml:space="preserve">    - 직선구간은  A=2.22 개소로 산출한다.</t>
  </si>
  <si>
    <t xml:space="preserve">    - 용 접 공 :  143,509 * 0.34 인  * 2.22 =108,320.5</t>
  </si>
  <si>
    <t xml:space="preserve">    - 특별인부 :  115,272 * 0.12 인  * 2.22 =30,708.4</t>
  </si>
  <si>
    <t xml:space="preserve">    - 보통인부 :  94,338 * 0.23 인  * 2.22 =48,168.9</t>
  </si>
  <si>
    <t xml:space="preserve">      고급품질관리원 :  121,054 * 0.04 인  * 2.22 =10,749.5</t>
  </si>
  <si>
    <t xml:space="preserve">      일반기계운전기사 :  96,512 * 0.031 인  * 2.22 =6,641.9</t>
  </si>
  <si>
    <t xml:space="preserve">      보통인부         :  94,338 * 0.031 인  * 2.22 =6,492.3</t>
  </si>
  <si>
    <t xml:space="preserve">    - 테르밋트용재(몰드,골무포함) :  147,000 * 1 포  * 2.22 =326,340.0</t>
  </si>
  <si>
    <t xml:space="preserve">    - 휴즈(점화용) :  1,000 * 1 개  * 2.22 =2,220.0</t>
  </si>
  <si>
    <t xml:space="preserve">    - 산        소 :  2,736 * 1.8 ㎘  * 2.22 =10,933.0</t>
  </si>
  <si>
    <t xml:space="preserve">    - 프로판가스   :  1,710 * 1.8 kg  * 2.22 =6,833.1</t>
  </si>
  <si>
    <t xml:space="preserve">      - 재료비 :  0 * 0.248 시간  * 2.22 =0.0</t>
  </si>
  <si>
    <t xml:space="preserve">      - 노무비 :  0 * 0.248 시간  * 2.22 =0.0</t>
  </si>
  <si>
    <t xml:space="preserve">      - 경  비 :  815 * 0.248 시간  * 2.22 =448.7</t>
  </si>
  <si>
    <t xml:space="preserve">      - 재료비 :  1,337 * 0.1166 시간  * 2.22 =346.0</t>
  </si>
  <si>
    <t xml:space="preserve">      - 노무비 :  0 * 0.1166 시간  * 2.22 =0.0</t>
  </si>
  <si>
    <t xml:space="preserve">      - 경  비 :  89 * 0.1166 시간  * 2.22 =23.0</t>
  </si>
  <si>
    <t xml:space="preserve">      - 재료비 :  0 * 0.05 시간  * 2.22 =0.0</t>
  </si>
  <si>
    <t xml:space="preserve">      - 노무비 :  0 * 0.05 시간  * 2.22 =0.0</t>
  </si>
  <si>
    <t xml:space="preserve">      - 경  비 :  1,959 * 0.05 시간  * 2.22 =217.4</t>
  </si>
  <si>
    <t xml:space="preserve">      - 재료비 :  0 * 0.4166 시간  * 2.22 =0.0</t>
  </si>
  <si>
    <t xml:space="preserve">      - 노무비 :  0 * 0.4166 시간  * 2.22 =0.0</t>
  </si>
  <si>
    <t xml:space="preserve">      - 경  비 :  1,580 * 0.4166 시간  * 2.22 =1,461.2</t>
  </si>
  <si>
    <t xml:space="preserve">     346,672.1 * 30 / 100 =104,001.6</t>
  </si>
  <si>
    <t xml:space="preserve">    - 직선구간은  A=3.33 개소로 산출한다.</t>
  </si>
  <si>
    <t xml:space="preserve">    - 용 접 공 :  143,509 * 0.34 인  * 3.33 =162,480.8</t>
  </si>
  <si>
    <t xml:space="preserve">    - 특별인부 :  115,272 * 0.12 인  * 3.33 =46,062.6</t>
  </si>
  <si>
    <t xml:space="preserve">    - 보통인부 :  94,338 * 0.23 인  * 3.33 =72,253.4</t>
  </si>
  <si>
    <t xml:space="preserve">      고급품질관리원 :  121,054 * 0.04 인  * 3.33 =16,124.3</t>
  </si>
  <si>
    <t xml:space="preserve">      일반기계운전기사 :  96,512 * 0.031 인  * 3.33 =9,962.9</t>
  </si>
  <si>
    <t xml:space="preserve">      보통인부         :  94,338 * 0.031 인  * 3.33 =9,738.5</t>
  </si>
  <si>
    <t xml:space="preserve">    - 테르밋트용재(몰드,골무포함) :  147,000 * 1 포  * 3.33 =489,510.0</t>
  </si>
  <si>
    <t xml:space="preserve">    - 휴즈(점화용) :  1,000 * 1 개  * 3.33 =3,330.0</t>
  </si>
  <si>
    <t xml:space="preserve">    - 산        소 :  2,736 * 1.8 ㎘  * 3.33 =16,399.5</t>
  </si>
  <si>
    <t xml:space="preserve">    - 프로판가스   :  1,710 * 1.8 kg  * 3.33 =10,249.7</t>
  </si>
  <si>
    <t xml:space="preserve">      - 재료비 :  0 * 0.248 시간  * 3.33 =0.0</t>
  </si>
  <si>
    <t xml:space="preserve">      - 노무비 :  0 * 0.248 시간  * 3.33 =0.0</t>
  </si>
  <si>
    <t xml:space="preserve">      - 경  비 :  815 * 0.248 시간  * 3.33 =673.0</t>
  </si>
  <si>
    <t xml:space="preserve">      - 재료비 :  1,337 * 0.1166 시간  * 3.33 =519.1</t>
  </si>
  <si>
    <t xml:space="preserve">      - 노무비 :  0 * 0.1166 시간  * 3.33 =0.0</t>
  </si>
  <si>
    <t xml:space="preserve">      - 경  비 :  89 * 0.1166 시간  * 3.33 =34.5</t>
  </si>
  <si>
    <t xml:space="preserve">      - 재료비 :  0 * 0.05 시간  * 3.33 =0.0</t>
  </si>
  <si>
    <t xml:space="preserve">      - 노무비 :  0 * 0.05 시간  * 3.33 =0.0</t>
  </si>
  <si>
    <t xml:space="preserve">      - 경  비 :  1,959 * 0.05 시간  * 3.33 =326.1</t>
  </si>
  <si>
    <t xml:space="preserve">      - 재료비 :  0 * 0.4166 시간  * 3.33 =0.0</t>
  </si>
  <si>
    <t xml:space="preserve">      - 노무비 :  0 * 0.4166 시간  * 3.33 =0.0</t>
  </si>
  <si>
    <t xml:space="preserve">      - 경  비 :  1,580 * 0.4166 시간  * 3.33 =2,191.8</t>
  </si>
  <si>
    <t xml:space="preserve">     520,008.3 * 30 / 100 =156,002.4</t>
  </si>
  <si>
    <t xml:space="preserve">    - 직선구간은  A=6.67 개소로 산출한다.</t>
  </si>
  <si>
    <t xml:space="preserve">    - 용 접 공 :  143,509 * 0.34 인  * 6.67 =325,449.7</t>
  </si>
  <si>
    <t xml:space="preserve">    - 특별인부 :  115,272 * 0.12 인  * 6.67 =92,263.7</t>
  </si>
  <si>
    <t xml:space="preserve">    - 보통인부 :  94,338 * 0.23 인  * 6.67 =144,723.9</t>
  </si>
  <si>
    <t xml:space="preserve">      고급품질관리원 :  121,054 * 0.04 인  * 6.67 =32,297.2</t>
  </si>
  <si>
    <t xml:space="preserve">      일반기계운전기사 :  96,512 * 0.031 인  * 6.67 =19,955.7</t>
  </si>
  <si>
    <t xml:space="preserve">      보통인부         :  94,338 * 0.031 인  * 6.67 =19,506.2</t>
  </si>
  <si>
    <t xml:space="preserve">    - 테르밋트용재(몰드,골무포함) :  147,000 * 1 포  * 6.67 =980,490.0</t>
  </si>
  <si>
    <t xml:space="preserve">    - 휴즈(점화용) :  1,000 * 1 개  * 6.67 =6,670.0</t>
  </si>
  <si>
    <t xml:space="preserve">    - 산        소 :  2,736 * 1.8 ㎘  * 6.67 =32,848.4</t>
  </si>
  <si>
    <t xml:space="preserve">    - 프로판가스   :  1,710 * 1.8 kg  * 6.67 =20,530.2</t>
  </si>
  <si>
    <t xml:space="preserve">      - 재료비 :  0 * 0.248 시간  * 6.67 =0.0</t>
  </si>
  <si>
    <t xml:space="preserve">      - 노무비 :  0 * 0.248 시간  * 6.67 =0.0</t>
  </si>
  <si>
    <t xml:space="preserve">      - 경  비 :  815 * 0.248 시간  * 6.67 =1,348.1</t>
  </si>
  <si>
    <t xml:space="preserve">      - 재료비 :  1,337 * 0.1166 시간  * 6.67 =1,039.8</t>
  </si>
  <si>
    <t xml:space="preserve">      - 노무비 :  0 * 0.1166 시간  * 6.67 =0.0</t>
  </si>
  <si>
    <t xml:space="preserve">      - 경  비 :  89 * 0.1166 시간  * 6.67 =69.2</t>
  </si>
  <si>
    <t xml:space="preserve">      - 재료비 :  0 * 0.05 시간  * 6.67 =0.0</t>
  </si>
  <si>
    <t xml:space="preserve">      - 노무비 :  0 * 0.05 시간  * 6.67 =0.0</t>
  </si>
  <si>
    <t xml:space="preserve">      - 경  비 :  1,959 * 0.05 시간  * 6.67 =653.3</t>
  </si>
  <si>
    <t xml:space="preserve">      - 재료비 :  0 * 0.4166 시간  * 6.67 =0.0</t>
  </si>
  <si>
    <t xml:space="preserve">      - 노무비 :  0 * 0.4166 시간  * 6.67 =0.0</t>
  </si>
  <si>
    <t xml:space="preserve">      - 경  비 :  1,580 * 0.4166 시간  * 6.67 =4,390.3</t>
  </si>
  <si>
    <t xml:space="preserve">     1,041,578.4 * 30 / 100 =312,473.5</t>
  </si>
  <si>
    <t xml:space="preserve"> ◈ 레일연마(예방,24석) : km당</t>
  </si>
  <si>
    <t xml:space="preserve">   1) 신설선</t>
  </si>
  <si>
    <t xml:space="preserve">   2) 공종별 소요시간</t>
  </si>
  <si>
    <t xml:space="preserve">       작업준비                                    : 30분</t>
  </si>
  <si>
    <t xml:space="preserve">       현장이동                                    : 30분</t>
  </si>
  <si>
    <t xml:space="preserve">       연마전검측(종파장,횡단면,레일형상)          : 30분</t>
  </si>
  <si>
    <t xml:space="preserve">       연마작업(t)                                 : 300분(5hr)</t>
  </si>
  <si>
    <t xml:space="preserve">       연마후 검측(종파장,횡단면,레일형상)         : 30분</t>
  </si>
  <si>
    <t xml:space="preserve">       장비철수                                    : 30분</t>
  </si>
  <si>
    <t xml:space="preserve">       장비점검                                    : 30분</t>
  </si>
  <si>
    <t xml:space="preserve">       계                                          : 480분(8hr)</t>
  </si>
  <si>
    <t xml:space="preserve">   2) 일 작업량</t>
  </si>
  <si>
    <t xml:space="preserve">     가) 장비작업속도 : V = 6 km/h</t>
  </si>
  <si>
    <t xml:space="preserve">     나) 실작업율(방향전환, 속도조정에 따른 손실) : E = 93.3 %</t>
  </si>
  <si>
    <t xml:space="preserve">     다) 품질충족도(pass수) : q = 6 pass</t>
  </si>
  <si>
    <t xml:space="preserve">     라) 일 작업량</t>
  </si>
  <si>
    <t xml:space="preserve">   Q = 6 * 5 실작업량(hr)  * (1 / 6) * 93.3 / 100 = 4.665 km/일</t>
  </si>
  <si>
    <t xml:space="preserve"> 2. 레일연마차(24석) 경비</t>
  </si>
  <si>
    <t xml:space="preserve">   Q1 = 8 총작업시간(hr) / 4.665 = 1.715 /hr/km</t>
  </si>
  <si>
    <t xml:space="preserve"> 재 료 비 :  183,240 * 1.715 =314,256.6 원/km</t>
  </si>
  <si>
    <t xml:space="preserve"> 노 무 비 :  159,031 * 1.715 =272,738.1 원/km</t>
  </si>
  <si>
    <t xml:space="preserve"> 경    비 :  2,427,655 * 1.715 =4,163,428.3 원/km</t>
  </si>
  <si>
    <t xml:space="preserve"> 3. 연마석 교체 및 집진장치 청소, 주연료보충</t>
  </si>
  <si>
    <t xml:space="preserve">   Q2 = 1 (회/일)  / 4.665 = 0.214 회/km</t>
  </si>
  <si>
    <t xml:space="preserve">   특별인부       :  115,272 * 3 인/일  * 0.214 =74,004.6 원/km</t>
  </si>
  <si>
    <t xml:space="preserve">   보통인부       :  94,338 * 1 인/일  * 0.214 =20,188.3 원/km</t>
  </si>
  <si>
    <t xml:space="preserve">   건설특급기술자 :  264,306 * 3 인/일  * 0.214 =169,684.4 원/km</t>
  </si>
  <si>
    <t xml:space="preserve"> 4. 재료비</t>
  </si>
  <si>
    <t xml:space="preserve">   1일 소요개수 : N = 24 개</t>
  </si>
  <si>
    <t xml:space="preserve">   Q3 = 24 / 4.665 = 5.144 개/km</t>
  </si>
  <si>
    <t xml:space="preserve">   연마석 :  141,544 * 5.144 =728,102.3 원/km</t>
  </si>
  <si>
    <t xml:space="preserve">            합  계</t>
  </si>
  <si>
    <t xml:space="preserve">   Q1 = 8 총작업시간(hr) / 4.665 = 1.71 /hr/km</t>
  </si>
  <si>
    <t xml:space="preserve"> 재 료 비 :  183,240 * 1.71 =313,340.4 원/km</t>
  </si>
  <si>
    <t xml:space="preserve"> 노 무 비 :  127,225 * 1.71 =217,554.7 원/km</t>
  </si>
  <si>
    <t xml:space="preserve"> 경    비 :  2,427,655 * 1.71 =4,151,290.0 원/km</t>
  </si>
  <si>
    <t xml:space="preserve">   Q2 = 1 (회/일)  / 4.665 =0.21 회/km</t>
  </si>
  <si>
    <t xml:space="preserve">   특별인부       :  115,272 * 3 인/일  * 0.21 =72,621.3 원/km</t>
  </si>
  <si>
    <t xml:space="preserve">   보통인부       :  94,338 * 1 인/일  * 0.21 =19,810.9 원/km</t>
  </si>
  <si>
    <t xml:space="preserve">   건설특급기술자 :  264,306 * 3 인/일  * 0.21 =166,512.7 원/km</t>
  </si>
  <si>
    <t xml:space="preserve">  ◈ 바라스트매트 설치 (A,B형) : ㎡당</t>
  </si>
  <si>
    <t xml:space="preserve">  고속철도 1단계 바라스트매트 설치(A, B형) 단가 참조</t>
  </si>
  <si>
    <t xml:space="preserve">  가. 지게차 1회에 8타래 소운반</t>
  </si>
  <si>
    <t xml:space="preserve">  나. 1일 작업량</t>
  </si>
  <si>
    <t xml:space="preserve">   1) 1조(궤도공 2인, 보통인부 2인) 투입하여 1타래설치에 평균</t>
  </si>
  <si>
    <t xml:space="preserve">     5 분 소요</t>
  </si>
  <si>
    <t xml:space="preserve">   2) 1일 설치량 :  Q=8 hr *60*1/5=96.00 타래</t>
  </si>
  <si>
    <t xml:space="preserve">     ㎡당으로 환산  Q1=96*4.5*1.5=648.00 ㎡</t>
  </si>
  <si>
    <t xml:space="preserve">     고속철도 1단계 설치량을 적용</t>
  </si>
  <si>
    <t xml:space="preserve">     바라스트매트 설치폭에 맞게 주문제작하여 설치</t>
  </si>
  <si>
    <t xml:space="preserve"> 2. 작업설명</t>
  </si>
  <si>
    <t xml:space="preserve">  가. 지게차로 소운반하면서 배열</t>
  </si>
  <si>
    <t xml:space="preserve">  나. 선형에 맞게 조정하면서 설치</t>
  </si>
  <si>
    <t xml:space="preserve">  3. 기본투입장비</t>
  </si>
  <si>
    <t xml:space="preserve">   지게차(5TON) : 1대</t>
  </si>
  <si>
    <t xml:space="preserve"> 재 료 비 :  7,949 * 8 / 648 =98.1  원/㎡</t>
  </si>
  <si>
    <t xml:space="preserve"> 노 무 비 :  27,168 * 8 / 648 =335.4  원/㎡</t>
  </si>
  <si>
    <t xml:space="preserve"> 경    비 :  5,748 * 8 / 648 =70.9  원/㎡</t>
  </si>
  <si>
    <t xml:space="preserve"> 3. 투입인원</t>
  </si>
  <si>
    <t xml:space="preserve">  ㆍ작업반장 : 1인</t>
  </si>
  <si>
    <t xml:space="preserve">   117,612* 1 / 648 =181.5 원/㎡</t>
  </si>
  <si>
    <t xml:space="preserve"> ㆍ궤도공 : 2인</t>
  </si>
  <si>
    <t xml:space="preserve">   106,163*2 / 648 =327.6 원/㎡</t>
  </si>
  <si>
    <t xml:space="preserve"> ㆍ보통인부 : 2인</t>
  </si>
  <si>
    <t xml:space="preserve">   94,338*2 / 648 =291.1 원/㎡</t>
  </si>
  <si>
    <t xml:space="preserve"> ㆍ중기운전기사 : 1인</t>
  </si>
  <si>
    <t xml:space="preserve">   (지게차 중기비 산출에 포함)</t>
  </si>
  <si>
    <t xml:space="preserve"> 4. 소요재료</t>
  </si>
  <si>
    <t xml:space="preserve">  가. 주재료 : 바라스트매트,AB형: 1㎡</t>
  </si>
  <si>
    <t xml:space="preserve">  나. 잡재료 : 접착제 등</t>
  </si>
  <si>
    <t xml:space="preserve">               노무비의 3%적용</t>
  </si>
  <si>
    <t xml:space="preserve">       800.2 * 0.03 =24.0 원/㎡</t>
  </si>
  <si>
    <t xml:space="preserve">             합 계</t>
  </si>
  <si>
    <t xml:space="preserve"> ◈ 선로제표설치(KM표,토공용) : 개당</t>
  </si>
  <si>
    <t xml:space="preserve"> 1. 재료비</t>
  </si>
  <si>
    <t xml:space="preserve">   1)표판(t=3mm,알루미늄판,할증 10%) : 0.650 m  * 0.360 m  * 32,993 * 1.1 =8,492.3 원/개</t>
  </si>
  <si>
    <t xml:space="preserve">   2)보강판(t=3mm,알루미늄판,할증 5%) : 0.040 m  * 0.065 m  * 2 * 32,993 * 1.05 =180.1 원/개</t>
  </si>
  <si>
    <t xml:space="preserve">   3)기둥(KS백관,A50,할증 5%) : 2.3 m  * 2,710 * 1.05 =6,544.6 원/개</t>
  </si>
  <si>
    <t xml:space="preserve">   4)보강대(ㄱ형강,50*50*6mm) : 0.4 m  * 4.43 kg/m  * 710 =1,258.1 원/개</t>
  </si>
  <si>
    <t xml:space="preserve">   5)일반 반사지(920*46mm) : 0.650 m  * 0.360 m  * 23,000 =5,382.0 원/개</t>
  </si>
  <si>
    <t xml:space="preserve">   6)고휘도 반사지(1219*46mm) : 0.570 m  * 0.120 m  * 2 면  * 54,000 =7,387.2 원/개</t>
  </si>
  <si>
    <t xml:space="preserve">   7)볼트,너트(M8*30) : 4 개  * 118 =472.0 원/개</t>
  </si>
  <si>
    <t xml:space="preserve">   8)파이프캡 : 1 개  * 2,000 =2,000.0 원/개</t>
  </si>
  <si>
    <t xml:space="preserve">   9)고정조임밴드 : 4 개  * 3,000 =12,000.0 원/개</t>
  </si>
  <si>
    <t xml:space="preserve">  10)봍트,너트(M8x30):4개:  4 개 *118  =472.0 원/개</t>
  </si>
  <si>
    <t xml:space="preserve"> 2. 보강대 녹막이페인트칠</t>
  </si>
  <si>
    <t xml:space="preserve">   - 재 료 비 : 0.05 m  * 0.4 m  * 4 면  * 1,564 =125.1 원/개</t>
  </si>
  <si>
    <t xml:space="preserve">   - 노 무 비 : 0.05 m  * 0.4 m  * 4 면  * 3,826 =306.0 원/개</t>
  </si>
  <si>
    <t xml:space="preserve">   - 경    비 : 0.05 m  * 0.4 m  * 4 면  * 0 =0.0 원/개</t>
  </si>
  <si>
    <t xml:space="preserve"> 3. 표판 제작(잡철물 제작)</t>
  </si>
  <si>
    <t xml:space="preserve">   - 재 료 비 : 8.12 kg/㎡  * 0.650 m  * 0.360 m  * 147,104 / 1000 kg  =279.5 원/개</t>
  </si>
  <si>
    <t xml:space="preserve">   - 노 무 비 : 8.12 kg/㎡  * 0.650 m  * 0.360 m  * 2,821,692 / 1000 kg  =5,361.4 원/개</t>
  </si>
  <si>
    <t xml:space="preserve">   - 경    비 : 8.12 kg/㎡  * 0.650 m  * 0.360 m  * 1,407 / 1000 kg  =2.6 원/개</t>
  </si>
  <si>
    <t xml:space="preserve">   - 공구손료 : 직접노무비의 3% 적용</t>
  </si>
  <si>
    <t xml:space="preserve">     5,361.4 * 0.03 =160.8 원/개</t>
  </si>
  <si>
    <t xml:space="preserve">   - 재 료 비 : 1 개소  * 190 =190.0 원/개</t>
  </si>
  <si>
    <t xml:space="preserve">   - 노 무 비 : 1 개소  * 3,816 =3,816.0 원/개</t>
  </si>
  <si>
    <t xml:space="preserve">   - 경    비 : 1 개소  * 196 =196.0 원/개</t>
  </si>
  <si>
    <t xml:space="preserve">     3,816 * 0.03 =114.4 원/개</t>
  </si>
  <si>
    <t xml:space="preserve"> 5. 보강대 제작(잡철물 제작)</t>
  </si>
  <si>
    <t xml:space="preserve">   - 재 료 비 : 4.43 kg/m  * 0.4 m  * 147,104 / 1000 kg  =260.6 원/개</t>
  </si>
  <si>
    <t xml:space="preserve">   - 노 무 비 : 4.43 kg/m  * 0.4 m  * 2,821,692 / 1000 kg  =5,000.0 원/개</t>
  </si>
  <si>
    <t xml:space="preserve">   - 경    비 : 4.43 kg/m  * 0.4 m  * 1,407 / 1000 kg  =2.4 원/개</t>
  </si>
  <si>
    <t xml:space="preserve">     5,000 * 0.03 =150.0 원/개</t>
  </si>
  <si>
    <t xml:space="preserve"> 6. 제표 기입</t>
  </si>
  <si>
    <t xml:space="preserve">   - 궤 도 공 : 0.03 인  * 106,163 =3,184.8 원/개</t>
  </si>
  <si>
    <t xml:space="preserve">   - 보통인부 : 0.01 인  * 94,338 =943.3 원/개</t>
  </si>
  <si>
    <t xml:space="preserve">     4,128.1 * 0.03 =123.8 원/개</t>
  </si>
  <si>
    <t xml:space="preserve"> 7. 제표 건식</t>
  </si>
  <si>
    <t xml:space="preserve">   - 궤 도 공 : 0.02 인  * 106,163 =2,123.2 원/개</t>
  </si>
  <si>
    <t xml:space="preserve">   - 보통인부 : 0.17 인  * 94,338 =16,037.4 원/개</t>
  </si>
  <si>
    <t xml:space="preserve">     18,160.6 * 0.03 =544.8 원/개</t>
  </si>
  <si>
    <t xml:space="preserve">                            합  계</t>
  </si>
  <si>
    <t xml:space="preserve"> ◈ 선로제표설치(KM표,교량용) : 개당</t>
  </si>
  <si>
    <t xml:space="preserve">   1)표판(t=3mm,알루미늄판,할증 10%) : 0.65 m  * 0.36 m  * 2 면  * 32,993 * 1.1 =16,984.7 원/개</t>
  </si>
  <si>
    <t xml:space="preserve">   3)기둥(KS백관,A50,할증 5%) : 1.37 m  * 2,710 * 1.05 =3,898.3 원/개</t>
  </si>
  <si>
    <t xml:space="preserve">   4)기둥고정용(스터드앵커,M10x90) :  4 개 *2,800=11,200.0 원/개</t>
  </si>
  <si>
    <t xml:space="preserve">   5)일반 반사지(920*46mm) : 0.65 m  * 0.18 m  * 2 면  * 23,000 =5,382.0 원/개</t>
  </si>
  <si>
    <t xml:space="preserve">   6)고휘도 반사지(1219*46mm) : 0.12 m  * 0.17 m  * 3 개  * 2 면  * 54,000 =6,609.6 원/개</t>
  </si>
  <si>
    <t xml:space="preserve">   7)파이프캡 : 1 개  * 2,000 =2,000.0 원/개</t>
  </si>
  <si>
    <t xml:space="preserve">   8)고정조임밴드 : 4 개  * 3,000 =12,000.0 원/개</t>
  </si>
  <si>
    <t xml:space="preserve">   9)볼트,너트(M8*30) : 4 개  * 118 =472.0 원/개</t>
  </si>
  <si>
    <t xml:space="preserve">   10)열연강판(바닥판용, 5mm*180mm*12mm):  0.18 m *0.12 m *126,477=2,731.9 원/개</t>
  </si>
  <si>
    <t xml:space="preserve"> 2. 표판 제작(잡철물 제작)</t>
  </si>
  <si>
    <t xml:space="preserve">   - 재 료 비 : 8.12 kg/㎡  * 0.65 m  * 0.36 m   * 147,104 / 1000 kg  =279.5 원/개</t>
  </si>
  <si>
    <t xml:space="preserve">   - 노 무 비 : 8.12 kg/㎡  * 0.65 m  * 0.36 m   * 2,821,692 / 1000 kg  =5,361.4 원/개</t>
  </si>
  <si>
    <t xml:space="preserve">   - 경    비 : 8.12 kg/㎡  * 0.65 m  * 0.36 m   * 1,407 / 1000 kg  =2.6 원/개</t>
  </si>
  <si>
    <t xml:space="preserve">     5,361.4 * 0.03 =160.8</t>
  </si>
  <si>
    <t xml:space="preserve">   - 경    비 : 1 개소  * 25 =25.0 원/개</t>
  </si>
  <si>
    <t xml:space="preserve">     3,816 * 0.03 =114.4</t>
  </si>
  <si>
    <t xml:space="preserve"> 4. 보강대제작(잡철물 제작)</t>
  </si>
  <si>
    <t xml:space="preserve">   - 재 료 비 : 4.43 kg/m  * 0.38 m  * 147,104 / 1000 kg  =247.6 원/개</t>
  </si>
  <si>
    <t xml:space="preserve">   - 노 무 비 : 4.43 kg/m  * 0.38 m  * 2,821,692 / 1000 kg  =4,750.0 원/개</t>
  </si>
  <si>
    <t xml:space="preserve">   - 경    비 : 4.43 kg/m  * 0.38 m  * 1,407 / 1000 kg  =2.3 원/개</t>
  </si>
  <si>
    <t xml:space="preserve">     4,750 * 0.03 =142.5</t>
  </si>
  <si>
    <t xml:space="preserve"> 5. 제표 기입</t>
  </si>
  <si>
    <t xml:space="preserve">     4,128.1 * 0.03 =123.8</t>
  </si>
  <si>
    <t xml:space="preserve"> 6. 기초콘크리트 제작/설치</t>
  </si>
  <si>
    <t xml:space="preserve">   1) 합판거푸집(4회) 설치 :산근 #. 참조</t>
  </si>
  <si>
    <t xml:space="preserve">      재 료 비 : ((0.3 + 0.4 ) / 2 * 0.3 * 4 + 0.3 * 0.3) * 8,893 =4,535.4 원/개</t>
  </si>
  <si>
    <t xml:space="preserve">      노 무 비 : ((0.3 + 0.4 ) / 2 * 0.3 * 4 + 0.3 * 0.3) * 17,263 =8,804.1 원/개</t>
  </si>
  <si>
    <t xml:space="preserve">      경    비 : ((0.3 + 0.4 ) / 2 * 0.3 * 4 + 0.3 * 0.3) * 0 =0.0 원/개</t>
  </si>
  <si>
    <t xml:space="preserve">      재 료 비 : 0.04 ㎥  * 0 =0.0 원/개</t>
  </si>
  <si>
    <t xml:space="preserve">      노 무 비 : 0.04 ㎥  * 22,984 =919.3 원/개</t>
  </si>
  <si>
    <t xml:space="preserve">      경    비 : 0.04 ㎥  * 0 =0.0 원/개</t>
  </si>
  <si>
    <t xml:space="preserve">   3) 레미콘(25-18-12) : 0.04 ㎥  * 52,154 =2,086.1 원/개</t>
  </si>
  <si>
    <t xml:space="preserve">   4) 공구손료 : 직접노무비의 3% 적용</t>
  </si>
  <si>
    <t xml:space="preserve">      9,723.4 * 0.03 =291.7</t>
  </si>
  <si>
    <t xml:space="preserve">     18,160.6 * 0.03 =544.8</t>
  </si>
  <si>
    <t xml:space="preserve"> 8. 녹막이페인트칠</t>
  </si>
  <si>
    <t xml:space="preserve">                                 합 계</t>
  </si>
  <si>
    <t xml:space="preserve"> ◈ 선로제표설치(M표,토공용) : 개당</t>
  </si>
  <si>
    <t xml:space="preserve">   2)기둥(KS백관,A50,할증 5%) : 2.0 m  * 2,710 * 1.05 =5,691.0 원/개</t>
  </si>
  <si>
    <t xml:space="preserve">   3)보강대(ㄱ형강,50*50*6mm) : 0.3 m  * 4.43 kg/m  * 710 =943.5 원/개</t>
  </si>
  <si>
    <t xml:space="preserve">   5)일반 반사지(920*46mm) : 0.50 m  * 0.30 m  * 23,000 =3,450.0 원/개</t>
  </si>
  <si>
    <t xml:space="preserve">  10)보강판(t=3mm,알루미늄판,할증 5%) : 0.040 m  * 0.065 m  * 2 * 32,993 * 1.05 =180.1 원/개</t>
  </si>
  <si>
    <t xml:space="preserve">   - 재 료 비 : 8.12 kg/㎡  * 0.50 m  * 0.30 m  * 147,104 / 1000 kg  =179.1 원/개</t>
  </si>
  <si>
    <t xml:space="preserve">   - 노 무 비 : 8.12 kg/㎡  * 0.50 m  * 0.30 m  * 2,821,692 / 1000 kg  =3,436.8 원/개</t>
  </si>
  <si>
    <t xml:space="preserve">   - 경    비 : 8.12 kg/㎡  * 0.50 m  * 0.30 m  * 1,407 / 1000 kg  =1.7 원/개</t>
  </si>
  <si>
    <t xml:space="preserve">     3,436.8 * 0.03 =103.1 원/개</t>
  </si>
  <si>
    <t xml:space="preserve">   - 재 료 비 : 4.43 kg/m  * 0.3 m  * 147,104 / 1000 kg  =195.5 원/개</t>
  </si>
  <si>
    <t xml:space="preserve">   - 노 무 비 : 4.43 kg/m  * 0.3 m  * 2,821,692 / 1000 kg  =3,750.0 원/개</t>
  </si>
  <si>
    <t xml:space="preserve">   - 경    비 : 4.43 kg/m  * 0.3 m  * 1,407 / 1000 kg  =1.8 원/개</t>
  </si>
  <si>
    <t xml:space="preserve">     3,750 * 0.03 =112.5 원/개</t>
  </si>
  <si>
    <t xml:space="preserve"> 6. 제표 건식</t>
  </si>
  <si>
    <t xml:space="preserve">   - 궤 도 공 : 0.005 인  * 106,163 =530.8 원/개</t>
  </si>
  <si>
    <t xml:space="preserve">   - 보통인부 : 0.056 인  * 94,338 =5,282.9 원/개</t>
  </si>
  <si>
    <t xml:space="preserve">     5,813.7 * 0.03 =174.4 원/개</t>
  </si>
  <si>
    <t xml:space="preserve"> ◈ 선로제표설치(M표,교량용) : 개당</t>
  </si>
  <si>
    <t xml:space="preserve">   2)기둥(KS백관,A50,할증 5%) : 1.12 m  * 2,710 * 1.05 =3,186.9 원/개</t>
  </si>
  <si>
    <t xml:space="preserve">   3)열연강판(바닥판용, 5mm*180mm*12mm):  0.18 m *0.12 m *126,477=2,731.9 원/개</t>
  </si>
  <si>
    <t xml:space="preserve">   4)일반 반사지(920*46mm) : 0.65 m  * 0.18 m  *2 개 * 23,000 =5,382.0 원/개</t>
  </si>
  <si>
    <t xml:space="preserve">   5)고휘도 반사지(1219*46mm) : 0.12 m *0.12 m *3 개  * 2 면  * 54,000 =4,665.6 원/개</t>
  </si>
  <si>
    <t xml:space="preserve">   6)파이프캡 : 1 개  * 2,000 =2,000.0 원/개</t>
  </si>
  <si>
    <t xml:space="preserve">   7)고정조임밴드 : 4 개  * 3,000 =12,000.0 원/개</t>
  </si>
  <si>
    <t xml:space="preserve">   8)볼트,너트(M12*100) : 4 개  * 118 =472.0 원/개</t>
  </si>
  <si>
    <t xml:space="preserve">   9)기둥고정용(스터드앵커,M10x90) :  4 개 *2,800=11,200.0 원/개</t>
  </si>
  <si>
    <t xml:space="preserve"> ./-프</t>
  </si>
  <si>
    <t xml:space="preserve">   - 재 료 비 : 8.12 kg/㎡  * 0.25 m  * 0.2 m  * 147,104 / 1000 kg  =59.7 원/개</t>
  </si>
  <si>
    <t xml:space="preserve">   - 노 무 비 : 8.12 kg/㎡  * 0.25 m  * 0.2 m  * 2,821,692 / 1000 kg  =1,145.6 원/개</t>
  </si>
  <si>
    <t xml:space="preserve">   - 경    비 : 8.12 kg/㎡  * 0.25 m  * 0.2 m  * 1,407 / 1000 kg  =0.5 원/개</t>
  </si>
  <si>
    <t xml:space="preserve">   - 공구손료 : 직접노무비의 3%적용</t>
  </si>
  <si>
    <t xml:space="preserve">     1,145.6 * 0.03 =34.3</t>
  </si>
  <si>
    <t xml:space="preserve"> 4. 바닥판 제작(잡철물 제작)</t>
  </si>
  <si>
    <t xml:space="preserve">   - 재 료 비 : 4.43 kg/m  * 0.201 m  * 147,104 / 1000 kg  =130.9 원/개</t>
  </si>
  <si>
    <t xml:space="preserve">   - 노 무 비 : 4.43 kg/m  * 0.201 m  * 2,821,692 / 1000 kg  =2,512.5 원/개</t>
  </si>
  <si>
    <t xml:space="preserve">   - 경    비 : 4.43 kg/m  * 0.201 m  * 1,407 / 1000 kg  =1.2 원/개</t>
  </si>
  <si>
    <t xml:space="preserve">     2,512.5 * 0.03 =75.3</t>
  </si>
  <si>
    <t xml:space="preserve">      재 료 비 : ((0.3 + 0.4 ) / 2 * 0.3 * 4 + 0.3 * 0.3) *8,893 =4,535.4 원/개</t>
  </si>
  <si>
    <t xml:space="preserve">     5,813.7 * 0.03 =174.4</t>
  </si>
  <si>
    <t xml:space="preserve"> 9. 제표 기입</t>
  </si>
  <si>
    <t xml:space="preserve">   - 궤 도 공 : 0.003 인  * 106,163 =318.4 원/개</t>
  </si>
  <si>
    <t xml:space="preserve">     1,261.7 * 0.03 =37.8</t>
  </si>
  <si>
    <t xml:space="preserve">                                     합 계</t>
  </si>
  <si>
    <t xml:space="preserve"> ◈ 선로제표설치(곡선표,토공용) : 개당</t>
  </si>
  <si>
    <t xml:space="preserve">   1)표판(t=3mm,알루미늄판,할증 10%) : 0.5 m  * 0.3 m  * 32,993 * 1.1 =5,443.8 원/개</t>
  </si>
  <si>
    <t xml:space="preserve">   2)기둥(KS백관,A50,할증 5%) : 1.735 m  * 2,710 * 1.05 =4,936.9 원/개</t>
  </si>
  <si>
    <t xml:space="preserve">   3)버팀쇠(D16,L=250,SR24) : 0.4 m  * 1.56  kg/m  * 1,232 =768.7 원/개</t>
  </si>
  <si>
    <t xml:space="preserve">   4)일반반사지(914*46mm) : (0.45 m  * 0.25 m  + 0.5 m  * 0.3 m ) * 23,000 =6,037.5 원/개</t>
  </si>
  <si>
    <t xml:space="preserve">   5)파이프캡(Ø48) : 1 개  * 2,000 =2,000.0 원/개</t>
  </si>
  <si>
    <t xml:space="preserve">   6)밴드(120x40mm) : 4 개  * 3,000 =12,000.0 원/개</t>
  </si>
  <si>
    <t xml:space="preserve">   7)취부대(2t*450) : 2 개  * 3,500 =7,000.0 원/개</t>
  </si>
  <si>
    <t xml:space="preserve">   8)볼트,너트(M10*50) : 4 개  * 290 =1,160.0 원/개</t>
  </si>
  <si>
    <t xml:space="preserve"> 2. 녹막이페인트칠</t>
  </si>
  <si>
    <t xml:space="preserve">   - 재 료 비 : 0.016 m  * 3.14 * 0.4 m  * 1,564 =31.4 원/개</t>
  </si>
  <si>
    <t xml:space="preserve">   - 노 무 비 : 0.016 m  * 3.14 * 0.4 m  * 3,826 =76.8 원/개</t>
  </si>
  <si>
    <t xml:space="preserve">   - 경    비 : 0.016 m  * 3.14 * 0.4 m  * 0 =0.0 원/개</t>
  </si>
  <si>
    <t xml:space="preserve">   - 공구손료 : 직접노무비의 2% 적용</t>
  </si>
  <si>
    <t xml:space="preserve">     76.8 * 0.02 =1.5 원/개</t>
  </si>
  <si>
    <t xml:space="preserve"> 3. 표판 제작(잡철물제작)</t>
  </si>
  <si>
    <t xml:space="preserve">   - 재 료 비 : 8.12 kg/㎡  * 0.5 m  * 0.3 m  * 147,104 / 1000 kg  =179.1 원/개</t>
  </si>
  <si>
    <t xml:space="preserve">   - 노 무 비 : 8.12 kg/㎡  * 0.5 m  * 0.3 m  * 2,821,692 / 1000 kg  =3,436.8 원/개</t>
  </si>
  <si>
    <t xml:space="preserve">   - 경    비 : 8.12 kg/㎡  * 0.5 m  * 0.3 m  * 1,407 / 1000 kg  =1.7 원/개</t>
  </si>
  <si>
    <t xml:space="preserve"> 5. 보강대제작(잡철물 제작)</t>
  </si>
  <si>
    <t xml:space="preserve"> ◈ 선로제표설치(곡선표,교량용) : 개당</t>
  </si>
  <si>
    <t xml:space="preserve">   2)기둥(KS백관,A50,할증 5%) : 0.935 m  * 2,710 * 1.05 =2,660.5 원/개</t>
  </si>
  <si>
    <t xml:space="preserve">   3)버팀쇠(D16,L=250,SR24) : 0.25 m  * 1,232 =308.0 원/개</t>
  </si>
  <si>
    <t xml:space="preserve">   4)일반 반사지(920*46mm) : (0.45 m  * 0.25 m  + 0.5 m  * 0.3 m )* 23,000 =6,037.5 원/개</t>
  </si>
  <si>
    <t xml:space="preserve">   6)밴드(Ø60) : 4 개  * 3,000 =12,000.0 원/개</t>
  </si>
  <si>
    <t xml:space="preserve">   9)열연강판(바닥판용, 5mm*180mm*12mm):  0.18 m *0.12 m *126,477=2,731.9 원/개</t>
  </si>
  <si>
    <t xml:space="preserve">  10)기둥고정용(스터드앵커,M10x90) :  4 개 *2,800=11,200.0 원/개</t>
  </si>
  <si>
    <t xml:space="preserve"> 2. 표판 제작(잡철물제작)</t>
  </si>
  <si>
    <t xml:space="preserve">     3,436.8 * 0.03 =103.1</t>
  </si>
  <si>
    <t xml:space="preserve"> 4. 바닥판제작(고강력강용)</t>
  </si>
  <si>
    <t xml:space="preserve">     3,750 * 0.03 =112.5</t>
  </si>
  <si>
    <t xml:space="preserve">   - 궤 도 공 : 0.01 인  * 106,163 =1,061.6 원/개</t>
  </si>
  <si>
    <t xml:space="preserve">   - 보통인부 : 0.12 인  * 94,338 =11,320.5 원/개</t>
  </si>
  <si>
    <t xml:space="preserve">     12,382.1 * 0.03 =371.4</t>
  </si>
  <si>
    <t xml:space="preserve"> 7. 녹막이페인트칠</t>
  </si>
  <si>
    <t xml:space="preserve">   - 재 료 비 : 0.16 m  * 3.14 m  * 0.4 m  * 1,564 =314.3 원/개</t>
  </si>
  <si>
    <t xml:space="preserve">   - 노 무 비 : 0.16 m  * 3.14 m  * 0.4 m  * 3,826 =768.8 원/개</t>
  </si>
  <si>
    <t xml:space="preserve">   - 경    비 : 0.16 m  * 3.14 m  * 0.4 m  * 0 =0.0 원/개</t>
  </si>
  <si>
    <t xml:space="preserve">                             합 계</t>
  </si>
  <si>
    <t xml:space="preserve"> ◈ 선로제표설치(구배표,토공용) : 개당</t>
  </si>
  <si>
    <t xml:space="preserve">   1)표판(t=3mm,알루미늄판,할증 10%) : 0.5 m  * 0.4 m  * 32,993 * 1.1 =7,258.4 원/개</t>
  </si>
  <si>
    <t xml:space="preserve">   2)기둥(ㄱ형강,75*75*6mm,할증 5%) : 1.9 m  * 6.85 kg/m  * 710 * 1.05 =9,702.6 원/개</t>
  </si>
  <si>
    <t xml:space="preserve">   4)일반반사지, 백색(914*46mm) : 2 * 0.5 m  * 0.4 m  * 23,000 =9,200.0 원/개</t>
  </si>
  <si>
    <t xml:space="preserve">   5)일반반사지, 흑색(914*46mm : 0.145 ㎡  * 54,000 =7,830.0 원/개</t>
  </si>
  <si>
    <t xml:space="preserve">   6)볼트,너트(M10*50) : 2 개  * 290 =580.0 원/개</t>
  </si>
  <si>
    <t xml:space="preserve"> 2. 조합유성페인트칠</t>
  </si>
  <si>
    <t xml:space="preserve">   - 재 료 비 : (0.075 m  * 1.9 m  * 4 면 ) * 1,564 =891.4 원/개</t>
  </si>
  <si>
    <t xml:space="preserve">   - 노 무 비 : (0.075 m  * 1.9 m  * 4 면 ) * 3,826 =2,180.8 원/개</t>
  </si>
  <si>
    <t xml:space="preserve">   - 경    비 : (0.075 m  * 1.9 m  * 4 면 ) * 0 =0.0 원/개</t>
  </si>
  <si>
    <t xml:space="preserve">   - 소모재료비 : 주재료의 5%적용</t>
  </si>
  <si>
    <t xml:space="preserve">     891.4 * 0.05 =44.5 원/개</t>
  </si>
  <si>
    <t xml:space="preserve">     2,180.8 * 0.02 =43.6 원/개</t>
  </si>
  <si>
    <t xml:space="preserve">   - 재 료 비 : 8.12 kg/㎡  * 0.5 m  * 0.4 m  * 147,104 / 1000 kg  =238.8 원/개</t>
  </si>
  <si>
    <t xml:space="preserve">   - 노 무 비 : 8.12 kg/㎡  * 0.5 m  * 0.4 m  * 2,821,692 / 1000 kg  =4,582.4 원/개</t>
  </si>
  <si>
    <t xml:space="preserve">   - 경    비 : 8.12 kg/㎡  * 0.5 m  * 0.4 m  * 1,407 / 1000 kg  =2.2 원/개</t>
  </si>
  <si>
    <t xml:space="preserve">     4,582.4 * 0.03 =137.4 원/개</t>
  </si>
  <si>
    <t xml:space="preserve">     12,382.1 * 0.03 =371.4 원/개</t>
  </si>
  <si>
    <t xml:space="preserve"> ◈ 선로제표 설치(구배표) 교량구간용 : 개당</t>
  </si>
  <si>
    <t xml:space="preserve"> 1)표판(t=3mm,알루미늄판,할증10%) :  0.50 m *0.40 m *32,993*1.1=7,258.4 원/개</t>
  </si>
  <si>
    <t xml:space="preserve"> 2)기둥용(L형강,75*75*6*965,할증5%)  :  9.32 kg *0.965 m *690*1.05=6,516.0 원/개</t>
  </si>
  <si>
    <t xml:space="preserve"> 3)열연강판(바닥판용,180*120*5mm) :  0.18 m *0.12 m *4,823=104.1 원/개</t>
  </si>
  <si>
    <t xml:space="preserve"> 4)일반 반사지(920*46mm) : 백색 0.50 m *0.40 m *2 면 *23,000=9,200.0 원/개</t>
  </si>
  <si>
    <t xml:space="preserve"> 6)표판고정용(볼트,너트,왓셔,M9*35,2개) :   2 개 *206=412.0 원</t>
  </si>
  <si>
    <t xml:space="preserve"> 7)바닥판고정용(스터드앵커,M10*90,4개) :   4 개 *620=2,480.0 원</t>
  </si>
  <si>
    <t xml:space="preserve"> 2. 조합 유성페인트 칠(L형강)</t>
  </si>
  <si>
    <t xml:space="preserve"> 재 료 비 :  0.075 m *0.965 m *4 면 *932=269.8 원/개</t>
  </si>
  <si>
    <t xml:space="preserve"> 노 무 비 :  0.075 m *0.965 m *4 면 *3,118=902.6 원/개</t>
  </si>
  <si>
    <t xml:space="preserve"> 경    비 :  0.075 m *0.965 m *4 면 *0=0.0 원/개</t>
  </si>
  <si>
    <t xml:space="preserve">    - 공구손료 : 직접노무비의 2% 적용</t>
  </si>
  <si>
    <t xml:space="preserve">     902.6 * 0.02 =18.0 원/개</t>
  </si>
  <si>
    <t xml:space="preserve">   - 소모재료비 : 주재료의 5% 적용</t>
  </si>
  <si>
    <t xml:space="preserve">     287.8 * 0.05 =14.3 원/개</t>
  </si>
  <si>
    <t xml:space="preserve"> 3. 표판 제작(잡철물제작,알루미늄강용)</t>
  </si>
  <si>
    <t xml:space="preserve"> 재 료 비 :  8.12 kg/㎡ *0.50 m *0.40 m *147,104/1000 kg =238.8 원/개</t>
  </si>
  <si>
    <t xml:space="preserve"> 노 무 비 :  8.12 kg/㎡ *0.50 m *0.40 m *2,821,692/1000 kg =4,582.4 원/개</t>
  </si>
  <si>
    <t xml:space="preserve"> 경    비 :  8.12 kg/㎡ *0.50 m *0.40 m *1,407/1000 kg =2.2 원/개</t>
  </si>
  <si>
    <t xml:space="preserve"> 공구손료 : 직접노무비의 3%적용</t>
  </si>
  <si>
    <t xml:space="preserve">           4,582.4*0.03=137.4</t>
  </si>
  <si>
    <t xml:space="preserve"> 4. 기둥 제작(강관절단,주철관 절단기 사용)</t>
  </si>
  <si>
    <t xml:space="preserve"> 재 료 비 :  1 개소 *190=190.0 원/개</t>
  </si>
  <si>
    <t xml:space="preserve"> 노 무 비 :  1 개소 *3,816=3,816.0 원/개</t>
  </si>
  <si>
    <t xml:space="preserve"> 경    비 :  1 개소 *25=25.0 원/개</t>
  </si>
  <si>
    <t xml:space="preserve">           3,816*0.03=114.4</t>
  </si>
  <si>
    <t xml:space="preserve"> 5. 보강대제작(잡철물 제작,고장력강용)</t>
  </si>
  <si>
    <t xml:space="preserve"> 재 료 비 :  4.43 kg/m *0.3 m *147,104/1000 kg =195.5 원/개</t>
  </si>
  <si>
    <t xml:space="preserve"> 노 무 비 :  4.43 kg/m *0.3 m *2,821,692/1000 kg =3,750.0 원/개</t>
  </si>
  <si>
    <t xml:space="preserve"> 경    비 :  4.43 kg/m *0.3 m *1,407/1000 kg =1.8 원/개</t>
  </si>
  <si>
    <t xml:space="preserve">           3,750*0.03=112.5</t>
  </si>
  <si>
    <t xml:space="preserve"> 궤 도 공: 0.03 인 *106,163=3,184.8 원/개</t>
  </si>
  <si>
    <t xml:space="preserve"> 보통인부: 0.01 인 *94,338=943.3 원/개</t>
  </si>
  <si>
    <t xml:space="preserve">           4,128.1*0.03=123.8</t>
  </si>
  <si>
    <t xml:space="preserve"> 궤 도 공: 0.01 인 *106,163=1,061.6 원/개</t>
  </si>
  <si>
    <t xml:space="preserve"> 보통인부: 0.12 인 *94,338=11,320.5 원/개</t>
  </si>
  <si>
    <t xml:space="preserve">           12,382.1*0.03=371.4</t>
  </si>
  <si>
    <t xml:space="preserve">                              합  계</t>
  </si>
  <si>
    <t xml:space="preserve"> ◈ 선로제표설치(차량접촉한계표) : 개당</t>
  </si>
  <si>
    <t xml:space="preserve"> 1. 차량접촉한계표 제작/설치</t>
  </si>
  <si>
    <t xml:space="preserve">      재 료 비 : (2 * 3.14 * 0.1 m  * 0.27 m  + 4 * 3.14 * 0.12 ㎡  / 2) * 13,441 =12,408.1 원/개</t>
  </si>
  <si>
    <t xml:space="preserve">      노 무 비 : (2 * 3.14 * 0.1 m  * 0.27 m  + 4 * 3.14 * 0.12 ㎡  / 2) * 36,340 =33,547.6 원/개</t>
  </si>
  <si>
    <t xml:space="preserve">      경    비 : (2 * 3.14 * 0.1 m  * 0.27 m  + 4 * 3.14 * 0.12 ㎡  / 2) * 0 =0.0 원/개</t>
  </si>
  <si>
    <t xml:space="preserve">      재 료 비 : 0.0208 ㎥  * 0 =0.0 원/개</t>
  </si>
  <si>
    <t xml:space="preserve">      노 무 비 : 0.0208 ㎥  * 22,984 =478.0 원/개</t>
  </si>
  <si>
    <t xml:space="preserve">      경    비 : 0.0208 ㎥  * 0 =0.0 원/개</t>
  </si>
  <si>
    <t xml:space="preserve">   3) 레미콘(25-18-8) : 0.0208 ㎥  * 51,454 =1,070.2 원/개</t>
  </si>
  <si>
    <t xml:space="preserve">      34,025.6 * 0.03 =1,020.7</t>
  </si>
  <si>
    <t xml:space="preserve">      재 료 비 : 0.923 * 932 =860.2 원/개</t>
  </si>
  <si>
    <t xml:space="preserve">      노 무 비 : 0.923 * 3,118 =2,877.9 원/개</t>
  </si>
  <si>
    <t xml:space="preserve">      경    비 : 0.923 * 0 =0.0 원/개</t>
  </si>
  <si>
    <t xml:space="preserve"> 3. 제표 건식</t>
  </si>
  <si>
    <t xml:space="preserve">   - 도장공   : 0.055 인  * 132,552 =7,290.3 원/개</t>
  </si>
  <si>
    <t xml:space="preserve">     7,290.3 * 0.02 =145.8</t>
  </si>
  <si>
    <t xml:space="preserve">   - 소모재료비: 주재료(페인트,시너) 5%  860.2 * 0.05 =43.0</t>
  </si>
  <si>
    <t>43</t>
  </si>
  <si>
    <t xml:space="preserve"> ◈ 선로제표설치(정거장중심표) : 개당</t>
  </si>
  <si>
    <t xml:space="preserve">   1) 아크릴판(10-1150-1450):  0.40 m  * 0.23 m  * 132,100 =12,153.2 원/개</t>
  </si>
  <si>
    <t xml:space="preserve">   2) 합성수지접합제:  0.005 kg  * 6,000=30.0 원/개</t>
  </si>
  <si>
    <t xml:space="preserve">   3)일반 반사지(920*46mm) : 0.23 m  * 0.07 m  * 23,000 =370.3 원/개</t>
  </si>
  <si>
    <t xml:space="preserve"> 2. 제표 건식</t>
  </si>
  <si>
    <t xml:space="preserve">         합 계</t>
  </si>
  <si>
    <t xml:space="preserve"> ◈ 선로제표설치(차막이표) : 개당</t>
  </si>
  <si>
    <t xml:space="preserve">   1)표판(t=3mm,스테인레스판,할증 10%) : 0.4 m  * 0.4 m  * 85,714 * 1.1 =15,085.6 원/개</t>
  </si>
  <si>
    <t xml:space="preserve">   2)기둥(스테인레스관,할증 5%) : 3.1 m  * 5,050 * 1.05 =16,437.7 원/개</t>
  </si>
  <si>
    <t xml:space="preserve">   3)버팀쇠(D16) : 0.2 m  * 1,232 =246.4 원/개</t>
  </si>
  <si>
    <t xml:space="preserve">   4)일반 반사지(920*46mm) : 0.4 m  * 0.4 m  * 23,000 =3,680.0 원/개</t>
  </si>
  <si>
    <t xml:space="preserve">   5)고휘도 반사지(1219*46mm) : 0.07 m  * 0.18 m  * 4 개  * 54,000 =2,721.6 원/개</t>
  </si>
  <si>
    <t xml:space="preserve">   - 재 료 비 : 23.79 kg/㎡  * 0.4 m  * 0.4 m  * 147,104 / 1000 kg  =559.9 원/개</t>
  </si>
  <si>
    <t xml:space="preserve">   - 노 무 비 : 23.79 kg/㎡  * 0.4 m  * 0.4 m  * 2,821,692 / 1000 kg  =10,740.4 원/개</t>
  </si>
  <si>
    <t xml:space="preserve">   - 경    비 : 23.79 kg/㎡  * 0.4 m  * 0.4 m  * 1,407 / 1000 kg  =5.3 원/개</t>
  </si>
  <si>
    <t xml:space="preserve">     10,740.4 * 0.03 =322.2</t>
  </si>
  <si>
    <t xml:space="preserve"> 4. 버팀쇠 제작(잡철물 제작)</t>
  </si>
  <si>
    <t xml:space="preserve">   - 재 료 비 : 1.56 kg/m  * 0.2 m  * 147,104 / 1000 kg  =45.8 원/개</t>
  </si>
  <si>
    <t xml:space="preserve">   - 노 무 비 : 1.56 kg/m  * 0.2 m  * 2,821,692 / 1000 kg  =880.3 원/개</t>
  </si>
  <si>
    <t xml:space="preserve">   - 경    비 : 1.56 kg/m  * 0.2 m  * 1,407 / 1000 kg  =0.4 원/개</t>
  </si>
  <si>
    <t xml:space="preserve">     880.3 * 0.03 =26.4</t>
  </si>
  <si>
    <t xml:space="preserve"> 5. 제표 건식</t>
  </si>
  <si>
    <t xml:space="preserve">                      합  계</t>
  </si>
  <si>
    <t xml:space="preserve"> ◈ 선로제표설치(기적표) : 개당</t>
  </si>
  <si>
    <t xml:space="preserve">    기적표 : 127,500=127,500.0 원/개</t>
  </si>
  <si>
    <t xml:space="preserve"> ◈ 선로제표설치(속도해제표) : 개당</t>
  </si>
  <si>
    <t xml:space="preserve">    속도해제표 : 127,500 =127,500.0 원/개</t>
  </si>
  <si>
    <t xml:space="preserve"> 2. 제표 설치</t>
  </si>
  <si>
    <t xml:space="preserve">    궤도공   : 0.005 인  * 106,163 =530.8 원/개</t>
  </si>
  <si>
    <t xml:space="preserve">    보통인부 : 0.056 인  * 94,338  =5,282.9 원/개</t>
  </si>
  <si>
    <t xml:space="preserve"> ◈ 선로제표설치(속도제한표) : 개당</t>
  </si>
  <si>
    <t xml:space="preserve">    속도제한표 : 127,500 =127,500.0 원/개</t>
  </si>
  <si>
    <t xml:space="preserve"> ◈ 선로제표설치(서행예고신호기) : 개당</t>
  </si>
  <si>
    <t xml:space="preserve">    서행예고신호기 : 165,000 =165,000.0 원/개</t>
  </si>
  <si>
    <t xml:space="preserve"> ◈ 선로제표설치(서행신호기) : 개당</t>
  </si>
  <si>
    <t xml:space="preserve">    서행신호기 : 165,000 =165,000.0 원/개</t>
  </si>
  <si>
    <t xml:space="preserve"> ◈ 선로제표설치(서행해제신호기) : 개당</t>
  </si>
  <si>
    <t xml:space="preserve">    서행해제신호기 : 130,500 =130,500.0 원/개</t>
  </si>
  <si>
    <t xml:space="preserve"> ◈ 선로제표설치(공사알림판) : 개당</t>
  </si>
  <si>
    <t xml:space="preserve">    공사알림판 : 2,000,000 =2,000,000.0 원/개</t>
  </si>
  <si>
    <t xml:space="preserve">    보통인부 : 0.15 인  * 94,338 =14,150.7 원/개</t>
  </si>
  <si>
    <t xml:space="preserve"> ◈ 중계레일 운송 및 하화(오송-전진기지) : 개당</t>
  </si>
  <si>
    <t xml:space="preserve">   1) 생산공장 상차도 조건임</t>
  </si>
  <si>
    <t xml:space="preserve">   2) 화물차 8톤 사용</t>
  </si>
  <si>
    <t xml:space="preserve">   3) 지게차 3.5ton 사용</t>
  </si>
  <si>
    <t xml:space="preserve">   4) 1회 운반량 : q = 3.5 ton</t>
  </si>
  <si>
    <t xml:space="preserve">   5) 중계레일중량 : W = 60.34 * 10 / 1000 = 0.60 ton/개</t>
  </si>
  <si>
    <t xml:space="preserve">   6) 작업효율 : E = 0.7</t>
  </si>
  <si>
    <t xml:space="preserve">   7) 시간 t1 = 2 분(싣기, 내리기)</t>
  </si>
  <si>
    <t xml:space="preserve">   8) 평균이동거리 :  L = 0.02 km</t>
  </si>
  <si>
    <t xml:space="preserve">   9) 적재이동속도 :  V1 = 3 km/h</t>
  </si>
  <si>
    <t xml:space="preserve">      공차이동속도 :  V2 = 5 km/h</t>
  </si>
  <si>
    <t xml:space="preserve">   10) 활대품 적용 : 60% (6m 이상)</t>
  </si>
  <si>
    <t xml:space="preserve">   Cm = 60 * 0.02 / 3 + 60 * 0.02 / 5 + 2 = 2.64 분</t>
  </si>
  <si>
    <t xml:space="preserve">   Q = 60 * 3.5 * 0.7 / 2.64 = 55.681 ton/h</t>
  </si>
  <si>
    <t xml:space="preserve"> 3. 지게차(3.5톤) 기계경비 :</t>
  </si>
  <si>
    <t xml:space="preserve">    Q1 = 0.6 ton  / 55.681 ton  = 0.0107 h</t>
  </si>
  <si>
    <t xml:space="preserve">    재 료 비 : 7,949 * Q1 =85.0 원/개</t>
  </si>
  <si>
    <t xml:space="preserve">    노 무 비 : 27,168 * Q1 =290.6 원/개</t>
  </si>
  <si>
    <t xml:space="preserve">    경    비 : 4,154 * Q1 =44.4 원/개</t>
  </si>
  <si>
    <t xml:space="preserve"> 4. 일반화물차 8 TON 기계경비</t>
  </si>
  <si>
    <t xml:space="preserve">   평균이동거리 : L1 = 198.4 km</t>
  </si>
  <si>
    <t xml:space="preserve">   적재이동속도 : V1 = 60 km/h , V2 = 60 km</t>
  </si>
  <si>
    <t xml:space="preserve">   1회에 18개 운반</t>
  </si>
  <si>
    <t xml:space="preserve">   Q2 = (198.4 / 60) + (198.4 / 60) = 6.61 왕복시간</t>
  </si>
  <si>
    <t xml:space="preserve">     - 재료비 : 9,650 * 6.61 hr  / 18 개  * 1.6 =5,669.9 원/개</t>
  </si>
  <si>
    <t xml:space="preserve">     - 노무비 : 24,483 * 6.61 hr  / 18 개  * 1.6 =14,385.1 원/개</t>
  </si>
  <si>
    <t xml:space="preserve">     - 경  비 : 9,428 * 6.61 hr  / 18 개  * 1.6 =5,539.4 원/개</t>
  </si>
  <si>
    <t xml:space="preserve">       합  계</t>
  </si>
  <si>
    <t xml:space="preserve"> ◈ 절연레일 운송 및 하화(50N, 12m, 오송-전진기지) : 개당</t>
  </si>
  <si>
    <t xml:space="preserve">   5) 절연레일중량 : W = 0.3024 = 0.3024 ton/개</t>
  </si>
  <si>
    <t xml:space="preserve">   Q = 60 * 3.5 * 0.7 / 2.64 = 55.682 ton/h</t>
  </si>
  <si>
    <t xml:space="preserve">    Q1 = 0.3024 ton  / 55.682 ton  = 0.0054 h</t>
  </si>
  <si>
    <t xml:space="preserve">    재 료 비 : 7,949 * Q1 =42.9 원/개</t>
  </si>
  <si>
    <t xml:space="preserve">    노 무 비 : 27,168 * Q1 =146.7 원/개</t>
  </si>
  <si>
    <t xml:space="preserve">    경    비 : 4,154 * Q1 =22.4 원/개</t>
  </si>
  <si>
    <t xml:space="preserve">   1회 운반 개수: N= 8 / W = 26 개</t>
  </si>
  <si>
    <t xml:space="preserve">     - 재료비 : 9,650 * (6.61 hr  / 26 개  + 2 * 0.0054) * 1.6 =4,092.0 원/개</t>
  </si>
  <si>
    <t xml:space="preserve">     - 노무비 : 24,483 * (6.61 hr  / 26 개  + 2 * 0.0054) * 1.6 =10,381.9 원/개</t>
  </si>
  <si>
    <t xml:space="preserve">     - 경  비 : 9,428 * (6.61 hr  / 26 개  + 2 * 0.0054) * 1.6 =3,997.9 원/개</t>
  </si>
  <si>
    <t xml:space="preserve">   5) 절연레일중량 : W = 0.6048 = 0.6048 ton/개</t>
  </si>
  <si>
    <t xml:space="preserve">    Q1 = 0.6048 ton  / 55.682 ton  = 0.0108 h</t>
  </si>
  <si>
    <t xml:space="preserve">    재 료 비 : 7,949 * Q1 =85.8 원/개</t>
  </si>
  <si>
    <t xml:space="preserve">    노 무 비 : 27,168 * Q1 =293.4 원/개</t>
  </si>
  <si>
    <t xml:space="preserve">    경    비 : 4,154 * Q1 =44.8 원/개</t>
  </si>
  <si>
    <t xml:space="preserve">   1회 운반 개수: N= 8 / W = 13 개</t>
  </si>
  <si>
    <t xml:space="preserve">     - 재료비 : 9,650 * (6.61 hr  / 13 개  + 2 * 0.0108) * 1.6 =8,184.1 원/개</t>
  </si>
  <si>
    <t xml:space="preserve">     - 노무비 : 24,483 * (6.61 hr  / 13 개  + 2 * 0.0108) * 1.6 =20,763.9 원/개</t>
  </si>
  <si>
    <t xml:space="preserve">     - 경  비 : 9,428 * (6.61 hr  / 13 개  + 2 * 0.0108) * 1.6 =7,995.8 원/개</t>
  </si>
  <si>
    <t xml:space="preserve"> ◈ 절연레일 운송 및 하화(60kg, 6m, 오송-전진기지) : 개당</t>
  </si>
  <si>
    <t xml:space="preserve">   5) 절연레일중량 : W = 0.3648 = 0.3648 ton/개</t>
  </si>
  <si>
    <t xml:space="preserve">    Q1 = 0.3648 ton  / 55.681 ton  = 0.0065 h</t>
  </si>
  <si>
    <t xml:space="preserve">    재 료 비 : 7,949 * Q1 =51.6 원/개</t>
  </si>
  <si>
    <t xml:space="preserve">    노 무 비 : 27,168 * Q1 =176.5 원/개</t>
  </si>
  <si>
    <t xml:space="preserve">    경    비 : 4,154 * Q1 =27.0 원/개</t>
  </si>
  <si>
    <t xml:space="preserve">  &gt;1</t>
  </si>
  <si>
    <t xml:space="preserve">   평균이동거리 : L1 =198.4 km</t>
  </si>
  <si>
    <t xml:space="preserve">   1회 운반 개수: N= 8 / W = 21 개</t>
  </si>
  <si>
    <t xml:space="preserve">     - 재료비 : 9,650 * (6.61 hr  / 21 개  + 2 * 0.0065) * 1.6 =5,060.6 원/개</t>
  </si>
  <si>
    <t xml:space="preserve">     - 노무비 : 24,483 * (6.61 hr  / 21 개  + 2 * 0.0065) * 1.6 =12,839.3 원/개</t>
  </si>
  <si>
    <t xml:space="preserve">     - 경  비 : 9,428 * (6.61 hr  / 21 개  + 2 * 0.0065) * 1.6 =4,944.2 원/개</t>
  </si>
  <si>
    <t xml:space="preserve">  &gt;2</t>
  </si>
  <si>
    <t xml:space="preserve">   &gt;&gt;1</t>
  </si>
  <si>
    <t xml:space="preserve"> ◈ 절연레일 운송 및 하화(60N, 12m, 오송-전진기지) : 개당</t>
  </si>
  <si>
    <t xml:space="preserve">   5) 절연레일중량 : W = 0.7296 = 0.7296 ton/개</t>
  </si>
  <si>
    <t xml:space="preserve">    Q1 = 0.7296 ton  / 55.681 ton  = 0.0131 h</t>
  </si>
  <si>
    <t xml:space="preserve">    재 료 비 : 7,949 * Q1 =104.1 원/개</t>
  </si>
  <si>
    <t xml:space="preserve">    노 무 비 : 27,168 * Q1 =355.9 원/개</t>
  </si>
  <si>
    <t xml:space="preserve">    경    비 : 4,154 * Q1 =54.4 원/개</t>
  </si>
  <si>
    <t xml:space="preserve">   1회 운반 개수: N= 8 / W = 10 개</t>
  </si>
  <si>
    <t xml:space="preserve">     - 재료비 : 9,650 * (6.61 hr  / 10 개  + 2 * 0.0131) * 1.6 =10,610.3 원/개</t>
  </si>
  <si>
    <t xml:space="preserve">     - 노무비 : 24,483 * (6.61 hr  / 10 개  + 2 * 0.0131) * 1.6 =26,919.5 원/개</t>
  </si>
  <si>
    <t xml:space="preserve">     - 경  비 : 9,428 * (6.61 hr  / 10 개  + 2 * 0.0131) * 1.6 =10,366.2 원/개</t>
  </si>
  <si>
    <t xml:space="preserve"> ◈ 레일하화(L=25m) : 개당</t>
  </si>
  <si>
    <t xml:space="preserve">   1) 크레인(타이어) 10ton 사용</t>
  </si>
  <si>
    <t xml:space="preserve">   2) 1회 운반량 : q = 1 개</t>
  </si>
  <si>
    <t xml:space="preserve">   3) 작업효율 : E = 0.9</t>
  </si>
  <si>
    <t xml:space="preserve">   4) 시간</t>
  </si>
  <si>
    <t xml:space="preserve">      t1 = 1 분(레일분리 및 와이어매기)</t>
  </si>
  <si>
    <t xml:space="preserve">      t2 = 2 분(선회 및 이동)</t>
  </si>
  <si>
    <t xml:space="preserve">      t3 = 1 분(레일놓기 및 적치)</t>
  </si>
  <si>
    <t xml:space="preserve">      - 레일분리 및 와이어매기, 풀기 : 보통인부 2인</t>
  </si>
  <si>
    <t xml:space="preserve">      - 중간신호 및 내리기 : 작업반장 1인</t>
  </si>
  <si>
    <t xml:space="preserve">      - 레일적치 및 정리 : 보통인부 2인</t>
  </si>
  <si>
    <t xml:space="preserve">     Cm = 1 + 2 + 1  = 4.0 분</t>
  </si>
  <si>
    <t xml:space="preserve">     Q = 60 * 1 * 0.9 / 4 = 13.5 개/hr</t>
  </si>
  <si>
    <t xml:space="preserve"> 3. 크레인(타이어) 10ton 기계경비 : 10-1-3 크레인(타이어)</t>
  </si>
  <si>
    <t xml:space="preserve">    Q1 = 1 / 13.5 = 0.0740 hr/개</t>
  </si>
  <si>
    <t xml:space="preserve">    재 료 비 : 5,377 * 0.074 =397.8 원/개</t>
  </si>
  <si>
    <t xml:space="preserve">    노 무 비 : 27,168 * 0.074 =2,010.4 원/개</t>
  </si>
  <si>
    <t xml:space="preserve">    경    비 : 25,355 * 0.074 =1,876.2 원/개</t>
  </si>
  <si>
    <t xml:space="preserve">   1) 작업반장 : A = 1 인  * 1 개  / (13.5 * 8) = 0.0092 인/개</t>
  </si>
  <si>
    <t xml:space="preserve">                0.0092 * 117,612 =1,082.0 원/개</t>
  </si>
  <si>
    <t xml:space="preserve">   2) 보통인부 : B = 4 인  * 1 개  / (13.5 * 8) = 0.0370 인/개</t>
  </si>
  <si>
    <t xml:space="preserve">                0.037 * 94,338 =3,490.5 원/개</t>
  </si>
  <si>
    <t xml:space="preserve"> 5. 크레인(타이어) 10ton 운송경비</t>
  </si>
  <si>
    <t xml:space="preserve">    1) 도청소재지나 대도시로부터 이동거리 : L = 40 km</t>
  </si>
  <si>
    <t xml:space="preserve">    2) (품셈 10-1-3) 포장도로의 경우 이동속도 : V = 30 km/h</t>
  </si>
  <si>
    <t xml:space="preserve">       이동시간 : t = 40 km  / 30 km/h  * 2 (왕복)  = 2.6666 hr</t>
  </si>
  <si>
    <t xml:space="preserve">    3) 레일 개당 운송경비</t>
  </si>
  <si>
    <t xml:space="preserve">     - 1일 레일 운반량 : 145개</t>
  </si>
  <si>
    <t xml:space="preserve">       Q2 = t / 145 = 0.018 hr/개</t>
  </si>
  <si>
    <t xml:space="preserve">     - 크레인(타이어) 운송경비</t>
  </si>
  <si>
    <t xml:space="preserve">       재 료 비 :  5,377 * 0.018 =96.7 원/개</t>
  </si>
  <si>
    <t xml:space="preserve">       노 무 비 :  27,168 * 0.018 =489.0 원/개</t>
  </si>
  <si>
    <t xml:space="preserve">       경    비 :  25,355 * 0.018 =456.3 원/개</t>
  </si>
  <si>
    <t xml:space="preserve"> ◈ 침목하화(PCT) : 개당</t>
  </si>
  <si>
    <t xml:space="preserve">   1) 지게차(5톤) 사용</t>
  </si>
  <si>
    <t xml:space="preserve">   2) 1회 운반량 : q = 16 개</t>
  </si>
  <si>
    <t xml:space="preserve">   3) 작업효율 : E = 0.7</t>
  </si>
  <si>
    <t xml:space="preserve">   4) 적하시간</t>
  </si>
  <si>
    <t xml:space="preserve">      t2 = 1  분(내리기)</t>
  </si>
  <si>
    <t xml:space="preserve">   5) 평균이동거리 : L = 0.02 km</t>
  </si>
  <si>
    <t xml:space="preserve">   6) 적재이동속도 : V1 = 10 km/h , V2 = 10 km</t>
  </si>
  <si>
    <t xml:space="preserve">    Cm = (0.02 * 60 / 10) + (0.02 * 60 / 10) + 1 = 1.240 분</t>
  </si>
  <si>
    <t xml:space="preserve">    Q = 60 * 16 * 0.7 / 1.24 = 541.935 개/hr</t>
  </si>
  <si>
    <t xml:space="preserve"> 3. 지게차(5ton) 기계경비</t>
  </si>
  <si>
    <t xml:space="preserve">    Q1 = 1 / 541.935 = 0.002 h</t>
  </si>
  <si>
    <t xml:space="preserve">    재 료 비 :  7,949 * 0.002 =15.8 원/개</t>
  </si>
  <si>
    <t xml:space="preserve">    노 무 비 :  27,168 * 0.002 =54.3 원/개</t>
  </si>
  <si>
    <t xml:space="preserve">    경    비 :  5,748 * 0.002 =11.4 원/개</t>
  </si>
  <si>
    <t xml:space="preserve">    작업반장 : Q2 = 1 인  * 1 개  / (541.935 * 8 hr ) = 0.000230 인/개</t>
  </si>
  <si>
    <t xml:space="preserve">              0.00023 * 117,612 =27.0 원/개</t>
  </si>
  <si>
    <t xml:space="preserve"> ◈ 침목하화(WT) : 개당</t>
  </si>
  <si>
    <t xml:space="preserve">   2) 1회 운반량 : q = 24 개</t>
  </si>
  <si>
    <t xml:space="preserve">    Cm = (0.02 * 60 / 10) + (0.02 * 60 / 10) + 1 = 1.24 분</t>
  </si>
  <si>
    <t xml:space="preserve">    Q = 60 * 24 * 0.7 / 1.24 = 812 개/hr</t>
  </si>
  <si>
    <t xml:space="preserve">    Q1 = 1 / 812 = 0.0012 h</t>
  </si>
  <si>
    <t xml:space="preserve">    재 료 비 :  7,949 * 0.0012 =9.5 원/개</t>
  </si>
  <si>
    <t xml:space="preserve">    노 무 비 :  27,168 * 0.0012 =32.6 원/개</t>
  </si>
  <si>
    <t xml:space="preserve">    경    비 :  5,748 * 0.0012 =6.8 원/개</t>
  </si>
  <si>
    <t xml:space="preserve">    작업반장 : Q2 = 1 인  * 1 개  / (812 * 8 hr ) = 0.000153 인/개</t>
  </si>
  <si>
    <t xml:space="preserve">              0.000153 * 117,612 =17.9 원/개</t>
  </si>
  <si>
    <t xml:space="preserve">           합  게</t>
  </si>
  <si>
    <t xml:space="preserve"> ◈ 유로폼(H=0∼7m이하,터널) : ㎡당</t>
  </si>
  <si>
    <t xml:space="preserve"> 1. 실적공사비</t>
  </si>
  <si>
    <t xml:space="preserve">    재 료 비 : 3,616 * 1 ㎡  =3,616.0</t>
  </si>
  <si>
    <t xml:space="preserve">    노 무 비 : 17,657 * 1 ㎡  =17,657.0</t>
  </si>
  <si>
    <t xml:space="preserve">    경    비 : 0 * 1 ㎡  =0.0</t>
  </si>
  <si>
    <t xml:space="preserve"> 3. 잡재료 손료 : 재료비의 5% 적용(모따기용 면목 포함)</t>
  </si>
  <si>
    <t xml:space="preserve">     3,616 * 0.05 =180.8 원/㎡</t>
  </si>
  <si>
    <t xml:space="preserve">          합  계</t>
  </si>
  <si>
    <t xml:space="preserve"> ◈ 도상콘크리트(TCL) 철근 가공 및 조립(보통,절연재,터널부) : ton당</t>
  </si>
  <si>
    <t xml:space="preserve"> 가. 투입재료</t>
  </si>
  <si>
    <t xml:space="preserve">    - 철  근 : 별산</t>
  </si>
  <si>
    <t xml:space="preserve">    - 절연재 : ton당 약 1278개소요 (재료할증 5% 적용)</t>
  </si>
  <si>
    <t xml:space="preserve">    - 절연재 : 56 * 1278 개 * 1.05 재료할증 =75,146.4 원/ton</t>
  </si>
  <si>
    <t xml:space="preserve"> 나. 철근가공 및 조립(보통)</t>
  </si>
  <si>
    <t xml:space="preserve">      재 료 비 : 2,823 * 1 ton  =2,823.0 원/ton</t>
  </si>
  <si>
    <t xml:space="preserve">      노 무 비 : 279,491 * 1 ton  =279,491.0 원/ton</t>
  </si>
  <si>
    <t xml:space="preserve">      경    비 : 0 * 1 ton  =0.0 원/ton</t>
  </si>
  <si>
    <t xml:space="preserve"> 다. 공구손료 : 직접노무비의 3% 적용</t>
  </si>
  <si>
    <t xml:space="preserve">     279,491 * 0.03 =8,384.7 원/ton</t>
  </si>
  <si>
    <t xml:space="preserve">          합 계</t>
  </si>
  <si>
    <t xml:space="preserve"> ◈ 궤광거치(기계화체결,1567개,직선부) : km당</t>
  </si>
  <si>
    <t xml:space="preserve"> 1. 궤광수직조립대 재료수량</t>
  </si>
  <si>
    <t xml:space="preserve">  1) 작업조건</t>
  </si>
  <si>
    <t xml:space="preserve">    ○ 침목간격 : S = 0.638 m</t>
  </si>
  <si>
    <t xml:space="preserve">    ○ 궤광수직받침대 및 궤간대는 침목 3정당 1개소 설치</t>
  </si>
  <si>
    <t xml:space="preserve">    ○ 스핀들(D=40mm)</t>
  </si>
  <si>
    <t xml:space="preserve">       - 둘레 : C = 3.14 * 0.04 = 0.1256 ㎡</t>
  </si>
  <si>
    <t xml:space="preserve">       - 길이 : L = 0.24 m</t>
  </si>
  <si>
    <t xml:space="preserve">    ○ 스핀들 그리스 도포 :  t = 0.001 m</t>
  </si>
  <si>
    <t xml:space="preserve">    ○ 스핀들 받침강판</t>
  </si>
  <si>
    <t xml:space="preserve">    ○ 궤광수직받침대 상부 비닐감기</t>
  </si>
  <si>
    <t xml:space="preserve">  2) 궤광수직받침대 : 품셈 2-5 구조물동바리 손율(6개월) 10% 적용</t>
  </si>
  <si>
    <t xml:space="preserve">     252,000 * 1000 m  / 3 / 0.638 m  * 0.10 %  * 2 개 =26,332,288.4 원/km</t>
  </si>
  <si>
    <t xml:space="preserve">  3) 궤간대 : 품셈 2-5 구조물동바리 손율(3개월) 6% 적용</t>
  </si>
  <si>
    <t xml:space="preserve">     20,480 * 1000 m  / 3 / 0.638 m  * 0.06 %  =642,006.2 원/km</t>
  </si>
  <si>
    <t xml:space="preserve">  4) 스핀들 그리스 도포(콘크리트 타설 직전)</t>
  </si>
  <si>
    <t xml:space="preserve">  5) 스핀들 받침강판 :</t>
  </si>
  <si>
    <t xml:space="preserve">     910 * 1000 m  / 3 / 0.638 m  * 2 개  =950,888.1 원/km</t>
  </si>
  <si>
    <t xml:space="preserve">  6) PE 필름(0.1mm * 90cm * 91m) 사용량 :</t>
  </si>
  <si>
    <t xml:space="preserve">      A = 0.16 * 0.45 + 0.5 * 0.45 = 0.2970 ㎡/개</t>
  </si>
  <si>
    <t xml:space="preserve">     0.297 ㎡/개  * 1000 m / 3 / 0.638 m  * 529 * 2 개  =164,172.4 원/km</t>
  </si>
  <si>
    <t xml:space="preserve">  7) OPP 테이프(5cm * 50m) 사용량 :</t>
  </si>
  <si>
    <t xml:space="preserve">      B = (0.25 + 0.45) * 2 개  = 1.400 m/개</t>
  </si>
  <si>
    <t xml:space="preserve">     1.4 m/개  * 1000 m / 3 / 0.638 m  * 1,100 / 50 m  * 2 개  =32,183.9 원/km</t>
  </si>
  <si>
    <t xml:space="preserve"> 2. 도상정리 작업</t>
  </si>
  <si>
    <t xml:space="preserve">   ○ 도상청소 및 물청소 등 콘크리트 타설을 위한 정리작업</t>
  </si>
  <si>
    <t xml:space="preserve">   ○ 터널구간은 인수인계 및 콘크리트타설전 1회 물청소 반영</t>
  </si>
  <si>
    <t xml:space="preserve">   ○ 작업연장 :  L1 = 250 m/일</t>
  </si>
  <si>
    <t xml:space="preserve">   ○ 작업시간(km당) :  Q1 = 8 hr  * 1000 / L1 = 32.0000 hr/km</t>
  </si>
  <si>
    <t xml:space="preserve">   ○ 살수차(용량 16톤) 사용</t>
  </si>
  <si>
    <t xml:space="preserve">      - 바닥면 면적 : U = 4.45 m  * 1000 m  = 4,450.0000 ㎡/km</t>
  </si>
  <si>
    <t xml:space="preserve">      - 소요 용수량 : P = 4,450 ㎡/km  * 0.013 ㎥/㎡  = 57.8500 ㎥/km</t>
  </si>
  <si>
    <t xml:space="preserve">  2) 살수차(16톤) : 품셈 11-2 및 11-3 (7204) 물탱크(살수차)</t>
  </si>
  <si>
    <t xml:space="preserve">     재료비 : 12,307 * 32 * 2 =787,648.0 원/km</t>
  </si>
  <si>
    <t xml:space="preserve">     노무비 : 19,587 * 32 * 2 =1,253,568.0 원/km</t>
  </si>
  <si>
    <t xml:space="preserve">     경  비 : 7,823 * 32 * 2 =500,672.0 원/km</t>
  </si>
  <si>
    <t xml:space="preserve">  3) 상수도료 : 500 * 57.85 * 2 =57,850.0 원/km</t>
  </si>
  <si>
    <t xml:space="preserve">  4) 노무비</t>
  </si>
  <si>
    <t xml:space="preserve">   ○특별인부 : A1 = 1 인  *  ( 1000 / L1 )  = 4.00 인/km</t>
  </si>
  <si>
    <t xml:space="preserve">     노무비 : 115,272 * 4 * 2 =922,176.0 원/km</t>
  </si>
  <si>
    <t xml:space="preserve">   ○보통인부 : A2 = 10 인  *  ( 1000 / L1 )  = 40.00 인/km</t>
  </si>
  <si>
    <t xml:space="preserve">     노무비 : 94,338 * 40 * 2 =7,547,040.0 원/km</t>
  </si>
  <si>
    <t xml:space="preserve">  5) 공구손료</t>
  </si>
  <si>
    <t xml:space="preserve">     직접노무비의 3% 적용 : 8,469,216 * 0.03=254,076.4</t>
  </si>
  <si>
    <t xml:space="preserve"> 3. 궤광조립대설치:</t>
  </si>
  <si>
    <t xml:space="preserve">   ○ 궤광조립대 설치, 궤광서포트설치</t>
  </si>
  <si>
    <t xml:space="preserve">   ○ 작업연장 :  L2 = 250 m/일</t>
  </si>
  <si>
    <t xml:space="preserve">   ○ 작업인원 :</t>
  </si>
  <si>
    <t xml:space="preserve">      - 궤 도 공 5인</t>
  </si>
  <si>
    <t xml:space="preserve">      - 보통인부 6인</t>
  </si>
  <si>
    <t xml:space="preserve">  2) 노무비</t>
  </si>
  <si>
    <t xml:space="preserve">  ○ 궤도공 : A3 = 5 인  *  ( 1000 / L2 )  = 20.00 인/km</t>
  </si>
  <si>
    <t xml:space="preserve">      노무비 :  106,163 * 20 =2,123,260.0 원/km</t>
  </si>
  <si>
    <t xml:space="preserve">  ○ 보통인부 : A4 = 6 인  *  ( 1000 / L2 )  = 24.00 인/km</t>
  </si>
  <si>
    <t xml:space="preserve">      노무비 :  94,338 * 24 =2,264,112.0 원/km</t>
  </si>
  <si>
    <t xml:space="preserve">  3) 공구손료</t>
  </si>
  <si>
    <t xml:space="preserve">     직접노무비의 3% 적용 : 4,387,372 * 0.03 =131,621.1</t>
  </si>
  <si>
    <t xml:space="preserve"> 4. 궤광높이기:</t>
  </si>
  <si>
    <t xml:space="preserve">  1) 궤광높이기 작업조건</t>
  </si>
  <si>
    <t xml:space="preserve">   ○ 양로기로 양로하여 궤광을 타설할 일정 높이로 올리는 작업</t>
  </si>
  <si>
    <t xml:space="preserve">   ○ 볼트조임, 좌우서포트 설치, 버팀지지대 설치, 양로기 받침설치 및 이동작업</t>
  </si>
  <si>
    <t xml:space="preserve">   ○ 작업연장 :  L3 = 250 m/일</t>
  </si>
  <si>
    <t xml:space="preserve">   ○ 작업시간(km당) :  Q2 = 8 hr  *  ( 1000 / L3 )  = 32.0000 hr/km</t>
  </si>
  <si>
    <t xml:space="preserve">   ○ 양로기(11.19kW) 사용</t>
  </si>
  <si>
    <t xml:space="preserve">   ○ 침목위치조정볼트 :2대</t>
  </si>
  <si>
    <t xml:space="preserve">   ○ 3차원정밀측량기:1대</t>
  </si>
  <si>
    <t xml:space="preserve">      - 궤도공 7인</t>
  </si>
  <si>
    <t xml:space="preserve">      - 보통인부 4인</t>
  </si>
  <si>
    <t xml:space="preserve">      - 측량중급기술자 1인</t>
  </si>
  <si>
    <t xml:space="preserve">  3) 양로기(11.19kW) : 품셈 16-1-2 콘크리트 궤도 부설</t>
  </si>
  <si>
    <t xml:space="preserve">     재 료 비 : 1,889 * 32 hr  =60,448.0 원/km</t>
  </si>
  <si>
    <t xml:space="preserve">     노 무 비 : 21,735 * 32 hr  =695,520.0 원/km</t>
  </si>
  <si>
    <t xml:space="preserve">     경    비 : 7,209 * 32 hr  =230,688.0 원/km</t>
  </si>
  <si>
    <t xml:space="preserve">  4) 3차원정밀측량기(궤광선형조정 1차) :</t>
  </si>
  <si>
    <t xml:space="preserve">     재 료 비 : 0 * 32 hr  =0.0 원/km</t>
  </si>
  <si>
    <t xml:space="preserve">     노 무 비 : 0 * 32 hr  =0.0 원/km</t>
  </si>
  <si>
    <t xml:space="preserve">     경    비 : 40,373 * 32 hr  =1,291,936.0 원/km</t>
  </si>
  <si>
    <t xml:space="preserve">  5) 침목위치 조정볼트 취급기 :</t>
  </si>
  <si>
    <t xml:space="preserve">     재 료 비 : 2,042 * 2 대  * 32 hr  =130,688.0 원/km</t>
  </si>
  <si>
    <t xml:space="preserve">     노 무 비 : 0 * 2 대  * 32 hr  =0.0 원/km</t>
  </si>
  <si>
    <t xml:space="preserve">     경    비 : 20,520 * 2 대  * 32 hr  =1,313,280.0 원/km</t>
  </si>
  <si>
    <t xml:space="preserve">  6) 노무비</t>
  </si>
  <si>
    <t xml:space="preserve">  ○ 궤도공: A5 = 7 인  *  ( 1000 / L3 )  = 28.00 인/km</t>
  </si>
  <si>
    <t xml:space="preserve">      노무비 :  106,163 * 28 =2,972,564.0 원/km</t>
  </si>
  <si>
    <t xml:space="preserve">  ○ 보통인부: A6 = 4 인  *  ( 1000 / L3 )  = 16.00 인/km</t>
  </si>
  <si>
    <t xml:space="preserve">      노무비 :  94,338 * 16 =1,509,408.0 원/km</t>
  </si>
  <si>
    <t xml:space="preserve">  ○ 측량중급기술자 : A7 = 1 인  *  ( 1000 / L3 )  = 4.00 인/km</t>
  </si>
  <si>
    <t xml:space="preserve">      노무비 :  156,930  * 4 =627,720.0 원/km</t>
  </si>
  <si>
    <t xml:space="preserve">  7) 공구손료</t>
  </si>
  <si>
    <t xml:space="preserve">     직접노무비의 3% 적용 : 5,109,692 * 0.03 =153,290.7</t>
  </si>
  <si>
    <t xml:space="preserve"> 5. 궤광정정 및 타설준비(침목살수) :</t>
  </si>
  <si>
    <t xml:space="preserve">   ○ 측량을 하여 정정작업을 수행하는 것과 타설전 침목비닐감기 등</t>
  </si>
  <si>
    <t xml:space="preserve">   ○ 타설전 침목살수-침목습윤상태유지</t>
  </si>
  <si>
    <t xml:space="preserve">   ○ 측량은 궤광정정, 타설준비 단계에 각각 1회(총2회)</t>
  </si>
  <si>
    <t xml:space="preserve">   ○ 작업연장 :  L4 = 250 m/일</t>
  </si>
  <si>
    <t xml:space="preserve">   ○ 작업시간(km당) :  Q3 = 8 hr  *  ( 1000 / L4 )  = 32.0000 hr/km</t>
  </si>
  <si>
    <t xml:space="preserve">      - 궤도공 9인</t>
  </si>
  <si>
    <t xml:space="preserve">      - 보통인부 2인</t>
  </si>
  <si>
    <t xml:space="preserve">  2) 3차원정밀측량기(궤광선형조정 2차):</t>
  </si>
  <si>
    <t xml:space="preserve">     재 료 비 : 0 * 32 hr  * 2 =0.0 원/km</t>
  </si>
  <si>
    <t xml:space="preserve">     노 무 비 : 0 * 32 hr  * 2 =0.0 원/km</t>
  </si>
  <si>
    <t xml:space="preserve">     경    비 : 40,373 * 32 hr  * 2 =2,583,872.0 원/km</t>
  </si>
  <si>
    <t xml:space="preserve">  3) 침목살수 :</t>
  </si>
  <si>
    <t xml:space="preserve">     재 료 비 : 116,508 =116,508.0 원/km</t>
  </si>
  <si>
    <t xml:space="preserve">     노 무 비 : 941,246 =941,246.0 원/km</t>
  </si>
  <si>
    <t xml:space="preserve">     경    비 : 77,728 =77,728.0 원/km</t>
  </si>
  <si>
    <t xml:space="preserve">  ○ 궤도공: A8 = 9 인  *  ( 1000 / L4 )  = 36.00 인/km</t>
  </si>
  <si>
    <t xml:space="preserve">      노무비 :  106,163 * 36 =3,821,868.0 원/km</t>
  </si>
  <si>
    <t xml:space="preserve">  ○ 보통인부: A9 = 2 인  *  ( 1000 / L4 )  = 8.00 인/km</t>
  </si>
  <si>
    <t xml:space="preserve">      노무비 :  94,338 * 8 =754,704.0 원/km</t>
  </si>
  <si>
    <t xml:space="preserve">  ○ 측량중급기술자 : A10 = 1 인  *  ( 1000 / L4 )  = 4.00 인/km</t>
  </si>
  <si>
    <t xml:space="preserve">      노무비 :  156,930 * 4 =627,720.0 원/km</t>
  </si>
  <si>
    <t xml:space="preserve">     직접노무비의 3% 적용 : 5,204,292 * 0.03 =156,128.7</t>
  </si>
  <si>
    <t xml:space="preserve"> 6. 타설후 정리작업 :</t>
  </si>
  <si>
    <t xml:space="preserve">   ○ 체결구 풀기, 조립대철거, 궤도검측</t>
  </si>
  <si>
    <t xml:space="preserve">   ○ 체결구 풀기 및 조이기(레일동질화작업)</t>
  </si>
  <si>
    <t xml:space="preserve">   ○ 작업연장 :  L5 = 250 m/일</t>
  </si>
  <si>
    <t xml:space="preserve">   ○ 작업시간(km당) :  Q4 = 8 hr  *  ( 1000 / L5 )  = 32.0000 hr/km</t>
  </si>
  <si>
    <t xml:space="preserve">  2) 파워렌치(6.6kW) :</t>
  </si>
  <si>
    <t xml:space="preserve">       Q5 = 1000 m  * 1 h  / 250 m  = 4.00 hr</t>
  </si>
  <si>
    <t xml:space="preserve">     재 료 비 : 0 * 4 hr  =0.0 원/km</t>
  </si>
  <si>
    <t xml:space="preserve">     노 무 비 : 0 * 4 hr  =0.0 원/km</t>
  </si>
  <si>
    <t xml:space="preserve">     경    비 : 1,638 * 4 hr  =6,552.0 원/km</t>
  </si>
  <si>
    <t xml:space="preserve">  3) 양로기(11.19kW) :</t>
  </si>
  <si>
    <t xml:space="preserve">  4) 3차원정밀측량기(타설후 검측) :</t>
  </si>
  <si>
    <t xml:space="preserve">  5) 파워렌치(6.6kW)(체결구 풀기 및 조이기 : 레일동질화작업) :</t>
  </si>
  <si>
    <t xml:space="preserve">     재 료 비 : 0 * 2 * 4 hr  =0.0 원/km</t>
  </si>
  <si>
    <t xml:space="preserve">     노 무 비 : 0 * 2 * 4 hr  =0.0 원/km</t>
  </si>
  <si>
    <t xml:space="preserve">     경    비 : 1,638 * 2 * 4 hr  =13,104.0 원/km</t>
  </si>
  <si>
    <t xml:space="preserve">  ○ 궤도공: A11 = 9 인  *  ( 1000 / L5 )  = 36.00 인/km</t>
  </si>
  <si>
    <t xml:space="preserve">  ○ 보통인부: A12 = 6 인  *  ( 1000 / L5 )  = 24.00 인/km</t>
  </si>
  <si>
    <t xml:space="preserve">  ○ 측량중급기술자 : A13 = 1 인  *  ( 1000 / L5 )  = 4.00 인/km</t>
  </si>
  <si>
    <t xml:space="preserve">     직접노무비의 3% 적용 : 6,713,700 * 0.03 =201,411.0</t>
  </si>
  <si>
    <t xml:space="preserve"> 7. 잔재반출 및 정리</t>
  </si>
  <si>
    <t xml:space="preserve">   ○ 거푸집 잔재 등 콘크리트 타설 후 발생된 폐자재 반출</t>
  </si>
  <si>
    <t xml:space="preserve">      및 정리</t>
  </si>
  <si>
    <t xml:space="preserve">   ○ 작업연장 :  L6 = 250 m</t>
  </si>
  <si>
    <t xml:space="preserve">   ○ 작업시간(km당): Q6 = 8 hr  *  ( 1000 / L6 )  = 32.0000 hr/km</t>
  </si>
  <si>
    <t xml:space="preserve">  ○ 보통인부: A14 = 4 인  *  ( 1000 / L6 )  = 16.00 인/km</t>
  </si>
  <si>
    <t xml:space="preserve">     직접노무비의 3% 적용 : 1,509,408 * 0.03 =45,282.2</t>
  </si>
  <si>
    <t xml:space="preserve"> 8. 뒷손질 및 소재</t>
  </si>
  <si>
    <t xml:space="preserve">   ○ 레일 및 체결구 등에 묻어있는 콘크리트 잔재물 청소</t>
  </si>
  <si>
    <t xml:space="preserve">   ○ 궤광조립대 사용부위 몰탈작업 시행</t>
  </si>
  <si>
    <t xml:space="preserve">   ○ 측면배수로, 횡단배수로 내 잔재물 청소 및 정리</t>
  </si>
  <si>
    <t xml:space="preserve">   ○ 작업연장 :  L7 = 250 m</t>
  </si>
  <si>
    <t xml:space="preserve">   ○ 작업시간(km당): Q7 = 8 hr  *  ( 1000 / L7 )  = 32.0000 hr/km</t>
  </si>
  <si>
    <t xml:space="preserve">  ○ 보통인부: A15 = 4 인  *  ( 1000 / L7 )  = 16.00 인/km</t>
  </si>
  <si>
    <t xml:space="preserve">                                                   합  계</t>
  </si>
  <si>
    <t xml:space="preserve"> ◈ 버팀재 , 버팀지지대 설치 및 철거 (터널부,직선구간) : km당</t>
  </si>
  <si>
    <t xml:space="preserve">   - 버팀재 설치 및 철거비는 궤광거치에 포함</t>
  </si>
  <si>
    <t xml:space="preserve">   - 버팀지지대는 궤광높이기 시행시 횡방향 지지를 위하여 좌우서포트를 설치 할 때</t>
  </si>
  <si>
    <t xml:space="preserve">     지지물이 없으므로 버팀재 지지대를 제작 ,  설치하여 서포트를 지지함.</t>
  </si>
  <si>
    <t xml:space="preserve">   - 버팀재 및 버팀지지대 사용기준 및 손료</t>
  </si>
  <si>
    <t xml:space="preserve">      침목부설 1,567개/km 적용</t>
  </si>
  <si>
    <t xml:space="preserve">      침목 3정당 1개소 양쪽설치</t>
  </si>
  <si>
    <t xml:space="preserve">     설치간격 :  L=1.914 m</t>
  </si>
  <si>
    <t xml:space="preserve">      6개월사용기준 , 재료손료 15%적용(품셈 2-6 구조물 비계, 받침철물 조절받침철물)</t>
  </si>
  <si>
    <t xml:space="preserve">    - 설치수량</t>
  </si>
  <si>
    <t xml:space="preserve">      N1 = 1000 / 1.914 = 522 개/km</t>
  </si>
  <si>
    <t xml:space="preserve">      N2 = 522 * 0.15 = 78 개/km</t>
  </si>
  <si>
    <t xml:space="preserve">  2. 버팀재 재료비 : km당</t>
  </si>
  <si>
    <t xml:space="preserve">    재 료 비 : 78 * 20,480 =1,597,440.0 원/km</t>
  </si>
  <si>
    <t xml:space="preserve">  3. 버팀재지지대제작</t>
  </si>
  <si>
    <t xml:space="preserve">   1) 재료비</t>
  </si>
  <si>
    <t xml:space="preserve">    ㄷ형강(기둥용,75x40x5x500,할증5%) :  6.92 kg *0.700 m *710*1.05*78=281,673.7 원/km</t>
  </si>
  <si>
    <t xml:space="preserve">    L 형강(받침용,65x65x6x400,할증5%) :  5.91 kg *0.685 m *710*1.05*78=235,407.5 원/km</t>
  </si>
  <si>
    <t xml:space="preserve">    L 형강(받침용,75x75x6x250,할증5%) :  6.85 kg *0.600 m *710*1.05*78=238,992.3 원/km</t>
  </si>
  <si>
    <t xml:space="preserve">   2) 버팀재지지대제작 : km당</t>
  </si>
  <si>
    <t xml:space="preserve">    q1 = (6.92 kg *0.700 m +5.91 kg *0.685 m +6.85 kg *0.600 m )/1000*78 = 1.014 ton/km</t>
  </si>
  <si>
    <t xml:space="preserve">      재 료 비 :   147,104 * 1.014 ton/km  =149,163.4 원/km</t>
  </si>
  <si>
    <t xml:space="preserve">      노 무 비 :   2,821,692 * 1.014 ton/km  =2,861,195.6 원/km</t>
  </si>
  <si>
    <t xml:space="preserve">      경    비 :   1,407 * 1.014 ton/km  =1,426.6 원/km</t>
  </si>
  <si>
    <t xml:space="preserve">   3) 조합 유성페인트 칠(철재면 2회) : km당</t>
  </si>
  <si>
    <t xml:space="preserve">    a1 = (0.075 + 0.04*2)*0.7*2 면  = 0.217 ㎡</t>
  </si>
  <si>
    <t xml:space="preserve">    a2 = 0.075*2*0.600*2 면  = 0.180 ㎡</t>
  </si>
  <si>
    <t xml:space="preserve">    a3 = 0.065*2*0.685*2 면  = 0.178 ㎡</t>
  </si>
  <si>
    <t xml:space="preserve">    A = (0.217+0.18+0.178)*78 = 44.850 ㎡/km</t>
  </si>
  <si>
    <t xml:space="preserve">      재 료 비 :   932 * 44.85 ㎡  =41,800.2 원/km</t>
  </si>
  <si>
    <t xml:space="preserve">      노 무 비 :   3,118 * 44.85 ㎡  =139,842.3 원/km</t>
  </si>
  <si>
    <t xml:space="preserve">      경    비 :   0 * 44.85 ㎡  =0.0 원/km</t>
  </si>
  <si>
    <t xml:space="preserve">  4. 버팀재 지지대 설치 및 철거: km당</t>
  </si>
  <si>
    <t xml:space="preserve">    1) 작업조건</t>
  </si>
  <si>
    <t xml:space="preserve">      작업연장 :  L1=600=600.00 m</t>
  </si>
  <si>
    <t xml:space="preserve">      작업시간(km당) :  Q1 = 8 hr *1000 m /600 m  = 13.3 hr/km</t>
  </si>
  <si>
    <t xml:space="preserve">       작업인원 :</t>
  </si>
  <si>
    <t xml:space="preserve">       앙카볼트 구멍뚫기 ,  설치 및 절단 : 보통인부 1인</t>
  </si>
  <si>
    <t xml:space="preserve">       버팀재 지지대 설치 및 철거 : 보통인부 2인</t>
  </si>
  <si>
    <t xml:space="preserve">      재료비 : 셋트앙카(∮16×150):</t>
  </si>
  <si>
    <t xml:space="preserve">          522 개 *2*740 =772,560.0 원/km</t>
  </si>
  <si>
    <t xml:space="preserve">      노무비 :</t>
  </si>
  <si>
    <t xml:space="preserve">          3 인 *2 (설치및철거) *13.3/8 hr *94,338=941,021.5 원/km</t>
  </si>
  <si>
    <t xml:space="preserve">   2) 공구손료</t>
  </si>
  <si>
    <t xml:space="preserve">    - 노무비의 3%</t>
  </si>
  <si>
    <t xml:space="preserve">      941,021.5 * 3/100 =28,230.6  원/km</t>
  </si>
  <si>
    <t xml:space="preserve">  5. 터널할증 30%적용</t>
  </si>
  <si>
    <t xml:space="preserve">    941,021.5 * 0.0 =0.0 원/㎡</t>
  </si>
  <si>
    <t xml:space="preserve">                  합  계</t>
  </si>
  <si>
    <t xml:space="preserve"> ◈ 압송관받침대제작(TCL) : km당</t>
  </si>
  <si>
    <t xml:space="preserve"> 1. 작업조건(RQP C-14040 1-16 압송관받침대 제작, 품셈 건축 14-6 각종잡철물제작설치)</t>
  </si>
  <si>
    <t xml:space="preserve">   1) 압송관받침대(상판+받침대) 1개당 소요재료</t>
  </si>
  <si>
    <t xml:space="preserve">      - 상판(구조용 탄소강관 : Ø139.8mm, t=3.2mm) 길이 : 0.2m</t>
  </si>
  <si>
    <t xml:space="preserve">        상판 중량 : A = 0.2 m  * 13.3 kg/m  / 2 / 1000 = 0.00133 ton</t>
  </si>
  <si>
    <t xml:space="preserve">      - 받침대(철근 D19)길이 : 0.7m × 4개 + 0.3m × 4개 + 0.1m × 4개 = 4.4m</t>
  </si>
  <si>
    <t xml:space="preserve">        받침대 중량 : B = 4.4 m  * 2.25 kg/m  / 1000 = 0.00990 ton</t>
  </si>
  <si>
    <t xml:space="preserve">      - 총 중량 : M = 0.00133 + 0.0099 = 0.01123 ton</t>
  </si>
  <si>
    <t xml:space="preserve">   2) 3개월사용, 손율 6%적용</t>
  </si>
  <si>
    <t xml:space="preserve">   3) 3m마다 1개 설치</t>
  </si>
  <si>
    <t xml:space="preserve"> 2. 재료비</t>
  </si>
  <si>
    <t xml:space="preserve">   1) 철근(D19) :</t>
  </si>
  <si>
    <t xml:space="preserve">      554,955 원/ton  * 0.0099 ton/개  * 1000 m  / 3 m  * 0.06 =109,881.0 원/km</t>
  </si>
  <si>
    <t xml:space="preserve">   2) 구조용 탄소강관(Ø139.8mm, t=3.2mm) :</t>
  </si>
  <si>
    <t xml:space="preserve">      5,050 원/m  * 0.2 m  * 1000 m  / 3 m  * 0.06 =20,200.0 원/km</t>
  </si>
  <si>
    <t xml:space="preserve">    3) 용 접 봉 :</t>
  </si>
  <si>
    <t xml:space="preserve">     15.7 kg *2,380 원/kg *0.01123 ton *1000 m /3 m *6/100=8,392.4 원/km</t>
  </si>
  <si>
    <t xml:space="preserve">    4) 산    소 :</t>
  </si>
  <si>
    <t xml:space="preserve">     5355 ℓ *2,736/1000 원/ℓ *0.01123 ton *1000 m /3 m *6/100=3,290.6 원/km</t>
  </si>
  <si>
    <t xml:space="preserve">    5) 아세틸렌 :</t>
  </si>
  <si>
    <t xml:space="preserve">     2.4 kg *9,500 원/kg *0.01123 ton *1000 m /3 m * 6/100=5,120.8 원/km</t>
  </si>
  <si>
    <t xml:space="preserve">    6) 전    력 :</t>
  </si>
  <si>
    <t xml:space="preserve">     107.1 kWh *105 원/kWh *0.01123 ton *1000 m /3 m *6/100=2,525.7 원/km</t>
  </si>
  <si>
    <t xml:space="preserve">   1) 철    공 : Q = 21.8 인 *0.01123 ton *1000 m /3 m *6/100= 4.896 인/km</t>
  </si>
  <si>
    <t xml:space="preserve">                 4.896 * 146,509 원  =717,308.0 원/km</t>
  </si>
  <si>
    <t xml:space="preserve">   2) 보통인부 : Q = 0.56 인 *0.01123 ton *1000 m /3 m *6/100= 0.125 인/km</t>
  </si>
  <si>
    <t xml:space="preserve">                 0.125 * 94,338 원  =11,792.2 원/km</t>
  </si>
  <si>
    <t xml:space="preserve">   3) 용접공(일반) : Q = 2.21 인 *0.01123 ton *1000 m /3 m *6/100= 0.496 인/km</t>
  </si>
  <si>
    <t xml:space="preserve">                 0.496 * 143,509 원  =71,180.4 원/km</t>
  </si>
  <si>
    <t xml:space="preserve">   4) 특별인부 : Q = 0.63 인 *0.01123 ton *1000 m /3 m *6/100= 0.141 인/km</t>
  </si>
  <si>
    <t xml:space="preserve">                 0.141 * 115,272 원  =16,253.3  원/km</t>
  </si>
  <si>
    <t xml:space="preserve"> 4. 경  비</t>
  </si>
  <si>
    <t xml:space="preserve">    용접기(교류) :  17.71 hr  * 72 원/hr  * 0.01123 Ton  * 1000 m  / 3 m  * 6/ 100=286.3  원/km</t>
  </si>
  <si>
    <t xml:space="preserve"> 4. 잡재료손료(주재료비의 2%) : 149,410.5 * 0.02 =2,988.2 원/개소</t>
  </si>
  <si>
    <t xml:space="preserve"> 5. 공구손료(직접노무비의 3%) : 816,533.9 * 0.03 =24,496.0 원/개소</t>
  </si>
  <si>
    <t xml:space="preserve"> ◈ 도상콘크리트(TCL) 도상면 다듬기(콘크리트면,터널부) : ㎡당</t>
  </si>
  <si>
    <t xml:space="preserve"> 1. 도상면 다듬기</t>
  </si>
  <si>
    <t xml:space="preserve">      재 료 비: 0 * 1 ㎡  =0.0</t>
  </si>
  <si>
    <t xml:space="preserve">      노 무 비: 3,976 * 1 ㎡  =3,976.0</t>
  </si>
  <si>
    <t xml:space="preserve">      경    비: 0 * 1 ㎡  =0.0</t>
  </si>
  <si>
    <t xml:space="preserve"> 2. 터널할증</t>
  </si>
  <si>
    <t xml:space="preserve">    노무비의 30% 적용</t>
  </si>
  <si>
    <t xml:space="preserve">    3,976 * 0.0 =0.0 원/개</t>
  </si>
  <si>
    <t xml:space="preserve">         합  계</t>
  </si>
  <si>
    <t xml:space="preserve"> ◈ PE필름설치(t=0.1mm) : ㎡당</t>
  </si>
  <si>
    <t xml:space="preserve"> 1. 비닐깔기</t>
  </si>
  <si>
    <t xml:space="preserve">    재 료 비: 0 * 1 ㎡  =0.0</t>
  </si>
  <si>
    <t xml:space="preserve">    노 무 비: 292 * 1 ㎡  =292.0</t>
  </si>
  <si>
    <t xml:space="preserve">    경    비: 0 * 1 ㎡  =0.0</t>
  </si>
  <si>
    <t xml:space="preserve"> 2. 소요재료</t>
  </si>
  <si>
    <t xml:space="preserve">   - PE필름 : 529 * 1 ㎡  =529.0 원/㎡</t>
  </si>
  <si>
    <t xml:space="preserve"> 3. 공구손료</t>
  </si>
  <si>
    <t xml:space="preserve">   - 직접노무비의 3% 적용</t>
  </si>
  <si>
    <t xml:space="preserve">     292 * 0.03 =8.7 원/㎡</t>
  </si>
  <si>
    <t xml:space="preserve"> 4. 잡재료 손료</t>
  </si>
  <si>
    <t xml:space="preserve">   - 재료비의 1% 적용</t>
  </si>
  <si>
    <t xml:space="preserve">     529 * 0.01 =5.2 원/㎡</t>
  </si>
  <si>
    <t xml:space="preserve"> ◈ 스핀들구멍채움(모르타르충진,1567개) : km당</t>
  </si>
  <si>
    <t xml:space="preserve">  1) 수량 및 단가산출기준 RQD C-14040, 1-24 적용</t>
  </si>
  <si>
    <t xml:space="preserve">  2) km당 스핀들구멍채움 체적</t>
  </si>
  <si>
    <t xml:space="preserve">     - 지름 : D = 0.04 m</t>
  </si>
  <si>
    <t xml:space="preserve">     - 깊이 : L = 0.24 m</t>
  </si>
  <si>
    <t xml:space="preserve">     - 침목간격 : S = 0.638 m</t>
  </si>
  <si>
    <t xml:space="preserve">   V = 1000 m  / 0.638 m  / 2 * 2 개소  * 3.14 * 0.04 m  * 0.04 m  / 4 * 0.24 m  = 0.472476 ㎥/km</t>
  </si>
  <si>
    <t xml:space="preserve"> 2. 모르타르(550kg, 10±2.5)</t>
  </si>
  <si>
    <t xml:space="preserve">    73,450 * 0.472476 =34,703.3 원/km</t>
  </si>
  <si>
    <t xml:space="preserve"> 3. 보통인부</t>
  </si>
  <si>
    <t xml:space="preserve">    - 1개소당 1분 소요</t>
  </si>
  <si>
    <t xml:space="preserve">      L1 = (1000 m  / 0.638 m  / 2 * 2 개소 ) / 480 개소/일  = 3.2654 일/km</t>
  </si>
  <si>
    <t xml:space="preserve">      94,338 * 3.2654 =308,051.3 원/km</t>
  </si>
  <si>
    <t xml:space="preserve">    - 재료비의 2%</t>
  </si>
  <si>
    <t xml:space="preserve">      34,703.3 * 0.02 =694.0 원/km</t>
  </si>
  <si>
    <t xml:space="preserve"> ◈ 조명설비(터널작업, 100kW발전기) : km당</t>
  </si>
  <si>
    <t xml:space="preserve">    - 조명방법: 한전인입전기 사용불가로 발전기 사용</t>
  </si>
  <si>
    <t xml:space="preserve">    - 전등배치간격 : 5M마다 100W전구 설치( A = 200 개/km)</t>
  </si>
  <si>
    <t xml:space="preserve">    - 재료케이블, 전선 등 재사용 10회 적용</t>
  </si>
  <si>
    <t xml:space="preserve">    - 전기사용량</t>
  </si>
  <si>
    <t xml:space="preserve">      1) km당 전력 소요수량 : E = 4987 kW</t>
  </si>
  <si>
    <t xml:space="preserve">      2) km당 발전기 사용시간 : Q = 4,987 / 100 = 49.870 hr</t>
  </si>
  <si>
    <t xml:space="preserve">    - 케이블(3P 25SQ) : 7,904 * 27 M  / 10 회  =21,340.8 원</t>
  </si>
  <si>
    <t xml:space="preserve">    - 케이블(3P 35SQ) : 10,903 * 147 M  / 10 회  =160,274.1 원</t>
  </si>
  <si>
    <t xml:space="preserve">    - 전선(1V25SQ) : 2,219 * 3000 M  / 10 회  =665,700.0 원</t>
  </si>
  <si>
    <t xml:space="preserve">    - 백열전구(100W) : 300 * 200 개  / 10 회  =6,000.0 원</t>
  </si>
  <si>
    <t xml:space="preserve">    - 방수소켓 : 1,255 * 200 개  / 10 회  =25,100.0 원</t>
  </si>
  <si>
    <t xml:space="preserve">    - NFB : 27,000 * 2 개  / 10 회  =5,400.0 원</t>
  </si>
  <si>
    <t xml:space="preserve">    - 내선전공 : 169,202 * 13 인  =2,199,626.0 원</t>
  </si>
  <si>
    <t xml:space="preserve"> 4. 발전기(100kW) 기계경비 :</t>
  </si>
  <si>
    <t xml:space="preserve">    재료비: 21,964 * 49.87 hr  =1,095,344.6 원/km</t>
  </si>
  <si>
    <t xml:space="preserve">    노무비: 20,106 * 49.87 hr  =1,002,686.2 원/km</t>
  </si>
  <si>
    <t xml:space="preserve">    경  비: 4,533 * 49.87 hr  =226,060.7 원/km</t>
  </si>
  <si>
    <t xml:space="preserve"> ◈ 조명설비 : km 당</t>
  </si>
  <si>
    <t xml:space="preserve"> 1. 작업조건(품셈11-2-7505발전기)</t>
  </si>
  <si>
    <t xml:space="preserve">   1) 터널내 일반(전면)조명설비는 토목에서 설치한 설비를 이용(비용은 토목부담)</t>
  </si>
  <si>
    <t xml:space="preserve">   2) 궤도조명설비는 터널내 콘크리트타설시 작업장 주위(약 25m) 조명에 적용됨</t>
  </si>
  <si>
    <t xml:space="preserve">   3) 시간당 타설량</t>
  </si>
  <si>
    <t xml:space="preserve">     - 슬럼프 15cm :  a =  31.9 ㎥(압송타설)</t>
  </si>
  <si>
    <t xml:space="preserve">     - 슬럼프 12cm :  b =  28.3 ㎥(직접타설, 펌프차타설)</t>
  </si>
  <si>
    <t xml:space="preserve">   4) 1km 당 평균 레미콘량 :  V = 720 ㎥</t>
  </si>
  <si>
    <t xml:space="preserve">   5) 1km 당 평균 타설시간(Q): Q = 720 / 31.9 = 22.57 h</t>
  </si>
  <si>
    <t xml:space="preserve">   6) 발전기(5kW) 사용</t>
  </si>
  <si>
    <t xml:space="preserve">   7) 전등(100W) : 5개(10회사용, 8시간 기준, 5m마다 1개씩 설치)</t>
  </si>
  <si>
    <t xml:space="preserve">   8) 전선(38mm2) : 5개× 5m = 25m(10회사용, 8시간 기준)</t>
  </si>
  <si>
    <t xml:space="preserve">   9) 소켓(방수용) : 5개(10회사용, 8시간 기준, 5m마다 1개씩 설치)</t>
  </si>
  <si>
    <t xml:space="preserve">   10) 잡재료비(주재료비의 2%) 적용</t>
  </si>
  <si>
    <t xml:space="preserve">   1) 전등</t>
  </si>
  <si>
    <t xml:space="preserve">      A=5 개 /(10 회 *8 hr )*22.57=1.4106  개/km</t>
  </si>
  <si>
    <t xml:space="preserve">      1.4106 * 300 =423.1  원/km</t>
  </si>
  <si>
    <t xml:space="preserve">  2) 전선</t>
  </si>
  <si>
    <t xml:space="preserve">      B=25 m /(10 회 *8 hr )*22.57=7.0531  m/km</t>
  </si>
  <si>
    <t xml:space="preserve">      7.0531 *10,903 =76,899.9  원/km</t>
  </si>
  <si>
    <t xml:space="preserve">   3) 소켓(방수용)</t>
  </si>
  <si>
    <t xml:space="preserve">      C=5 개 /(10 회 *8 hr )*22.57=1.4106  개/km</t>
  </si>
  <si>
    <t xml:space="preserve">      1.4106 * 1,255 =1,770.3  원/km</t>
  </si>
  <si>
    <t xml:space="preserve">    소  계 :</t>
  </si>
  <si>
    <t xml:space="preserve">    잡재료 손료 : 주재료의 2%적용</t>
  </si>
  <si>
    <t xml:space="preserve"> 3. 발전기(5kW) 기계경비 :</t>
  </si>
  <si>
    <t xml:space="preserve">  재료비:  1,995*22.57 hr =45,027.1 원/km</t>
  </si>
  <si>
    <t xml:space="preserve">  노무비:  4,021*22.57 hr =90,753.9 원/km</t>
  </si>
  <si>
    <t xml:space="preserve">  경  비:  389*22.57 hr =8,779.7 원/km</t>
  </si>
  <si>
    <t xml:space="preserve">            합  계 :</t>
  </si>
  <si>
    <t xml:space="preserve">   1. 작업조건</t>
  </si>
  <si>
    <t xml:space="preserve">    - 품셈6-1-4(건축) 콘크리트 치핑 적용</t>
  </si>
  <si>
    <t xml:space="preserve">    - 특별인부 작업량은 n=0.13 인/㎡</t>
  </si>
  <si>
    <t xml:space="preserve">    - 수동평삭기 9HP 적용, 작업량 100㎡/h</t>
  </si>
  <si>
    <t xml:space="preserve">   2. 투입인원</t>
  </si>
  <si>
    <t xml:space="preserve">    - 특별인부 : 115,272 * 0.13 인 =14,985.3 원/㎡</t>
  </si>
  <si>
    <t xml:space="preserve">    소   계</t>
  </si>
  <si>
    <t xml:space="preserve">   3. 투입장비</t>
  </si>
  <si>
    <t xml:space="preserve">    1) 수동평삭기 9HP</t>
  </si>
  <si>
    <t xml:space="preserve">      재 료 비 : 1,485 * 1 대  * 1 ㎡ /100 ㎡/h  =14.8 원/㎡</t>
  </si>
  <si>
    <t xml:space="preserve">      노 무 비 : 0 * 1 대  * 1 ㎡ /100 ㎡/h  =0.0 원/㎡</t>
  </si>
  <si>
    <t xml:space="preserve">      경    비 : 583 * 1 대  * 1 ㎡ /100 ㎡/h  =5.8 원/㎡</t>
  </si>
  <si>
    <t xml:space="preserve">   4. 공구손료</t>
  </si>
  <si>
    <t xml:space="preserve">    - 2. 노무비의 3% 적용</t>
  </si>
  <si>
    <t xml:space="preserve">       14,985.3*0.03 =449.5 원/㎡</t>
  </si>
  <si>
    <t xml:space="preserve">            계</t>
  </si>
  <si>
    <t xml:space="preserve"> ◈ 궤광거치(기계화체결,접속부,직선부) : km당</t>
  </si>
  <si>
    <t xml:space="preserve">    ○ 침목간격 : S = 0.625 m</t>
  </si>
  <si>
    <t xml:space="preserve">     252,000 * 1000 m  / 3 / 0.625 m  * 0.10 %  * 2 개 =26,880,000.0 원/km</t>
  </si>
  <si>
    <t xml:space="preserve">     20,480 * 1000 m  / 3 / 0.625 m  * 0.06 %  =655,360.0 원/km</t>
  </si>
  <si>
    <t xml:space="preserve">     910 * 1000 m  / 3 / 0.625 m  * 2 개  =970,666.6 원/km</t>
  </si>
  <si>
    <t xml:space="preserve">     0.297 ㎡/개  * 1000 m / 3 / 0.625 m  * 529 * 2 개  =167,587.2 원/km</t>
  </si>
  <si>
    <t xml:space="preserve">     1.4 m/개  * 1000 m / 3 / 0.625 m  * 1,100 / 50 m  * 2 개  =32,853.3 원/km</t>
  </si>
  <si>
    <t xml:space="preserve">   ○ 터널구간은 인수인계 및 콘크리트타설전 2회 물청소 반영</t>
  </si>
  <si>
    <t xml:space="preserve">                                                  합  계</t>
  </si>
  <si>
    <t xml:space="preserve"> ◈ 버팀재 , 버팀지지대 설치 및 철거 (터널부,접속부,직선구간) : km당</t>
  </si>
  <si>
    <t xml:space="preserve">      침목부설 1,600개/km 적용</t>
  </si>
  <si>
    <t xml:space="preserve">     설치간격 :  L=1.875 m</t>
  </si>
  <si>
    <t xml:space="preserve">      N1 = 1000 / 1.875 = 533 개/km</t>
  </si>
  <si>
    <t xml:space="preserve">      N2 = 533 * 0.15 = 80 개/km</t>
  </si>
  <si>
    <t xml:space="preserve">    재 료 비 : 80 * 20,480 =1,638,400.0 원/km</t>
  </si>
  <si>
    <t xml:space="preserve">    ㄷ형강(기둥용,75x40x5x500,할증5%) :  6.92 kg *0.700 m *710*1.05*80=288,896.1 원/km</t>
  </si>
  <si>
    <t xml:space="preserve">    L 형강(받침용,65x65x6x400,할증5%) :  5.91 kg *0.685 m *710*1.05*80=241,443.5 원/km</t>
  </si>
  <si>
    <t xml:space="preserve">    L 형강(받침용,75x75x6x250,할증5%) :  6.85 kg *0.600 m *710*1.05*80=245,120.4 원/km</t>
  </si>
  <si>
    <t xml:space="preserve">    q1 = (6.92 kg *0.700 m +5.91 kg *0.685 m +6.85 kg *0.600 m )/1000*80 = 1.040 ton/km</t>
  </si>
  <si>
    <t xml:space="preserve">      재 료 비 :   147,104 * 1.04 ton/km  =152,988.1 원/km</t>
  </si>
  <si>
    <t xml:space="preserve">      노 무 비 :   2,821,692 * 1.04 ton/km  =2,934,559.6 원/km</t>
  </si>
  <si>
    <t xml:space="preserve">      경    비 :   1,407 * 1.04 ton/km  =1,463.2 원/km</t>
  </si>
  <si>
    <t xml:space="preserve">    A = (0.217+0.18+0.178)*80 = 46.000 ㎡/km</t>
  </si>
  <si>
    <t xml:space="preserve">      재 료 비 :   932 * 46 ㎡  =42,872.0 원/km</t>
  </si>
  <si>
    <t xml:space="preserve">      노 무 비 :   3,118 * 46 ㎡  =143,428.0 원/km</t>
  </si>
  <si>
    <t xml:space="preserve">      경    비 :   0 * 46 ㎡  =0.0 원/km</t>
  </si>
  <si>
    <t xml:space="preserve">          533 개 *2*740 =788,840.0 원/km</t>
  </si>
  <si>
    <t xml:space="preserve"> ◈ 스핀들구멍채움(모르타르충진,1,600개) : km당</t>
  </si>
  <si>
    <t xml:space="preserve">     - 침목간격 : S = 0.625 m</t>
  </si>
  <si>
    <t xml:space="preserve">   V = 1000 m  / 0.625 m  / 2 * 2 개소  * 3.14 * 0.04 m  * 0.04 m  / 4 * 0.24 m  = 0.482304 ㎥/km</t>
  </si>
  <si>
    <t xml:space="preserve">    73,450 * 0.482304 =35,425.2 원/km</t>
  </si>
  <si>
    <t xml:space="preserve">      L1 = (1000 m  / 0.625 m  / 2 * 2 개소 ) / 480 개소/일  = 3.3333 일/km</t>
  </si>
  <si>
    <t xml:space="preserve">      94,338 * 3.3333 =314,456.8 원/km</t>
  </si>
  <si>
    <t xml:space="preserve">      35,425.2 * 0.02 =708.5 원/km</t>
  </si>
  <si>
    <t xml:space="preserve"> ◈ 전단키/시어키바 설치(천공깊이L=100mm) : 개소당</t>
  </si>
  <si>
    <t xml:space="preserve">    1) 천공깊이 : L = 0.10 m</t>
  </si>
  <si>
    <t xml:space="preserve">    2) 천공지름 : D = 0.032 m</t>
  </si>
  <si>
    <t xml:space="preserve">    3) 천공속도 : S = 0.2 m/분 (연암기준)</t>
  </si>
  <si>
    <t xml:space="preserve">    4) 충진재료 : 모르타르(550kg, 10±2.5)</t>
  </si>
  <si>
    <t xml:space="preserve">       Nra = 3.14 * (0.032 / 2)^2 * 0.1 = 0.00008 ㎥/공</t>
  </si>
  <si>
    <t xml:space="preserve">    5) 사용장비</t>
  </si>
  <si>
    <t xml:space="preserve">       - 착암기(래그해머, 2.7㎥/분) : 1대</t>
  </si>
  <si>
    <t xml:space="preserve">       - 공기압축기(3.5㎥/분) : 1대</t>
  </si>
  <si>
    <t xml:space="preserve">       - 에어호스(Ø19mm) : 1대</t>
  </si>
  <si>
    <t xml:space="preserve"> 2. 작업시간 : 수량 및 단가산출기준 RQD C-14040, 1-24 적용</t>
  </si>
  <si>
    <t xml:space="preserve">    1) 천공시간 :  Td = 0.1 m  / 0.2 m/분  = 0.50 분/개</t>
  </si>
  <si>
    <t xml:space="preserve">    2) 공내청소 :  Tc = 1 분/개</t>
  </si>
  <si>
    <t xml:space="preserve">    3) 충    진 :  Tf = 2 분/개</t>
  </si>
  <si>
    <t xml:space="preserve">    4) 정    착 :  Ts = 2 분/개</t>
  </si>
  <si>
    <t xml:space="preserve">          Cm = 0.5 + 1 + 2 + 2 = 5.50 분/개</t>
  </si>
  <si>
    <t xml:space="preserve"> 3. 재 료 비</t>
  </si>
  <si>
    <t xml:space="preserve">    1) 모르타르(550kg, 10±2.5)</t>
  </si>
  <si>
    <t xml:space="preserve">       73,450 * 0.00008 =5.8 원/개소</t>
  </si>
  <si>
    <t xml:space="preserve">    2) 잡재료 손료</t>
  </si>
  <si>
    <t xml:space="preserve">       주재료비의 2% : 5.8 * 0.02 =0.1 원/개소</t>
  </si>
  <si>
    <t xml:space="preserve"> 4. 기계기구사용료</t>
  </si>
  <si>
    <t xml:space="preserve">    1) 착암기(래그해머, 2.7㎥/분) : 품셈 11-2 (5630) 착암기</t>
  </si>
  <si>
    <t xml:space="preserve">       사용시간 : 천공 + 시어키바 정착</t>
  </si>
  <si>
    <t xml:space="preserve">          Rc = (0.5 + 2) / 60 분  = 0.042 hr</t>
  </si>
  <si>
    <t xml:space="preserve">       재 료 비 : 0 * 0.042 =0.0  원/개소</t>
  </si>
  <si>
    <t xml:space="preserve">       노 무 비 : 0 * 0.042 =0.0  원/개소</t>
  </si>
  <si>
    <t xml:space="preserve">       경    비 : 696 * 0.042 =29.2  원/개소</t>
  </si>
  <si>
    <t xml:space="preserve">    2) 공기압축기(3.5㎥/분) : 품셈 11-2 및 11-3 (5205) 공기압축기</t>
  </si>
  <si>
    <t xml:space="preserve">       사용시간 : 천공 + 공내청소 + 시어키바 정착</t>
  </si>
  <si>
    <t xml:space="preserve">          Rd = (0.5 + 1 + 2) / 60 분  = 0.058 hr</t>
  </si>
  <si>
    <t xml:space="preserve">       재 료 비 : 7,321 * 0.058 =424.6  원/개소</t>
  </si>
  <si>
    <t xml:space="preserve">       노 무 비 : 27,168 * 0.058 =1,575.7  원/개소</t>
  </si>
  <si>
    <t xml:space="preserve">       경    비 : 2,066 * 0.058 =119.8  원/개소</t>
  </si>
  <si>
    <t xml:space="preserve">    3) 에어호스(Ø19mm) : 품셈 11-2 (8801) 에어호스</t>
  </si>
  <si>
    <t xml:space="preserve">          Rc = (0.5 + 2) / 60 분  = 0.0416 hr</t>
  </si>
  <si>
    <t xml:space="preserve">       재 료 비 : 0 * 0.0416 =0.0  원/개소</t>
  </si>
  <si>
    <t xml:space="preserve">       노 무 비 : 0 * 0.0416 =0.0  원/개소</t>
  </si>
  <si>
    <t xml:space="preserve">       경    비 : 54 * 0.0416 =2.2  원/개소</t>
  </si>
  <si>
    <t xml:space="preserve">    To = 480 분  / 5.5 분/개  = 87.272 개</t>
  </si>
  <si>
    <t xml:space="preserve">      1) 착 암 공 : L1 = 2 / 87.272 개  = 0.022</t>
  </si>
  <si>
    <t xml:space="preserve">         0.022 * 113,289 =2,492.3  원/개소</t>
  </si>
  <si>
    <t xml:space="preserve">      2) 특별인부 : L2 = 1 / 87.272 개  = 0.011</t>
  </si>
  <si>
    <t xml:space="preserve">         0.011 * 115,272 =1,267.9  원/개소</t>
  </si>
  <si>
    <t xml:space="preserve">      3) 보통인부 : L3 = 2 / 87.272 개  = 0.022</t>
  </si>
  <si>
    <t xml:space="preserve">         0.022 * 94,338 =2,075.4  원/개소</t>
  </si>
  <si>
    <t xml:space="preserve"> 6. 재료비</t>
  </si>
  <si>
    <t xml:space="preserve">   - 공구손료 : 노무비의 3%</t>
  </si>
  <si>
    <t xml:space="preserve">     5,835.6 * 0.03 =175.0 원/개소</t>
  </si>
  <si>
    <t xml:space="preserve">   - 잡재료손료 : 재료비 2%</t>
  </si>
  <si>
    <t xml:space="preserve">     5.9 * 0.02 =0.1 원/개소</t>
  </si>
  <si>
    <t xml:space="preserve">                         합  계</t>
  </si>
  <si>
    <t xml:space="preserve"> ◈ 철근 가공  : ton당</t>
  </si>
  <si>
    <t xml:space="preserve">    (RQD C-14040, 1-25 전단키 가공)</t>
  </si>
  <si>
    <t xml:space="preserve"> 1. 전단키에 적용</t>
  </si>
  <si>
    <t xml:space="preserve"> 2. 철근가공 간단 적용</t>
  </si>
  <si>
    <t xml:space="preserve"> 3. 기계기구 손료는 인력품의 2% 적용</t>
  </si>
  <si>
    <t xml:space="preserve"> 4. 작업인원</t>
  </si>
  <si>
    <t xml:space="preserve">    1) 철근공   :  1.07  인/ton  * 154,424  원/인  =165,233.6  원/ton</t>
  </si>
  <si>
    <t xml:space="preserve">    2) 보통인부 :  0.35  인/ton  * 94,338  원/인  =33,018.3  원/ton</t>
  </si>
  <si>
    <t xml:space="preserve"> 5. 기계기구 손료</t>
  </si>
  <si>
    <t xml:space="preserve">     노무비의 2%</t>
  </si>
  <si>
    <t xml:space="preserve">     198,251.9 * 2/ 100 =3,965.0  원/ton</t>
  </si>
  <si>
    <t xml:space="preserve">   ./-</t>
  </si>
  <si>
    <t xml:space="preserve">     합  계 :</t>
  </si>
  <si>
    <t xml:space="preserve"> ◈ 선로제표설치(KM표,터널용) : 개당</t>
  </si>
  <si>
    <t xml:space="preserve">   1)표판(t=3mm,알루미늄판,할증 10%) : 0.65 m  * 0.36 m  * 32,993 * 1.1 =8,492.3 원/개</t>
  </si>
  <si>
    <t xml:space="preserve">   2)일반 반사지(920*46mm) : 0.65 m  * 0.18 m  * 2 면  * 23,000 =5,382.0 원/개</t>
  </si>
  <si>
    <t xml:space="preserve">   3)고휘도 반사지(1219*46mm) : 0.235 m  * 0.115 m  * 3 개  * 2 면  * 54,000 =8,756.1 원/개</t>
  </si>
  <si>
    <t xml:space="preserve">   4)앵커볼트(Ø5/8"×100) : 4 개  * 400 =1,600.0 원/개</t>
  </si>
  <si>
    <t xml:space="preserve">   5)보강판(t=3mm,알루미늄판,할증 5%) : 0.040 m  * 0.08 m  * 2 * 32,993 * 1.05 =221.7 원/개</t>
  </si>
  <si>
    <t xml:space="preserve">   - 재 료 비 : 8.12 kg/㎡  * 1.1 m  * 0.3 m  * 147,104 / 1000 kg  =394.1 원/개</t>
  </si>
  <si>
    <t xml:space="preserve">   - 노 무 비 : 8.12 kg/㎡  * 1.1 m  * 0.3 m  * 2,821,692 / 1000 kg  =7,561.0 원/개</t>
  </si>
  <si>
    <t xml:space="preserve">   - 경    비 : 8.12 kg/㎡  * 1.1 m  * 0.3 m  * 1,407 / 1000 kg  =3.7 원/개</t>
  </si>
  <si>
    <t xml:space="preserve">     7,561 * 0.03 =226.8</t>
  </si>
  <si>
    <t xml:space="preserve"> 3. 제표 기입</t>
  </si>
  <si>
    <t xml:space="preserve"> 4. 제표 건식</t>
  </si>
  <si>
    <t xml:space="preserve">                   합  계</t>
  </si>
  <si>
    <t xml:space="preserve"> ◈ 선로제표설치(M표,터널용) : 개당</t>
  </si>
  <si>
    <t xml:space="preserve">   2)일반 반사지(920*46mm) : 0.18 m  * 0.65 m  * 2 면  * 23,000 =5,382.0 원/개</t>
  </si>
  <si>
    <t xml:space="preserve">   4)앵커볼트(Ø5/8"×100) : 6 개  * 400 =2,400.0 원/개</t>
  </si>
  <si>
    <t xml:space="preserve">   5)보강판(t=3mm,알루미늄판,할증 5%) : 0.040 m  * 0.085 m  * 2 * 32,993 * 1.05 =235.5 원/개</t>
  </si>
  <si>
    <t xml:space="preserve">   - 재 료 비 : 8.12 kg/㎡  * 0.6 m  * 0.4 m  * 147,104 / 1000 kg  =286.6 원/개</t>
  </si>
  <si>
    <t xml:space="preserve">   - 노 무 비 : 8.12 kg/㎡  * 0.6 m  * 0.4 m  * 2,821,692 / 1000 kg  =5,498.9 원/개</t>
  </si>
  <si>
    <t xml:space="preserve">   - 경    비 : 8.12 kg/㎡  * 0.6 m  * 0.4 m  * 1,407 / 1000 kg  =2.7 원/개</t>
  </si>
  <si>
    <t xml:space="preserve">     5,498.9 * 0.03 =164.9</t>
  </si>
  <si>
    <t xml:space="preserve"> ◈ 선로제표설치(곡선표,터널용) : 개당</t>
  </si>
  <si>
    <t xml:space="preserve">   1)표판(t=3mm,알루미늄판,할증 10%) : 0.3 m  * 0.2 m  * 32,993 * 1.1 =2,177.5 원/개</t>
  </si>
  <si>
    <t xml:space="preserve">   2)일반 반사지(920*46mm) : 0.3 m  * 0.2 m  * 23,000 =1,380.0 원/개</t>
  </si>
  <si>
    <t xml:space="preserve">   3)고휘도 반사지(1219*46mm) : 0.276 m  * 0.135 m  * 54,000 =2,012.0 원/개</t>
  </si>
  <si>
    <t xml:space="preserve">   4)앵커볼트(Ø12.7) : 2 개  * 2,800 =5,600.0 원/개</t>
  </si>
  <si>
    <t xml:space="preserve">   5)볼트,너트(M6*25) : 4 개  * 57 =228.0 원/개</t>
  </si>
  <si>
    <t xml:space="preserve">   - 재 료 비 : 8.12 kg/㎡  * 0.3 m  * 0.2 m  * 147,104 / 1000 kg  =71.6 원/개</t>
  </si>
  <si>
    <t xml:space="preserve">   - 노 무 비 : 8.12 kg/㎡  * 0.3 m  * 0.2 m  * 2,821,692 / 1000 kg  =1,374.7 원/개</t>
  </si>
  <si>
    <t xml:space="preserve">   - 경    비 : 8.12 kg/㎡  * 0.3 m  * 0.2 m  * 1,407 / 1000 kg  =0.6 원/개</t>
  </si>
  <si>
    <t xml:space="preserve">     1,374.7 * 0.03 =41.2</t>
  </si>
  <si>
    <t xml:space="preserve">                 합 계</t>
  </si>
  <si>
    <t xml:space="preserve"> ◈ 선로제표설치(종곡선표,터널용) : 개당</t>
  </si>
  <si>
    <t xml:space="preserve">   1)아크릴평판(백색,10x238x250) :  0.15 m *0.238 m  * 132,100 =4,715.9 원/개</t>
  </si>
  <si>
    <t xml:space="preserve">   2)알루미늄판 흑색(3x38x250mm):  0.038 m *0.15 m * 32,993 =188.0 원/개</t>
  </si>
  <si>
    <t xml:space="preserve">   3)아크릴판고정용(볽트/너트,M6x25):  3 개  * 57  =171.0 원/개</t>
  </si>
  <si>
    <t xml:space="preserve">   4)벽면고정용(앵커볼트,M12.7): 2 개  * 400 =800.0 원/개</t>
  </si>
  <si>
    <t xml:space="preserve">   5)고휘도 반사지(1219*46mm) : 0.16 m  * 0.13 m  * 2 면  * 54,000 =2,246.4 원/개</t>
  </si>
  <si>
    <t xml:space="preserve"> ◈ 철근운반(각종) : ton당</t>
  </si>
  <si>
    <t xml:space="preserve"> 1. 조    건</t>
  </si>
  <si>
    <t xml:space="preserve">   1) 적용 기준 : 현장에서 가까운 지역 공장상차도</t>
  </si>
  <si>
    <t xml:space="preserve">   2) 적재/하화 : 크레인(타이어) 10 TON</t>
  </si>
  <si>
    <t xml:space="preserve">   3) 운     반 : 트레일러 20 TON</t>
  </si>
  <si>
    <t xml:space="preserve"> 2. 크레인(타이어) 적재/하화 시간</t>
  </si>
  <si>
    <t xml:space="preserve">   1) 1회 적재/하화 횟수 : N = 20 ton/대  / 2 ton/회  = 10 회/대</t>
  </si>
  <si>
    <t xml:space="preserve">    - 묶 기 : ta = 30 초/회  * 10 회/대  = 300 초/대</t>
  </si>
  <si>
    <t xml:space="preserve">    - 회 전 : tb = 30 초/회  * 10 회/대  = 300 초/대</t>
  </si>
  <si>
    <t xml:space="preserve">    - 풀 기 : tc = 30 초/회  * 10 회/대  = 300 초/대</t>
  </si>
  <si>
    <t xml:space="preserve">        계  : Cm = (300 + 300 + 300) / 60 = 15 분/대</t>
  </si>
  <si>
    <t xml:space="preserve"> 3. 트레일러 운반비</t>
  </si>
  <si>
    <t xml:space="preserve">   1) 1회 운반량 : qa = 20 ton</t>
  </si>
  <si>
    <t xml:space="preserve">   2) 작업효율 : fa = 1.00, Ea = 0.90</t>
  </si>
  <si>
    <t xml:space="preserve">   3) 운반시간</t>
  </si>
  <si>
    <t xml:space="preserve">     - 적재시간 : t1 = 15 분/대</t>
  </si>
  <si>
    <t xml:space="preserve">     - 하화시간 : t3 = 15 분/대</t>
  </si>
  <si>
    <t xml:space="preserve">     - 대기시간 : t4 = 0.42 분/대</t>
  </si>
  <si>
    <t xml:space="preserve">       평균운행속도 : V = 35 km/h</t>
  </si>
  <si>
    <t xml:space="preserve">       평균운반거리 : L = 64 km</t>
  </si>
  <si>
    <t xml:space="preserve">     - 운송시간 : t2 = 2 * 60 * 64 / 35 = 219.43 분</t>
  </si>
  <si>
    <t xml:space="preserve">       Cmt = 15 분  + 219.43 분  + 15 분  + 0.42 분  = 249.85 분</t>
  </si>
  <si>
    <t xml:space="preserve">       Q1 = 60 * 20 * 1 * 0.9 / 249.85 = 4.323 ton/hr</t>
  </si>
  <si>
    <t xml:space="preserve">       Q2 = 1 / 4.323 = 0.231 hr/ton</t>
  </si>
  <si>
    <t xml:space="preserve">       OH = (219.43 분  + 0.42 분 ) / 249.85 분  = 0.880</t>
  </si>
  <si>
    <t xml:space="preserve">   4) 트레일러 20 TON 기계경비</t>
  </si>
  <si>
    <t xml:space="preserve">     - 재료비 : 23,347 * 0.231 hr/ton  * 0.88 =4,745.9 원/ton</t>
  </si>
  <si>
    <t xml:space="preserve">     - 노무비 : 27,168 * 0.231 hr/ton  =6,275.8 원/ton</t>
  </si>
  <si>
    <t xml:space="preserve">     - 경  비 : 14,373 * 0.231 hr/ton  =3,320.1 원/ton</t>
  </si>
  <si>
    <t xml:space="preserve"> 4. 하화비</t>
  </si>
  <si>
    <t xml:space="preserve">   1) 1회 하화량 : qb = 2 Ton/회</t>
  </si>
  <si>
    <t xml:space="preserve">   2) 작업효율 : fb = 1.00, Eb = 0.50</t>
  </si>
  <si>
    <t xml:space="preserve">   3) 하화량</t>
  </si>
  <si>
    <t xml:space="preserve">      Cma = 15 / 10 = 1.500 분/회</t>
  </si>
  <si>
    <t xml:space="preserve">      Q3 = 60 * 2 * 1 * 0.5 / 1.5 = 40.000 ton/hr</t>
  </si>
  <si>
    <t xml:space="preserve">      Q4 = 1 / 40 = 0.025 hr/ton</t>
  </si>
  <si>
    <t xml:space="preserve">   4) 크레인(타이어) 10 TON 기계경비</t>
  </si>
  <si>
    <t xml:space="preserve">     - 재료비 : 5,377 * 0.025 hr/ton  =134.4 원/ton</t>
  </si>
  <si>
    <t xml:space="preserve">     - 노무비 : 27,168 * 0.025 hr/ton  =679.2 원/ton</t>
  </si>
  <si>
    <t xml:space="preserve">     - 경  비 : 25,355 * 0.025 hr/ton  =633.8 원/ton</t>
  </si>
  <si>
    <t xml:space="preserve"> 5. 인건비</t>
  </si>
  <si>
    <t xml:space="preserve">   - 1일 실작업시간 : Q5 = (60 * 8 - 30) / 60 = 7.50 hr/일</t>
  </si>
  <si>
    <t xml:space="preserve">     ① 비 계 공 : 167,660 * 2 / 7.5 hr/일  * 0.025 hr/ton  =1,117.7 원/ton</t>
  </si>
  <si>
    <t xml:space="preserve">     ② 보통인부 : 94,338 * 1 / 7.5 hr/일  * 0.025 hr/ton  =314.4 원/ton</t>
  </si>
  <si>
    <t xml:space="preserve">  &gt;3</t>
  </si>
  <si>
    <t xml:space="preserve"> ◈ 분기기부속장치설치(60kg#8 분기기,고정) : 틀당</t>
  </si>
  <si>
    <t xml:space="preserve">   1) 신호품셈 3-3-7 고속선분기기 조정</t>
  </si>
  <si>
    <t xml:space="preserve">   2) 신호품셈 3-14-7 분기기히터장치 적용</t>
  </si>
  <si>
    <t xml:space="preserve">   3) 분기기 조정 및 레일히터설치</t>
  </si>
  <si>
    <t xml:space="preserve"> 2. 분기기조정 :</t>
  </si>
  <si>
    <t xml:space="preserve">   - 신 호 공 : 0.62인*2회*0.5 = 0.62인</t>
  </si>
  <si>
    <t xml:space="preserve">   - 보통인부 : 0.12인*2회*0.5 = 0.12인</t>
  </si>
  <si>
    <t xml:space="preserve">    신 호 공 :  213,802 * 0.62 =132,557.2 원/틀</t>
  </si>
  <si>
    <t xml:space="preserve">    보통인부 :  94,338 * 0.12 =11,320.5 원/틀</t>
  </si>
  <si>
    <t xml:space="preserve">       소   계 :</t>
  </si>
  <si>
    <t xml:space="preserve"> 3. 레일히터 :</t>
  </si>
  <si>
    <t xml:space="preserve">    - 바형히터</t>
  </si>
  <si>
    <t xml:space="preserve">  2) 노무비 :</t>
  </si>
  <si>
    <t xml:space="preserve">    신 호 공 :  213,802 * 0.25 =53,450.5 원/틀</t>
  </si>
  <si>
    <t xml:space="preserve">    철    공 :  146,509 * 0.15 =21,976.3 원/틀</t>
  </si>
  <si>
    <t xml:space="preserve">    보통인부 :  94,338 * 0.15 =14,150.7 원/틀</t>
  </si>
  <si>
    <t xml:space="preserve"> 4. 공구손료</t>
  </si>
  <si>
    <t xml:space="preserve">  1) 노무비의 3%:</t>
  </si>
  <si>
    <t xml:space="preserve">    (143,877.7 + 89,577.5) * 0.03 =7,003.6  원/틀</t>
  </si>
  <si>
    <t xml:space="preserve"> ◈ 분기기부속장치설치(60kg#10 분기기,고정) : 틀당</t>
  </si>
  <si>
    <t xml:space="preserve">               합  계</t>
  </si>
  <si>
    <t xml:space="preserve"> ◈ 분기기부속장치설치(60kg#12 분기기,고정) : 틀당</t>
  </si>
  <si>
    <t xml:space="preserve">   1) 신호품셈 3-14-6 분기기장치 적용</t>
  </si>
  <si>
    <t xml:space="preserve">   2) 신호품셈 3-3-7 고속선분기기 조정</t>
  </si>
  <si>
    <t xml:space="preserve">   3) 신호품셈 3-14-7 분기기히터장치 적용</t>
  </si>
  <si>
    <t xml:space="preserve">   4) 철관장치 각종 설치,분기기 조정 및 레일히터설치</t>
  </si>
  <si>
    <t xml:space="preserve"> 2. 철관장치 설치 :</t>
  </si>
  <si>
    <t xml:space="preserve">    신 호 공 :  213,802 * 2.7 =577,265.4 원/틀</t>
  </si>
  <si>
    <t xml:space="preserve">    철    공 :  146,509 * 1.0 =146,509.0 원/틀</t>
  </si>
  <si>
    <t xml:space="preserve">    보통인부 :  94,338 * 1.4 =132,073.2 원/틀</t>
  </si>
  <si>
    <t xml:space="preserve"> 3. 분기기조정 :</t>
  </si>
  <si>
    <t xml:space="preserve">   - 신 호 공 :  A = 0.62 인 *2 회 *0.5 = 0.62 인</t>
  </si>
  <si>
    <t xml:space="preserve">   - 보통인부 :  B = 0.12 인 *2 회 *0.5 = 0.12 인</t>
  </si>
  <si>
    <t xml:space="preserve"> 4. 레일히터 :</t>
  </si>
  <si>
    <t xml:space="preserve"> 5. 공구손료</t>
  </si>
  <si>
    <t xml:space="preserve">    (855,847.6 + 143,877.7 + 89,577.5) * 0.03 =32,679.0  원/틀</t>
  </si>
  <si>
    <t xml:space="preserve"> ◈ 분기기부속장치설치(60kg#15 분기기,고정) : 틀당</t>
  </si>
  <si>
    <t xml:space="preserve">   - 신 호 공 :  A = (0.62+1.26)/2 인 *2 회  = 1.88 인</t>
  </si>
  <si>
    <t xml:space="preserve">   - 보통인부 :  B = (0.12+0.24)/2 인 *2 회  = 0.36 인</t>
  </si>
  <si>
    <t xml:space="preserve">    신 호 공 :  213,802 * 1.88 =401,947.7 원/틀</t>
  </si>
  <si>
    <t xml:space="preserve">    보통인부 :  94,338 * 0.36 =33,961.6 원/틀</t>
  </si>
  <si>
    <t xml:space="preserve">    (855,847.6 + 435,909.3 + 89,577.5) * 0.03 =41,440.0  원/틀</t>
  </si>
  <si>
    <t xml:space="preserve"> ◈ 장대레일설정(자연대기온도법,직선(R≥4000m)) : km당</t>
  </si>
  <si>
    <t xml:space="preserve">   가. 레일타격기(설정용)</t>
  </si>
  <si>
    <t xml:space="preserve"> ◈ 장대레일설정(자연대기온도법,직선(1200≤R&lt;2000m)) : km당</t>
  </si>
  <si>
    <t xml:space="preserve">    - 곡선구간은  A=2.22 개소로 산출한다.</t>
  </si>
  <si>
    <t xml:space="preserve"> ◈ 장대레일설정(자연대기온도법,직선(800≤R&lt;12000m)) : km당</t>
  </si>
  <si>
    <t xml:space="preserve">    - 곡선구간은  A=3.33 개소로 산출한다.</t>
  </si>
  <si>
    <t xml:space="preserve"> ◈ 장대레일설정(자연대기온도법,직선(400≤R&lt;800m)) : km당</t>
  </si>
  <si>
    <t xml:space="preserve">    - 곡선구간은  A=6.67 개소로 산출한다.</t>
  </si>
  <si>
    <t xml:space="preserve"> ◈ 깬자갈 다지기(분기구간,공단임대장비) : 틀당</t>
  </si>
  <si>
    <t xml:space="preserve"> 1. 작업조건(공단보선장비손료산정)</t>
  </si>
  <si>
    <t xml:space="preserve">   1) 공단제공장비(08-275S)사 용</t>
  </si>
  <si>
    <t xml:space="preserve">      - 3, 4, 5, 6, 7차 최종다짐 자갈다지기 시행(공단임대장비)</t>
  </si>
  <si>
    <t xml:space="preserve">        (총 5회 다짐시행)</t>
  </si>
  <si>
    <t xml:space="preserve">   4) 장비 작업량</t>
  </si>
  <si>
    <t xml:space="preserve">      - 스위치타이탬퍼 : 4틀/일(2hr/틀)</t>
  </si>
  <si>
    <t xml:space="preserve">      - 5회 다짐시행이므로  Q = 2 hr/틀 * 5 회  = 10.00 hr/틀</t>
  </si>
  <si>
    <t xml:space="preserve"> 2. 스위치타이탬퍼(유류비, 08-275S) 기계경비 :</t>
  </si>
  <si>
    <t xml:space="preserve">   재 료 비 : 61,080 * 10 =610,800.0 원/틀</t>
  </si>
  <si>
    <t xml:space="preserve">   노 무 비 : 108,675 * 10 =1,086,750.0 원/틀</t>
  </si>
  <si>
    <t xml:space="preserve">   경    비 : 0 * 10 =0.0 원/틀</t>
  </si>
  <si>
    <t xml:space="preserve"> ◈ 분기기 하화(50kg #8) : 틀당</t>
  </si>
  <si>
    <t xml:space="preserve">   1) 크레인(타이어) 50TON 사용</t>
  </si>
  <si>
    <t xml:space="preserve">   2) 포인트부, 리드부, 가드부 단위로 총 5회 하화</t>
  </si>
  <si>
    <t xml:space="preserve">      t1 = 10 분(분기기 와이어매기)</t>
  </si>
  <si>
    <t xml:space="preserve">      t2 = 5 분(선회 및 이동)</t>
  </si>
  <si>
    <t xml:space="preserve">      t3 = 5 분(분기기 와이어풀기 및 적치)</t>
  </si>
  <si>
    <t xml:space="preserve">      - 분기기 와이어매기 및 풀기 : 보통인부 2인</t>
  </si>
  <si>
    <t xml:space="preserve">      - 분기기 적치 및 정리 : 보통인부 2인</t>
  </si>
  <si>
    <t xml:space="preserve">   6) 기타</t>
  </si>
  <si>
    <t xml:space="preserve">      q = 1.0</t>
  </si>
  <si>
    <t xml:space="preserve">      f = 1.0</t>
  </si>
  <si>
    <t xml:space="preserve">    Cm = 10 + 5 + 5  = 20.00 분</t>
  </si>
  <si>
    <t xml:space="preserve">    총 5회 하화하여야 하므로  t = 20 * 5 회  = 100.00 분</t>
  </si>
  <si>
    <t xml:space="preserve">    Q = 60 * 1 * 1 * 0.9 / 100 = 0.54 틀/h</t>
  </si>
  <si>
    <t xml:space="preserve">    1틀 하화 시간 : Q1 = 1 틀  / 0.54 틀/h  = 1.852 h</t>
  </si>
  <si>
    <t xml:space="preserve"> 3. 분기기의 종류에 따라 다음의 할증( A = 0.70 )을 적용한다.</t>
  </si>
  <si>
    <t xml:space="preserve">   ┌─────┬────┬────┬────┬─────┐</t>
  </si>
  <si>
    <t xml:space="preserve">   │   구분   │   #8   │   #10  │   #12  │   #15    │</t>
  </si>
  <si>
    <t xml:space="preserve">   ├─────┼────┼────┼────┼─────┤</t>
  </si>
  <si>
    <t xml:space="preserve">   │   50kg   │   0.7  │  0.82  │   0.9  │   1.15   │</t>
  </si>
  <si>
    <t xml:space="preserve">   │   60kg   │   0.75 │  0.90  │   1.00 │   1.20   │</t>
  </si>
  <si>
    <t xml:space="preserve">   └─────┴────┴────┴────┴─────┘</t>
  </si>
  <si>
    <t xml:space="preserve"> 3. 크레인(타이어) 50TON 기계경비 :</t>
  </si>
  <si>
    <t xml:space="preserve">    재 료 비 :  15,982 * 1.852 * 0.7 =20,719.0 원/틀</t>
  </si>
  <si>
    <t xml:space="preserve">    노 무 비 :  27,168 * 1.852 * 0.7 =35,220.5 원/틀</t>
  </si>
  <si>
    <t xml:space="preserve">    경    비 :  79,894 * 1.852 * 0.7 =103,574.5 원/틀</t>
  </si>
  <si>
    <t xml:space="preserve"> 4. 크레인(타이어) 50TON 운송경비 :</t>
  </si>
  <si>
    <t xml:space="preserve">    1) 도청소재지나 대도시로부터 이동거리 : L =40 km</t>
  </si>
  <si>
    <t xml:space="preserve">    2) 자주식 건설기계 자주이동의 경우(품셈 10-1-3)</t>
  </si>
  <si>
    <t xml:space="preserve">       포장도로 이동속도 30km/h적용</t>
  </si>
  <si>
    <t xml:space="preserve">       Q2 = (40 km  / 30 km/h ) * 2 (왕복)  = 2.667 h</t>
  </si>
  <si>
    <t xml:space="preserve">    3) 1일 분기기 하화량 :</t>
  </si>
  <si>
    <t xml:space="preserve">       Q3 = (8 - 2.667) * 60 / 100 = 3.20 틀</t>
  </si>
  <si>
    <t xml:space="preserve">    4) 분기기 틀당 운송시간 :</t>
  </si>
  <si>
    <t xml:space="preserve">       Q4 = 2.667 / 3.2 = 0.833 h/틀</t>
  </si>
  <si>
    <t xml:space="preserve">    5) 크레인(트럭) 50TON 운송경비 :</t>
  </si>
  <si>
    <t xml:space="preserve">       재 료 비 :  15,982 * 0.833 * 0.7 =9,319.1 원/틀</t>
  </si>
  <si>
    <t xml:space="preserve">       노 무 비 :  27,168 * 0.833 * 0.7 =15,841.6 원/틀</t>
  </si>
  <si>
    <t xml:space="preserve">       경    비 :  79,894 * 0.833 * 0.7 =46,586.1 원/틀</t>
  </si>
  <si>
    <t xml:space="preserve">    보통인부 : B = 4 인  * 1.852 / 8 h  * 0.7 = 0.6482 인/틀</t>
  </si>
  <si>
    <t xml:space="preserve">              0.6482 * 94,338 =61,149.8  원/틀</t>
  </si>
  <si>
    <t xml:space="preserve"> ◈ 분기기 하화(50kg #10) : 틀당</t>
  </si>
  <si>
    <t xml:space="preserve"> 3. 분기기의 종류에 따라 다음의 할증( A = 0.82 )을 적용한다.</t>
  </si>
  <si>
    <t xml:space="preserve">    재 료 비 :  15,982 * 1.852 * 0.82 =24,270.9 원/틀</t>
  </si>
  <si>
    <t xml:space="preserve">    노 무 비 :  27,168 * 1.852 * 0.82 =41,258.4 원/틀</t>
  </si>
  <si>
    <t xml:space="preserve">    경    비 :  79,894 * 1.852 * 0.82 =121,330.2 원/틀</t>
  </si>
  <si>
    <t xml:space="preserve">       재 료 비 :  15,982 * 0.833 * 0.82 =10,916.6 원/틀</t>
  </si>
  <si>
    <t xml:space="preserve">       노 무 비 :  27,168 * 0.833 * 0.82 =18,557.3 원/틀</t>
  </si>
  <si>
    <t xml:space="preserve">       경    비 :  79,894 * 0.833 * 0.82 =54,572.3 원/틀</t>
  </si>
  <si>
    <t xml:space="preserve">    보통인부 : B = 4 인  * 1.852 / 8 h  * 0.82 = 0.7593 인/틀</t>
  </si>
  <si>
    <t xml:space="preserve">              0.7593 * 94,338 =71,630.8  원/틀</t>
  </si>
  <si>
    <t xml:space="preserve"> 3. 분기기의 종류에 따라 다음의 할증( A = 0.90 )을 적용한다.</t>
  </si>
  <si>
    <t xml:space="preserve">    재 료 비 :  15,982 * 1.852 * 0.9 =26,638.7 원/틀</t>
  </si>
  <si>
    <t xml:space="preserve">    노 무 비 :  27,168 * 1.852 * 0.9 =45,283.6 원/틀</t>
  </si>
  <si>
    <t xml:space="preserve">    경    비 :  79,894 * 1.852 * 0.9 =133,167.3 원/틀</t>
  </si>
  <si>
    <t xml:space="preserve">       재 료 비 :  15,982 * 0.833 * 0.9 =11,981.7 원/틀</t>
  </si>
  <si>
    <t xml:space="preserve">       노 무 비 :  27,168 * 0.833 * 0.9 =20,367.8 원/틀</t>
  </si>
  <si>
    <t xml:space="preserve">       경    비 :  79,894 * 0.833 * 0.9 =59,896.5 원/틀</t>
  </si>
  <si>
    <t xml:space="preserve">    보통인부 : B = 4 인  * 1.852 / 8 h  * 0.9 = 0.8334 인/틀</t>
  </si>
  <si>
    <t xml:space="preserve">              0.8334 * 94,338 =78,621.2  원/틀</t>
  </si>
  <si>
    <t xml:space="preserve"> ◈ 분기기 하화(60kg #8) : 틀당</t>
  </si>
  <si>
    <t xml:space="preserve"> 3. 분기기의 종류에 따라 다음의 할증( A = 0.75 )을 적용한다.</t>
  </si>
  <si>
    <t xml:space="preserve">    재 료 비 :  15,982 * 1.852 * 0.75 =22,198.9 원/틀</t>
  </si>
  <si>
    <t xml:space="preserve">    노 무 비 :  27,168 * 1.852 * 0.75 =37,736.3 원/틀</t>
  </si>
  <si>
    <t xml:space="preserve">    경    비 :  79,894 * 1.852 * 0.75 =110,972.7 원/틀</t>
  </si>
  <si>
    <t xml:space="preserve">       재 료 비 :  15,982 * 0.833 * 0.75 =9,984.7 원/틀</t>
  </si>
  <si>
    <t xml:space="preserve">       노 무 비 :  27,168 * 0.833 * 0.75 =16,973.2 원/틀</t>
  </si>
  <si>
    <t xml:space="preserve">       경    비 :  79,894 * 0.833 * 0.75 =49,913.7 원/틀</t>
  </si>
  <si>
    <t xml:space="preserve">    보통인부 : B = 4 인  * 1.852 / 8 h  * 0.75 = 0.6945 인/틀</t>
  </si>
  <si>
    <t xml:space="preserve">              0.6945 * 94,338 =65,517.7  원/틀</t>
  </si>
  <si>
    <t xml:space="preserve"> ◈ 분기기 하화(60kg #10) : 틀당</t>
  </si>
  <si>
    <t xml:space="preserve"> ◈ 분기기 하화(60kg #12) : 틀당</t>
  </si>
  <si>
    <t xml:space="preserve"> 3. 분기기의 종류에 따라 다음의 할증( A = 1.00 )을 적용한다.</t>
  </si>
  <si>
    <t xml:space="preserve">    재 료 비 :  15,982 * 1.852 * 1 =29,598.6 원/틀</t>
  </si>
  <si>
    <t xml:space="preserve">    노 무 비 :  27,168 * 1.852 * 1 =50,315.1 원/틀</t>
  </si>
  <si>
    <t xml:space="preserve">    경    비 :  79,894 * 1.852 * 1 =147,963.6 원/틀</t>
  </si>
  <si>
    <t xml:space="preserve">       재 료 비 :  15,982 * 0.833 * 1 =13,313.0 원/틀</t>
  </si>
  <si>
    <t xml:space="preserve">       노 무 비 :  27,168 * 0.833 * 1 =22,630.9 원/틀</t>
  </si>
  <si>
    <t xml:space="preserve">       경    비 :  79,894 * 0.833 * 1 =66,551.7 원/틀</t>
  </si>
  <si>
    <t xml:space="preserve">    보통인부 : B = 4 인  * 1.852 / 8 h  * 1 = 0.9260 인/틀</t>
  </si>
  <si>
    <t xml:space="preserve">              0.926 * 94,338 =87,356.9  원/틀</t>
  </si>
  <si>
    <t xml:space="preserve"> ◈ 분기기 하화(60kg #15) : 틀당</t>
  </si>
  <si>
    <t xml:space="preserve"> 3. 분기기의 종류에 따라 다음의 할증( A = 1.20 )을 적용한다.</t>
  </si>
  <si>
    <t xml:space="preserve">    재 료 비 :  15,982 * 1.852 * 1.2 =35,518.3 원/틀</t>
  </si>
  <si>
    <t xml:space="preserve">    노 무 비 :  27,168 * 1.852 * 1.2 =60,378.1 원/틀</t>
  </si>
  <si>
    <t xml:space="preserve">    경    비 :  79,894 * 1.852 * 1.2 =177,556.4 원/틀</t>
  </si>
  <si>
    <t xml:space="preserve">       재 료 비 :  15,982 * 0.833 * 1.2 =15,975.6 원/틀</t>
  </si>
  <si>
    <t xml:space="preserve">       노 무 비 :  27,168 * 0.833 * 1.2 =27,157.1 원/틀</t>
  </si>
  <si>
    <t xml:space="preserve">       경    비 :  79,894 * 0.833 * 1.2 =79,862.0 원/틀</t>
  </si>
  <si>
    <t xml:space="preserve">    보통인부 : B = 4 인  * 1.852 / 8 h  * 1.2 = 1.1112 인/틀</t>
  </si>
  <si>
    <t xml:space="preserve">              1.1112 * 94,338 =104,828.3  원/틀</t>
  </si>
  <si>
    <t xml:space="preserve"> ◈ 레일신축이음장치 하화(일단) : 틀당</t>
  </si>
  <si>
    <t xml:space="preserve"> 1. 작업조건)</t>
  </si>
  <si>
    <t xml:space="preserve">   1) 크레인(타이어) 10TON 사용</t>
  </si>
  <si>
    <t xml:space="preserve">   2) 레일신축이음장치 1세트를 1회에 하화</t>
  </si>
  <si>
    <t xml:space="preserve">      t1 = 10 분(와이어매기 및 정리)</t>
  </si>
  <si>
    <t xml:space="preserve">      t3 = 5 분(와이어풀기 및 정리)</t>
  </si>
  <si>
    <t xml:space="preserve">      - 와이어매기 및 풀기 : 보통인부 1인</t>
  </si>
  <si>
    <t xml:space="preserve">      - 적치 및 정리 : 보통인부 1인</t>
  </si>
  <si>
    <t xml:space="preserve">    Q = 60 * 1 * 1 * 0.9 / 20 = 2.7000 틀/h</t>
  </si>
  <si>
    <t xml:space="preserve">    1틀하화 시간 : Q1 = 1 틀  / 2.7 틀/h  = 0.370 h</t>
  </si>
  <si>
    <t xml:space="preserve"> 3. 크레인(타이어) 20TON 기계경비 :</t>
  </si>
  <si>
    <t xml:space="preserve">    재 료 비 :  5,377 * 0.37 =1,989.4 원/틀</t>
  </si>
  <si>
    <t xml:space="preserve">    노 무 비 :  27,168 * 0.37 =10,052.1 원/틀</t>
  </si>
  <si>
    <t xml:space="preserve">    경    비 :  25,355 * 0.37 =9,381.3 원/틀</t>
  </si>
  <si>
    <t xml:space="preserve"> 4. 크레인(타이어) 10TON 운송경비 :</t>
  </si>
  <si>
    <t xml:space="preserve">       포장도로 이동속도 30km/h 적용</t>
  </si>
  <si>
    <t xml:space="preserve">    3) 레일신축이음장치 틀당 운송시간 :</t>
  </si>
  <si>
    <t xml:space="preserve">       Q3 = 2.667 / 4 틀  = 0.667 h/틀</t>
  </si>
  <si>
    <t xml:space="preserve">    4) 크레인(타이어) 20TON 운송경비 :</t>
  </si>
  <si>
    <t xml:space="preserve">       재 료 비 :  5,377 * 0.667 =3,586.4 원/틀</t>
  </si>
  <si>
    <t xml:space="preserve">       노 무 비 :  27,168 * 0.667 =18,121.0 원/틀</t>
  </si>
  <si>
    <t xml:space="preserve">       경    비 :  25,355 * 0.667 =16,911.7 원/틀</t>
  </si>
  <si>
    <t xml:space="preserve">    보통인부 : A = 2 인  * 0.37 / 8 h  = 0.0925 인/틀</t>
  </si>
  <si>
    <t xml:space="preserve">              0.0925 * 94,338 =8,726.2 원/틀</t>
  </si>
  <si>
    <t xml:space="preserve">    작업반장 : B = 1 인  * 0.37 / 8 h  = 0.0462 인/틀</t>
  </si>
  <si>
    <t xml:space="preserve">              0.0462 * 117,612 =5,433.6 원/틀</t>
  </si>
  <si>
    <t xml:space="preserve">   1. 품질관리자 인건비</t>
  </si>
  <si>
    <t xml:space="preserve">     건설관리법 시행규칙 53조 1항 관련</t>
  </si>
  <si>
    <t xml:space="preserve">     특급품질관리 대상 공사 : 총공사비 1,000억이상  시험실규모 100㎡이상 : 특급 1명, 중급 2명이상</t>
  </si>
  <si>
    <t xml:space="preserve">      중급품질관리원 : LA11 = 1 인  * 113,011 * 25 일/월  * 19 개월  =53,680,225.0</t>
  </si>
  <si>
    <t xml:space="preserve">      고급품질관리원 : LA12 = 1 인  * 121,054 * 25 일/월  * 19 개월  =57,500,650.0</t>
  </si>
  <si>
    <t xml:space="preserve">  소  계</t>
  </si>
  <si>
    <t xml:space="preserve">   2. 문서작성 및 관리비(품질관리자 인건비의 1%)</t>
  </si>
  <si>
    <t xml:space="preserve">      경      비 : LA13 = 111,180,875 * 1/100 =1,111,808.7</t>
  </si>
  <si>
    <t xml:space="preserve">   3. 품질관련 교육훈련비(품질관리자 인건비의 1%)</t>
  </si>
  <si>
    <t xml:space="preserve">      경      비 : LA14 = 111,180,875 * 1/100 =1,111,808.7</t>
  </si>
  <si>
    <t xml:space="preserve">   4. 품질검사비(품질시헙비의 1%)</t>
  </si>
  <si>
    <t xml:space="preserve">      경      비 : LA15 = 9,576,871 * 1/100 =95,768.7</t>
  </si>
  <si>
    <t xml:space="preserve">   5. 기타비용(인건비+관리비+교육훈련비+검사비의 1%)</t>
  </si>
  <si>
    <t xml:space="preserve">      경      비 : (53,680,225+57,500,650+1,111,808.7+1,111,808.7+95,768.7) * 1/100 =1,135,002.6</t>
  </si>
  <si>
    <t xml:space="preserve">   계</t>
  </si>
  <si>
    <t xml:space="preserve"> ◈ 조명설비 : 시간 당</t>
  </si>
  <si>
    <t xml:space="preserve">   1) 발전기(5kW) 사용</t>
  </si>
  <si>
    <t xml:space="preserve">   2) 전등(100W) : 5개(10회사용, 8시간 기준, 5m마다 1개씩 설치)</t>
  </si>
  <si>
    <t xml:space="preserve">   3) 전선(38mm2) : 5개× 5m = 25m(10회사용, 8시간 기준)</t>
  </si>
  <si>
    <t xml:space="preserve">   4) 소켓(방수용) : 5개(10회사용, 8시간 기준, 5m마다 1개씩 설치)</t>
  </si>
  <si>
    <t xml:space="preserve">   5) 잡재료비(주재료비의 2%) 적용</t>
  </si>
  <si>
    <t xml:space="preserve">      A=5 개 /(10 회 *8 hr )=0.0625  개/시간</t>
  </si>
  <si>
    <t xml:space="preserve">      0.0625 * 300 =18.7  원/시간</t>
  </si>
  <si>
    <t xml:space="preserve">      B=25 m /(10 회 *8 hr )=0.3125  m/시간</t>
  </si>
  <si>
    <t xml:space="preserve">      0.3125 *10,903 =3,407.1  원/시간</t>
  </si>
  <si>
    <t xml:space="preserve">      C=5 개 /(10 회 *8 hr )=0.0625  개/시간</t>
  </si>
  <si>
    <t xml:space="preserve">      0.0625 * 1,255 =78.4  원/시간</t>
  </si>
  <si>
    <t xml:space="preserve"> 잡재료 손료 : 주재료의 2%적용  3,504.2*0.02=70.00 MA2</t>
  </si>
  <si>
    <t xml:space="preserve">  재료비:  1,995*1 hr =1,995.0 원/시간</t>
  </si>
  <si>
    <t xml:space="preserve">  노무비:  4,021*1 hr =4,021.0 원/시간</t>
  </si>
  <si>
    <t xml:space="preserve">  경  비:  389*1 hr =389.0 원/시간</t>
  </si>
  <si>
    <t xml:space="preserve"> ◈ 시공상세도 작성비 : 1매</t>
  </si>
  <si>
    <t xml:space="preserve"> 1. 보통 적용</t>
  </si>
  <si>
    <t xml:space="preserve"> 2. 노무비</t>
  </si>
  <si>
    <t xml:space="preserve">  1) 중급기술자 :  a=0.34 인</t>
  </si>
  <si>
    <t xml:space="preserve">     0.34 * 190,910 =64,909.4</t>
  </si>
  <si>
    <t xml:space="preserve">  2) 중급기능사 :  b=0.70 인</t>
  </si>
  <si>
    <t xml:space="preserve">     0.7 * 148,700 =104,090.0</t>
  </si>
  <si>
    <t xml:space="preserve">      합   계</t>
  </si>
  <si>
    <t xml:space="preserve"> ◈ 준공도서작성비 : 1식</t>
  </si>
  <si>
    <t>Q1=300, (장,도면이미지파일 변환 A1) ,Q2=3000, (장,문서(흑백)이미지파일)</t>
  </si>
  <si>
    <t>Q6=1, (장,문서CD-ROM복사,시설안전공단) ,Q7=3, (장,도면CD-ROM복사,시설안전공단)</t>
  </si>
  <si>
    <t xml:space="preserve"> 1. 적용조건</t>
  </si>
  <si>
    <t xml:space="preserve">    - 국가를 당사자로 하는 계약에 관한 법률 시행령 제9조(예정가격의 결정기준)에 의거 적용</t>
  </si>
  <si>
    <t xml:space="preserve">    - 공사규모에 따라 예상되는 수량 산정</t>
  </si>
  <si>
    <t xml:space="preserve"> 2. 준공도서작성(이미지파일 작성)</t>
  </si>
  <si>
    <t xml:space="preserve">  1) 도면이미지파일 변환(A1): 1,500*300 장  =450,000.0</t>
  </si>
  <si>
    <t xml:space="preserve">  2) 문서(흑백)이미지 파일: 250*3,000 장  =750,000.0</t>
  </si>
  <si>
    <t xml:space="preserve">  3) 문서(칼라)이미지파일: 600*150 장 =90,000.0</t>
  </si>
  <si>
    <t xml:space="preserve">      계</t>
  </si>
  <si>
    <t xml:space="preserve"> 3. CD-ROM복사(발주처)</t>
  </si>
  <si>
    <t xml:space="preserve">  1) 문서 CD-ROOM: 7,000*3 개  =21,000.0</t>
  </si>
  <si>
    <t xml:space="preserve">  2) 도면 CD-ROOM: 7,000*3 개  =21,000.0</t>
  </si>
  <si>
    <t xml:space="preserve"> 4. CD-ROM복사(시설안전공단)</t>
  </si>
  <si>
    <t xml:space="preserve">  1) 문서 CD-ROOM: 7,000*1 개  =7,000.0</t>
  </si>
  <si>
    <t xml:space="preserve"> 5. 도면표준화</t>
  </si>
  <si>
    <t xml:space="preserve">  1) 도면표준화 작성 설계변경 진행시 발생하는 변경도면을</t>
  </si>
  <si>
    <t xml:space="preserve">     도면작성기준에 부합되도록 표준화, 전체설계도면 수량의</t>
  </si>
  <si>
    <t xml:space="preserve">     10%반영</t>
  </si>
  <si>
    <t xml:space="preserve">  2) 도면표준화 비용: 24,000*300*10/100 =720,000.0</t>
  </si>
  <si>
    <t xml:space="preserve">                   계</t>
  </si>
  <si>
    <t xml:space="preserve"> ◈ 부지사용임대료 : 식</t>
  </si>
  <si>
    <t xml:space="preserve">  KRQP C-02060, 5.08 부지사용임대료 참조</t>
  </si>
  <si>
    <t xml:space="preserve"> 1.가설공사(사무실, 창고, 시험실 등) 면적 :  A = 680 ㎡</t>
  </si>
  <si>
    <t xml:space="preserve"> 2.공사기간 :  T = 19 개월</t>
  </si>
  <si>
    <t xml:space="preserve"> 3.평균공시지가 : 98,333원/㎡</t>
  </si>
  <si>
    <t xml:space="preserve"> 4.부지사용 임대료:  5%/년</t>
  </si>
  <si>
    <t xml:space="preserve"> 5.공사 기간동안 가설공사 부지사용 임대료</t>
  </si>
  <si>
    <t xml:space="preserve">       합 계</t>
  </si>
  <si>
    <t xml:space="preserve"> ◈ 노면정리 : 식</t>
  </si>
  <si>
    <t xml:space="preserve">   1) 영천정거장 임시 진입로를 위한 정거장내 노면정리</t>
  </si>
  <si>
    <t xml:space="preserve">   2) 인력작업 기준이며, 현장여건에 따라 장비투입으로 변경할 수 있다</t>
  </si>
  <si>
    <t xml:space="preserve">   3) 정거장내 관목은 굴취후 유휴지에 식재한후, 임시포장을 철거한후 식재를 복원한다.</t>
  </si>
  <si>
    <t xml:space="preserve">   4) 굴취(품셈 4-3-1) : 조 경 공 :  a1 = 0.34 인/10주</t>
  </si>
  <si>
    <t xml:space="preserve">                         보통인부 :  b1 = 0.06 인/10주</t>
  </si>
  <si>
    <t xml:space="preserve">   5) 식재(품셈 4-3-2) : 조 경 공 :  a2 = 0.68 인/10주</t>
  </si>
  <si>
    <t xml:space="preserve">                         보통인부 :  b2 = 0.23 인/10주</t>
  </si>
  <si>
    <t xml:space="preserve">   6) 땅고르기(품셈 18-8-1) : 보통인부 b3 = 0.02 인/㎡</t>
  </si>
  <si>
    <t xml:space="preserve">   7) 작업구간내 관목:  c = 16 주</t>
  </si>
  <si>
    <t xml:space="preserve">   8) 땅고르기 작업구간 :  d = 70 m  * 6 m  = 420.00 ㎡</t>
  </si>
  <si>
    <t xml:space="preserve"> 2 . 노무비</t>
  </si>
  <si>
    <t xml:space="preserve">  1) 굴취 작업</t>
  </si>
  <si>
    <t xml:space="preserve">     조 경 공 :  135,114  * 0.34 / 10 * 16 * 2 회  =147,004.0</t>
  </si>
  <si>
    <t xml:space="preserve">     보통인부 :  94,338  * 0.06 / 10 * 16 * 2 회  =18,112.8</t>
  </si>
  <si>
    <t xml:space="preserve">  2) 식재작업</t>
  </si>
  <si>
    <t xml:space="preserve">     조 경 공 :  135,114  * 0.68 / 10 * 16 * 2 회  =294,008.0</t>
  </si>
  <si>
    <t xml:space="preserve">     보통인부 :  94,338  * 0.23 / 10 * 16 * 2 회  =69,432.7</t>
  </si>
  <si>
    <t xml:space="preserve">  3) 땅고르기</t>
  </si>
  <si>
    <t xml:space="preserve">     보통인부:   94,338  * 0.02 * 420 =792,439.2</t>
  </si>
  <si>
    <t xml:space="preserve">    소  계:</t>
  </si>
  <si>
    <t xml:space="preserve"> 3. 잡 비</t>
  </si>
  <si>
    <t xml:space="preserve">  노무비의 1%:  1,320,996.7 * 0.01 =13,209.9</t>
  </si>
  <si>
    <t xml:space="preserve">           합  계:</t>
  </si>
  <si>
    <t xml:space="preserve"> ◈ 폐기물상차(폐콘크리트) : ton당</t>
  </si>
  <si>
    <t xml:space="preserve"> 1. 적재(굴삭기 0.70㎥)</t>
  </si>
  <si>
    <t xml:space="preserve">  콘크리트 단위중량 :  a = 2.3 ton/㎥</t>
  </si>
  <si>
    <t xml:space="preserve">   q1 = 0.70 ㎥  , L = 1.50 , f = 1/1.5 = 0.67 , E = 0.35</t>
  </si>
  <si>
    <t xml:space="preserve">    k = 0.55 , Cm = 20 초(135˚선회)</t>
  </si>
  <si>
    <t xml:space="preserve">    Q = (3600 초 *0.7 ㎥ *0.55*0.67*0.35)/20 초  = 16.251 ㎥/hr</t>
  </si>
  <si>
    <t xml:space="preserve">    재료비: 14,406/16.251 / 2.3 ton/㎥  =385.4 ton/㎥</t>
  </si>
  <si>
    <t xml:space="preserve">    노무비: 27,168/16.251 / 2.3 ton/㎥  =726.8 ton/㎥</t>
  </si>
  <si>
    <t xml:space="preserve">    경  비: 19,708/16.251 / 2.3 ton/㎥  =527.2 ton/㎥</t>
  </si>
  <si>
    <t xml:space="preserve">    계</t>
  </si>
  <si>
    <t xml:space="preserve"> ◈ 침목상차(WT) : ton</t>
  </si>
  <si>
    <t xml:space="preserve">      t1 = 4  분(싣기)</t>
  </si>
  <si>
    <t xml:space="preserve">   7) 폐침목 1개당 무게:  w = 105 kg  * 0.7 / 1000 =0.07 ton</t>
  </si>
  <si>
    <t xml:space="preserve">    Cm = (0.02 * 60 / 10) + (0.02 * 60 / 10) + 4 = 4.24 분</t>
  </si>
  <si>
    <t xml:space="preserve">    Q = 60 * 24 * 0.7 / 4.24 = 237.736 개/hr</t>
  </si>
  <si>
    <t xml:space="preserve">    Q1 = 1 / 237.736 = 0.004 h</t>
  </si>
  <si>
    <t xml:space="preserve">    재 료 비 :  7,949 * 0.004 / 0.07  =454.2 원/ton</t>
  </si>
  <si>
    <t xml:space="preserve">    노 무 비 :  27,168 * 0.004 / 0.07  =1,552.4 원/ton</t>
  </si>
  <si>
    <t xml:space="preserve">    경    비 :  5,748 * 0.004 / 0.07  =328.4 원/ton</t>
  </si>
  <si>
    <t xml:space="preserve">    작업반장 : Q2 = 1 인  * 1 개  / (237.736 * 8 hr ) = 0.000525 인/개</t>
  </si>
  <si>
    <t xml:space="preserve">              0.000525 * 117,612 / 0.07 =882.0 원/ton</t>
  </si>
  <si>
    <t xml:space="preserve"> ◈ 폐기물상차(폐합성고무) : TON당</t>
  </si>
  <si>
    <t xml:space="preserve">   1) 지게차 5.0ton 사용</t>
  </si>
  <si>
    <t xml:space="preserve">   2) 1회 운반량 : q = 5.0*0.8 = 4.00 ton</t>
  </si>
  <si>
    <t xml:space="preserve">   4) 시간 t1 = 1 분(싣기, 내리기)</t>
  </si>
  <si>
    <t xml:space="preserve">   5) 평균이동거리 :  L = 0.02 km</t>
  </si>
  <si>
    <t xml:space="preserve">   6) 적재이동속도 :  V1 = 10 km/h</t>
  </si>
  <si>
    <t xml:space="preserve">      공차이동속도 :  V2 = 10 km/h</t>
  </si>
  <si>
    <t xml:space="preserve">   Cm = 60 * 0.02 / 10 + 60 * 0.02 / 10 + 1 = 1.240 분</t>
  </si>
  <si>
    <t xml:space="preserve">   Q = 60 * 4 * 0.7 / 1.24 = 135.484 ton/h</t>
  </si>
  <si>
    <t xml:space="preserve"> 3. 지게차(5.0톤) 기계경비 :</t>
  </si>
  <si>
    <t xml:space="preserve">    Q1 = 1 hr  / 135.484 ton  = 0.007 h/ton</t>
  </si>
  <si>
    <t xml:space="preserve">    재 료 비 : 7,949 * 0.007 =55.6 원/ton</t>
  </si>
  <si>
    <t xml:space="preserve">    노 무 비 : 27,168 * 0.007 =190.1 원/ton</t>
  </si>
  <si>
    <t xml:space="preserve">    경    비 : 5,748 * 0.007 =40.2 원/ton</t>
  </si>
  <si>
    <t xml:space="preserve">    합  계</t>
  </si>
  <si>
    <t xml:space="preserve"> ◈ 자갈상차 (백호,0.7㎥) :ton 당</t>
  </si>
  <si>
    <t xml:space="preserve">  - 자갈분류 작업시 선별기에 자갈 투입, 분류된 자갈 상차, 폐자갈 상차에 적용</t>
  </si>
  <si>
    <t xml:space="preserve">   1) 백호 0.7㎥ 사용조건</t>
  </si>
  <si>
    <t xml:space="preserve">   2) 버킷용량 : q = 0.7 ㎥</t>
  </si>
  <si>
    <t xml:space="preserve">   3) 체적환산 계수 :  f = 1.0</t>
  </si>
  <si>
    <t xml:space="preserve">   5) 작업효율 : E = 0.75</t>
  </si>
  <si>
    <t xml:space="preserve">   6) 버킷계수 : K = 1.1</t>
  </si>
  <si>
    <t xml:space="preserve">   7) cm 값(180도) :  cm = 36 초</t>
  </si>
  <si>
    <t xml:space="preserve">   8) 버킷 표준용량 :</t>
  </si>
  <si>
    <t xml:space="preserve">   9) 시간당 작업량:  Q = 3600 * 0.7 * 1.1 * 1 * 0.75 / 36 =57.75 ㎥/hr</t>
  </si>
  <si>
    <t xml:space="preserve">  10) 자갈단위중량(품셈 1-10, 건조상태):  w = 1.7 ton/㎥</t>
  </si>
  <si>
    <t xml:space="preserve"> 2. 백호(0.7) 기계경비</t>
  </si>
  <si>
    <t xml:space="preserve">   Q1 = 1 / 57.75 = 0.02 hr/㎥</t>
  </si>
  <si>
    <t xml:space="preserve">     - 재료비 : 14,406 * 0.02 hr  / 1.7=169.4 원/㎥</t>
  </si>
  <si>
    <t xml:space="preserve">     - 노무비 : 27,168 * 0.02 hr  / 1.7=319.6 원/㎥</t>
  </si>
  <si>
    <t xml:space="preserve">     - 경  비 : 19,708 * 0.02 hr  / 1.7=231.8 원/㎥</t>
  </si>
  <si>
    <t xml:space="preserve"> ◈ 레일상차 (50kg) : km당</t>
  </si>
  <si>
    <t xml:space="preserve">   1) 문형크레인 사용적재</t>
  </si>
  <si>
    <t xml:space="preserve">   2) 1회 운반량 : q = 0.8 km</t>
  </si>
  <si>
    <t xml:space="preserve">   4) 적재시간 : t1 = 80 분(10분/100m)</t>
  </si>
  <si>
    <t xml:space="preserve">    Cm = 80 * 2 (양쪽레일)  = 160.00 분</t>
  </si>
  <si>
    <t xml:space="preserve">    Q = 60 * 0.8 * 0.7 / 160 = 0.210 km/h</t>
  </si>
  <si>
    <t xml:space="preserve">   1) 궤 도 공 : Q1 = 10 인  * 1.0 km  / (0.21 * 8 hr ) = 5.952 인/km</t>
  </si>
  <si>
    <t xml:space="preserve">                5.952 * 106,163 =631,882.1 원/km</t>
  </si>
  <si>
    <t xml:space="preserve">   2) 보통인부 : Q2 = 2 인  * 1.0 km  / (0.21 * 8 hr ) = 1.190 인/km</t>
  </si>
  <si>
    <t xml:space="preserve">                1.19 * 94,338 =112,262.2 원/km</t>
  </si>
  <si>
    <t xml:space="preserve">   3) 작업반장 : Q3 = 0.5 인  * 1.0 km  / (0.21 * 8 hr ) = 0.297 인/km</t>
  </si>
  <si>
    <t xml:space="preserve">                0.297 * 117,612 =34,930.7 원/km</t>
  </si>
  <si>
    <t xml:space="preserve"> 4. 공구손료 : 노무비의 3% 적용</t>
  </si>
  <si>
    <t xml:space="preserve">    779,075 * 0.03 =23,372.2 원/km</t>
  </si>
  <si>
    <t xml:space="preserve"> ◈ 레일운반 (50kg) : km당</t>
  </si>
  <si>
    <t xml:space="preserve">   1) 모타카(15톤), 장대트로리 32대 L=200m용(신설선)</t>
  </si>
  <si>
    <t xml:space="preserve">      t1 = 80 분(싣기)</t>
  </si>
  <si>
    <t xml:space="preserve">      t2 = 80 분(내리기)</t>
  </si>
  <si>
    <t xml:space="preserve">   5) 진입로 평균거리</t>
  </si>
  <si>
    <t xml:space="preserve">   6) 평균이동거리:  L = 7.424/4 =1.856 km</t>
  </si>
  <si>
    <t xml:space="preserve">   7) 평균이동속도 : V = 10 km/h</t>
  </si>
  <si>
    <t xml:space="preserve">    Cm = (2 * 60 * 1.856 / 10) + 80 + 80 = 182 분</t>
  </si>
  <si>
    <t xml:space="preserve">    Q1 = 60 * 0.8 * 0.7 / 182 = 0.184 km/h(한쪽레일)</t>
  </si>
  <si>
    <t xml:space="preserve">   - 양쪽레일인 경우 : Q2 = 0.184 / 2 (양쪽레일)  = 0.092 km/h</t>
  </si>
  <si>
    <t xml:space="preserve"> 3. 모타카(15ton) 기계경비</t>
  </si>
  <si>
    <t xml:space="preserve">    Q3 = 1 / 0.092 = 10.8695 h</t>
  </si>
  <si>
    <t xml:space="preserve">    재 료 비 :  9,789 * 10.8695  * ((Cm - t1 - t2)/Cm)=12,861.7 원/km</t>
  </si>
  <si>
    <t xml:space="preserve">    노 무 비 :  27,168 * 10.8695 =295,302.5 원/km</t>
  </si>
  <si>
    <t xml:space="preserve">    경    비 :  34,242 * 10.8695 =372,193.4 원/km</t>
  </si>
  <si>
    <t xml:space="preserve"> 4. 장대레일 트로리 기계경비</t>
  </si>
  <si>
    <t xml:space="preserve">    1,425 * 32 대  * 10.8695 =495,649.2 원/km</t>
  </si>
  <si>
    <t xml:space="preserve"> ◈ 레일하화(50kg) : km당</t>
  </si>
  <si>
    <t xml:space="preserve">   2) 1회 운반량 800m(궤도연장 400m)</t>
  </si>
  <si>
    <t xml:space="preserve">      q = 0.8 km</t>
  </si>
  <si>
    <t xml:space="preserve">   3) 작업효율  : E = 0.7</t>
  </si>
  <si>
    <t xml:space="preserve">   4) 문형크레인 적재</t>
  </si>
  <si>
    <t xml:space="preserve">      t = 80 분(내리기, 10분/100m)</t>
  </si>
  <si>
    <t xml:space="preserve">  2. 작업량(Q)</t>
  </si>
  <si>
    <t xml:space="preserve">      Cm = 80 * 2 (양쪽레일)  = 160 분</t>
  </si>
  <si>
    <t xml:space="preserve">      Q = (60* 0.8 * 0.7) / 160 = 0.210 km/hr</t>
  </si>
  <si>
    <t xml:space="preserve">  3. 노무비</t>
  </si>
  <si>
    <t xml:space="preserve">    1) 궤도공:  L1 = 10 인  * 1.0 km  / (0.21 * 8 hr ) = 5.952 인/km</t>
  </si>
  <si>
    <t xml:space="preserve">    2)보통인부: L2 = 2 인  * 1.0 km  / (0.21 * 8 hr ) = 1.190 인/km</t>
  </si>
  <si>
    <t xml:space="preserve">    3)작업반장: L3 = 0.5 인  * 1.0 km  / (0.21 * 8 hr ) = 0.297 인/km</t>
  </si>
  <si>
    <t xml:space="preserve">     779,075 * 0.03 =23,372.2 원/km</t>
  </si>
  <si>
    <t xml:space="preserve">          합  게</t>
  </si>
  <si>
    <t xml:space="preserve"> ◈ 침목상차(PCT) : 개당</t>
  </si>
  <si>
    <t xml:space="preserve">    Q = 60 * 16 * 0.7 / 4.24 = 158.491 개/hr</t>
  </si>
  <si>
    <t xml:space="preserve">    Q1 = 1 / 158.491 = 0.006 h</t>
  </si>
  <si>
    <t xml:space="preserve">    재 료 비 :  7,949 * 0.006 =47.6 원/개</t>
  </si>
  <si>
    <t xml:space="preserve">    노 무 비 :  27,168 * 0.006 =163.0 원/개</t>
  </si>
  <si>
    <t xml:space="preserve">    경    비 :  5,748 * 0.006 =34.4 원/개</t>
  </si>
  <si>
    <t xml:space="preserve">    작업반장 : Q2 = 1 인  * 1 개  / (158.491 * 8 hr ) = 0.000788 인/개</t>
  </si>
  <si>
    <t xml:space="preserve">              0.000788 * 117,612 =92.6 원/개</t>
  </si>
  <si>
    <t xml:space="preserve"> ◈ 침목운반(PCT) : 개당</t>
  </si>
  <si>
    <t xml:space="preserve">   1) 화물차 8톤 사용</t>
  </si>
  <si>
    <t xml:space="preserve">   2) 1회 운반량 : q = 32 개</t>
  </si>
  <si>
    <t xml:space="preserve">      t1 = 12.15 분(적재시간, 60분 * 32개 / 158개)</t>
  </si>
  <si>
    <t xml:space="preserve">      t3 = 3.55 분(하화시간, 60분 * 32개 / 540개)</t>
  </si>
  <si>
    <t xml:space="preserve">      t4 = 0.42 분</t>
  </si>
  <si>
    <t xml:space="preserve">      t5 = 3.77 분(적재물고정)</t>
  </si>
  <si>
    <t xml:space="preserve">   7) 적재이동속도 : V1 = 15 km/h , V2 = 15 km</t>
  </si>
  <si>
    <t xml:space="preserve">     t2 = (60 * 1.856 / 15) + (60 * 1.856 / 15) = 14.85 분(왕복시간)</t>
  </si>
  <si>
    <t xml:space="preserve">     Cm = 12.15 + 14.85 + 3.55 + 0.42 + 3.77 = 34.74 분</t>
  </si>
  <si>
    <t xml:space="preserve">     Q = 60 * 32 * 0.7 / Cm = 38 개/h</t>
  </si>
  <si>
    <t xml:space="preserve"> 3. 화물차 기계경비</t>
  </si>
  <si>
    <t xml:space="preserve">    9,650 * 1 / 38 * (34.74-12.15-3.55)/34.74 =139.1 원/개</t>
  </si>
  <si>
    <t xml:space="preserve">    24,483 * 1 / 38 =644.2 원/개</t>
  </si>
  <si>
    <t xml:space="preserve">    9,428 * 1 / 38 =248.1 원/개</t>
  </si>
  <si>
    <t xml:space="preserve"> ◈ 궤광조립(50kg PCT),단선 : km당</t>
  </si>
  <si>
    <t xml:space="preserve">   1) 1일 작업량(복선) : L = 250 * 1.05 = 262.500 m</t>
  </si>
  <si>
    <t xml:space="preserve">   2) 본 품은 중심선측량, 레일배열, 침목배열, 레일침목위올리기,</t>
  </si>
  <si>
    <t xml:space="preserve">      침목위치정정, 궤광조립을 포함한다.</t>
  </si>
  <si>
    <t xml:space="preserve">   3) 본 품은 소운반을 포함하며, 작업현장까지 자재운반은 별도</t>
  </si>
  <si>
    <t xml:space="preserve">      계산한다.</t>
  </si>
  <si>
    <t xml:space="preserve">   4) 사용기계는 지게차 5톤, 굴삭기 0.2㎡를 기준한 것이며, 현장</t>
  </si>
  <si>
    <t xml:space="preserve">      여건에 따라 장비조합을 변경할 수 있다.</t>
  </si>
  <si>
    <t xml:space="preserve">   5) 50kg 레일을 조립할 경우 본품의 시공량에 5%까지 증하여 적용한다.</t>
  </si>
  <si>
    <t xml:space="preserve">   1) 백호우(0.2㎥) : Q4 = 8 h  * (1000 / 262.5) = 30.476 h/km</t>
  </si>
  <si>
    <t xml:space="preserve">     - 재료비 : 30.476 * 6,158 =187,671.2 원/km</t>
  </si>
  <si>
    <t xml:space="preserve">     - 노무비 : 30.476 * 27,168 =827,971.9 원/km</t>
  </si>
  <si>
    <t xml:space="preserve">     - 경  비 : 30.476 * 11,251 =342,885.4 원/km</t>
  </si>
  <si>
    <t xml:space="preserve">   2) 지게차(5톤) : Q5 = 8 h  * (1000 / 262.5) = 30.476 h/km</t>
  </si>
  <si>
    <t xml:space="preserve">     - 재료비 : 30.476 * 7,949 =242,253.7 원/km</t>
  </si>
  <si>
    <t xml:space="preserve">     - 경  비 : 30.476 * 5,748 =175,176.0 원/km</t>
  </si>
  <si>
    <t xml:space="preserve">   1) 궤 도 공 : Q1 = 16 인  * (1000 / 262.5) = 60.952 인/km</t>
  </si>
  <si>
    <t xml:space="preserve">                60.952 * 106,163 =6,470,847.1 원/km</t>
  </si>
  <si>
    <t xml:space="preserve">   2) 보통인부 : Q2 = 4 인  * (1000 / 262.5)  = 15.238 인/km</t>
  </si>
  <si>
    <t xml:space="preserve">                15.238 * 94,338 =1,437,522.4 원/km</t>
  </si>
  <si>
    <t xml:space="preserve">   3) 측량중급기술자 : Q3 = 1 인  * (1000 / 262.5) = 3.809 인/km</t>
  </si>
  <si>
    <t xml:space="preserve">                      3.809 * 156,930 =597,746.3 원/km</t>
  </si>
  <si>
    <t xml:space="preserve">   8,506,115.8 * 0.03 =255,183.4 원/km</t>
  </si>
  <si>
    <t xml:space="preserve"> ◈ 궤광조립(50kg PCT),단선, 야간, 3시간사용중지 : km당</t>
  </si>
  <si>
    <t xml:space="preserve">     - 재료비 * 25%  429,924.9 * 0.25 =107,481.2 원/km</t>
  </si>
  <si>
    <t xml:space="preserve">     - 노무비 * 87.5%  1,655,943.8 * 0.875 =1,448,950.8 원/km</t>
  </si>
  <si>
    <t xml:space="preserve">     - 경비 * 25%  518,061.4 * 0.25 =129,515.3 원/km</t>
  </si>
  <si>
    <t xml:space="preserve"> 휴전할증</t>
  </si>
  <si>
    <t xml:space="preserve"> 노무비:  3,104,894.6 * 0.3 =931,468.3 원/틀</t>
  </si>
  <si>
    <t xml:space="preserve">     소  계</t>
  </si>
  <si>
    <t xml:space="preserve"> 4. 야간할증</t>
  </si>
  <si>
    <t xml:space="preserve">    8,506,115.8 * 0.875 =7,442,851.3 원/km</t>
  </si>
  <si>
    <t xml:space="preserve">    (8,506,115.8+7,442,851.3) * 0.3 =4,784,690.1 원/km</t>
  </si>
  <si>
    <t xml:space="preserve"> ◈ 레일상차 (60kg) : km당</t>
  </si>
  <si>
    <t xml:space="preserve">   4) 적재시간 : t1 = 96 분(12분/100m)</t>
  </si>
  <si>
    <t xml:space="preserve">    Cm = 96 * 2 (양쪽레일)  = 192.00 분</t>
  </si>
  <si>
    <t xml:space="preserve">    Q = 60 * 0.8 * 0.7 / 192 = 0.175 km/h</t>
  </si>
  <si>
    <t xml:space="preserve">   1) 궤 도 공 : Q1 = 10 인  * 1.0 km  / (0.175 * 8 hr ) = 7.142 인/km</t>
  </si>
  <si>
    <t xml:space="preserve">                7.142 * 106,163 =758,216.1 원/km</t>
  </si>
  <si>
    <t xml:space="preserve">   2) 보통인부 : Q2 = 2 인  * 1.0 km  / (0.175 * 8 hr ) = 1.428 인/km</t>
  </si>
  <si>
    <t xml:space="preserve">                1.428 * 94,338 =134,714.6 원/km</t>
  </si>
  <si>
    <t xml:space="preserve">   3) 작업반장 : Q3 = 0.5 인  * 1.0 km  / (0.175 * 8 hr ) = 0.357 인/km</t>
  </si>
  <si>
    <t xml:space="preserve">                0.357 * 117,612 =41,987.4 원/km</t>
  </si>
  <si>
    <t xml:space="preserve">    934,918.1 * 0.03 =28,047.5 원/km</t>
  </si>
  <si>
    <t xml:space="preserve"> ◈ 레일운반 (60kg) : km당</t>
  </si>
  <si>
    <t xml:space="preserve">      t1 = 96 분(싣기)</t>
  </si>
  <si>
    <t xml:space="preserve">      t2 = 96 분(내리기)</t>
  </si>
  <si>
    <t xml:space="preserve">    Cm = (2 * 60 * 1.856 / 10) + 96 + 96 = 214 분</t>
  </si>
  <si>
    <t xml:space="preserve">    Q1 = 60 * 0.8 * 0.7 / 214 = 0.157 km/h(한쪽레일)</t>
  </si>
  <si>
    <t xml:space="preserve">   - 양쪽레일인 경우 : Q2 = 0.157 / 2 (양쪽레일)  = 0.078 km/h</t>
  </si>
  <si>
    <t xml:space="preserve">    Q3 = 1 / 0.078 = 12.8205 h</t>
  </si>
  <si>
    <t xml:space="preserve">    재 료 비 :  9,789 * 12.8205  * ((Cm - t1 - t2)/Cm)=12,901.8 원/km</t>
  </si>
  <si>
    <t xml:space="preserve">    노 무 비 :  27,168 * 12.8205 =348,307.3 원/km</t>
  </si>
  <si>
    <t xml:space="preserve">    경    비 :  34,242 * 12.8205 =438,999.5 원/km</t>
  </si>
  <si>
    <t xml:space="preserve">      [소  계]</t>
  </si>
  <si>
    <t xml:space="preserve">    2,245 * 32 대  * 12.8205 =921,024.7 원/km</t>
  </si>
  <si>
    <t xml:space="preserve"> ◈ 레일하화(60kg) : km당</t>
  </si>
  <si>
    <t xml:space="preserve">      t = 96 분(내리기, 12분/100m)</t>
  </si>
  <si>
    <t xml:space="preserve">      Cm = 96 * 2 (양쪽레일)  = 192 분</t>
  </si>
  <si>
    <t xml:space="preserve">      Q = (60* 0.8 * 0.7) / 192 = 0.175 km/hr</t>
  </si>
  <si>
    <t xml:space="preserve">    1) 궤도공:  L1 = 10 인  * 1.0 km  / (0.175 * 8 hr ) = 7.142 인/km</t>
  </si>
  <si>
    <t xml:space="preserve">    2)보통인부: L2 = 2 인  * 1.0 km  / (0.175 * 8 hr ) = 1.428 인/km</t>
  </si>
  <si>
    <t xml:space="preserve">    3)작업반장: L3 = 0.5 인  * 1.0 km  / (0.175 * 8 hr ) = 0.357 인/km</t>
  </si>
  <si>
    <t xml:space="preserve">     934,918.1 * 0.03 =28,047.5 원/km</t>
  </si>
  <si>
    <t xml:space="preserve"> ◈ 궤광조립(60kg PCT),단선 : km당</t>
  </si>
  <si>
    <t xml:space="preserve">   1) 1일 작업량(단선) : L = 250 m</t>
  </si>
  <si>
    <t xml:space="preserve">   1) 백호우(0.2㎥) : Q4 = 8 h  * (1000 / 250) = 32.000 h/km</t>
  </si>
  <si>
    <t xml:space="preserve">     - 재료비 :  32 * 6,158 =197,056.0 원/km</t>
  </si>
  <si>
    <t xml:space="preserve">     - 노무비 :  32 * 27,168 =869,376.0 원/km</t>
  </si>
  <si>
    <t xml:space="preserve">     - 경  비 :  32 * 11,251 =360,032.0 원/km</t>
  </si>
  <si>
    <t xml:space="preserve">   2) 지게차(5톤) : Q5 = 8 h  * (1000 / 250) = 32.000 h/km</t>
  </si>
  <si>
    <t xml:space="preserve">     - 재료비 :  32 * 7,949 =254,368.0 원/km</t>
  </si>
  <si>
    <t xml:space="preserve">     - 경  비 :  32 * 5,748 =183,936.0 원/km</t>
  </si>
  <si>
    <t xml:space="preserve">      소      계 :</t>
  </si>
  <si>
    <t xml:space="preserve">   1) 궤 도 공 :  Q1 = 16 인  * (1000 / 250) = 64.000 인/km</t>
  </si>
  <si>
    <t xml:space="preserve">                 64 * 106,163 =6,794,432.0 원/km</t>
  </si>
  <si>
    <t xml:space="preserve">   2) 보통인부 :  Q2 = 4 인  * (1000 / 250) = 16.000 인/km</t>
  </si>
  <si>
    <t xml:space="preserve">                 16 * 94,338 =1,509,408.0 원/km</t>
  </si>
  <si>
    <t xml:space="preserve">   3) 측량중급기술자 :  Q3 = 1 인  * (1000 / 250) = 4.000 인/km</t>
  </si>
  <si>
    <t xml:space="preserve">                       4 * 156,930 =627,720.0 원/km</t>
  </si>
  <si>
    <t xml:space="preserve">   8,931,560 * 0.03 =267,946.8 원/km</t>
  </si>
  <si>
    <t xml:space="preserve"> ◈ 궤광조립(60kg PCT),단선,야간, 3시간사용중지 : km당</t>
  </si>
  <si>
    <t xml:space="preserve">    3) 중기할증(25%)</t>
  </si>
  <si>
    <t xml:space="preserve">     - 재료비 * 25%  451,424 * 0.25 =112,856.0 원/km</t>
  </si>
  <si>
    <t xml:space="preserve">     - 노무비 * 87.5%  1,738,752 * 0.875 =1,521,408.0 원/km</t>
  </si>
  <si>
    <t xml:space="preserve">     - 경비 * 25%  543,968 * 0.25 =135,992.0 원/km</t>
  </si>
  <si>
    <t xml:space="preserve">     - 노무비:  3,260,160 * 0.3 =978,048.0 원/틀</t>
  </si>
  <si>
    <t xml:space="preserve">     소      계 :</t>
  </si>
  <si>
    <t xml:space="preserve">                 4 * 156,930 =627,720.0 원/km</t>
  </si>
  <si>
    <t xml:space="preserve">    8,931,560 * 0.875 =7,815,115.0 원/km</t>
  </si>
  <si>
    <t xml:space="preserve">    (8,931,560+7,815,115) * 0.3 =5,024,002.5 원/km</t>
  </si>
  <si>
    <t xml:space="preserve"> ◈ 궤광조립(60kg PCT) : km당</t>
  </si>
  <si>
    <t xml:space="preserve">   1) 1일 작업량(복선) : L = 270 m</t>
  </si>
  <si>
    <t xml:space="preserve">   1) 백호우(0.2㎥) : Q4 = 8 h  * (1000 / 270) = 29.630 h/km</t>
  </si>
  <si>
    <t xml:space="preserve">     - 재료비 :  29.63 * 6,158 =182,461.5 원/km</t>
  </si>
  <si>
    <t xml:space="preserve">     - 노무비 :  29.63 * 27,168 =804,987.8 원/km</t>
  </si>
  <si>
    <t xml:space="preserve">     - 경  비 :  29.63 * 11,251 =333,367.1 원/km</t>
  </si>
  <si>
    <t xml:space="preserve">   2) 지게차(5톤) : Q5 = 8 h  * (1000 / 270) = 29.630 h/km</t>
  </si>
  <si>
    <t xml:space="preserve">     - 재료비 :  29.63 * 7,949 =235,528.8 원/km</t>
  </si>
  <si>
    <t xml:space="preserve">     - 경  비 :  29.63 * 5,748 =170,313.2 원/km</t>
  </si>
  <si>
    <t xml:space="preserve">   1) 궤 도 공 :  Q1 = 16 인  * (1000 / 270) = 59.259 인/km</t>
  </si>
  <si>
    <t xml:space="preserve">                 59.259 * 106,163 =6,291,113.2 원/km</t>
  </si>
  <si>
    <t xml:space="preserve">   2) 보통인부 :  Q2 = 4 인  * (1000 / 270) = 14.814 인/km</t>
  </si>
  <si>
    <t xml:space="preserve">                 14.814 * 94,338 =1,397,523.1 원/km</t>
  </si>
  <si>
    <t xml:space="preserve">   3) 측량중급기술자 :  Q3 = 1 인  * (1000 / 270) = 3.703 인/km</t>
  </si>
  <si>
    <t xml:space="preserve">                       3.703 * 156,930 =581,111.7 원/km</t>
  </si>
  <si>
    <t xml:space="preserve">   8,269,748 * 0.03 =248,092.4 원/km</t>
  </si>
  <si>
    <t xml:space="preserve"> ◈ 궤광조립(60kg PCT),야간, 3시간사용중지 : km당</t>
  </si>
  <si>
    <t xml:space="preserve">     - 재료비 * 25%  417,990.3 * 0.25 =104,497.5 원/km</t>
  </si>
  <si>
    <t xml:space="preserve">     - 노무비 * 87.5%  1,609,975.6 * 0.875 =1,408,728.6 원/km</t>
  </si>
  <si>
    <t xml:space="preserve">     - 경비 * 25%  503,680.3 * 0.25 =125,920.0 원/km</t>
  </si>
  <si>
    <t xml:space="preserve">     - 노무비:  3,018,704.2 * 0.3 =905,611.2 원/틀</t>
  </si>
  <si>
    <t xml:space="preserve">    8,269,748 * 0.875 =7,236,029.5 원/km</t>
  </si>
  <si>
    <t xml:space="preserve">    (8,269,748+7,236,029.5) * 0.3 =4,651,733.2 원/km</t>
  </si>
  <si>
    <t xml:space="preserve">   1) 모타카(15톤), 장대트로리 32대 사용, L=200m(신설선)</t>
  </si>
  <si>
    <t xml:space="preserve">    재 료 비 :  9,789 * 12.8205 * ((cm-t1-t2)/cm) =12,901.8 원/km</t>
  </si>
  <si>
    <t xml:space="preserve">    노 무 비 :  21,735 * 12.8205 =278,653.5 원/km</t>
  </si>
  <si>
    <t xml:space="preserve">    노 무 비 :  21,735 * 0.006 =130.4 원/개</t>
  </si>
  <si>
    <t xml:space="preserve"> [1] 소  계 =212.4</t>
  </si>
  <si>
    <t xml:space="preserve"> [2] 소  계 =92.6</t>
  </si>
  <si>
    <t xml:space="preserve">    9,650 * 1 / 38 * (34.74-12.15-3.55)/34.74=139.1 원/개</t>
  </si>
  <si>
    <t xml:space="preserve">    19,587 * 1 / 38 =515.4 원/개</t>
  </si>
  <si>
    <t xml:space="preserve"> ◈ 침목하화(Bi-Block) : 개당</t>
  </si>
  <si>
    <t xml:space="preserve">    Q = 60 * 16 * 0.7 / 1.24 = 541 개/hr</t>
  </si>
  <si>
    <t xml:space="preserve">    Q1 = 1 / 541 = 0.0018 h</t>
  </si>
  <si>
    <t xml:space="preserve">    재 료 비 :  7,949 * 0.0018 =14.3 원/개</t>
  </si>
  <si>
    <t xml:space="preserve">    노 무 비 :  21,735 * 0.0018 =39.1 원/개</t>
  </si>
  <si>
    <t xml:space="preserve">    경    비 :  5,748 * 0.0018 =10.3 원/개</t>
  </si>
  <si>
    <t xml:space="preserve">    작업반장 : Q2 = 1 인  * 1 개  / (541 * 8 hr ) = 0.000231 인/개</t>
  </si>
  <si>
    <t xml:space="preserve">              0.000231 * 117,612 =27.1 원/개</t>
  </si>
  <si>
    <t xml:space="preserve">   1) 백호우(0.2㎥) : Q4 = 8 h  * (1000 / 270) = 29.629 h/km</t>
  </si>
  <si>
    <t xml:space="preserve">     - 재료비 :  29.629 * 6,158 =182,455.3 원/km</t>
  </si>
  <si>
    <t xml:space="preserve">     - 노무비 :  29.629 * 21,735 =643,986.3 원/km</t>
  </si>
  <si>
    <t xml:space="preserve">     - 경  비 :  29.629 * 11,251 =333,355.8 원/km</t>
  </si>
  <si>
    <t xml:space="preserve">   2) 지게차(5톤) : Q5 = 8 h  * (1000 / 270) = 29.629 h/km</t>
  </si>
  <si>
    <t xml:space="preserve">     - 재료비 :  29.629 * 7,949 =235,520.9 원/km</t>
  </si>
  <si>
    <t xml:space="preserve">     - 경  비 :  29.629 * 5,748 =170,307.4 원/km</t>
  </si>
  <si>
    <t xml:space="preserve"> ◈ 자갈고르기 : ㎥당</t>
  </si>
  <si>
    <t xml:space="preserve">   1) 살포한 자갈을 굴삭기를 사용하여 궤도위에 고르게 펴놓는 작업</t>
  </si>
  <si>
    <t xml:space="preserve">   2) 정비는 굴삭기 0.2㎥를 기준한 것이며, 현장여건에 따라 장비조합을 변경할 수 있다</t>
  </si>
  <si>
    <t xml:space="preserve">   3) 자갈살포량 240㎥</t>
  </si>
  <si>
    <t xml:space="preserve">   4) 작업인원 : 보통인부 2인/일</t>
  </si>
  <si>
    <t xml:space="preserve"> 2. 굴삭기(0.2㎥) 기계경비 :  Q1 = 8 h  / 240 ㎥  = 0.033 h</t>
  </si>
  <si>
    <t xml:space="preserve">    재 료 비 :  6,158 * 0.033 =203.2 원/㎥</t>
  </si>
  <si>
    <t xml:space="preserve">    노 무 비 :  27,168 * 0.033 =896.5 원/㎥</t>
  </si>
  <si>
    <t xml:space="preserve">    경    비 :  11,251 * 0.033 =371.2 원/㎥</t>
  </si>
  <si>
    <t xml:space="preserve">   1) 보통인부 : A = 2 인  / 240 ㎥  = 0.0083 인/㎥</t>
  </si>
  <si>
    <t xml:space="preserve">                0.0083 * 94,338 =783.0 원/㎥</t>
  </si>
  <si>
    <t xml:space="preserve">    783 * 0.03 =23.4 원/㎥</t>
  </si>
  <si>
    <t xml:space="preserve"> ◈ 자갈고르기,야간,3시간사용중지 : ㎥당</t>
  </si>
  <si>
    <t xml:space="preserve">     - 재료비 :  203.2 * 0.25 =50.8 원/km</t>
  </si>
  <si>
    <t xml:space="preserve">     - 노무비 :  896.5 * 0.875 =784.4 원/km</t>
  </si>
  <si>
    <t xml:space="preserve">     - 경  비 :  371.2 * 0.25 =92.8 원/km</t>
  </si>
  <si>
    <t xml:space="preserve">     - 노무비:  1,680.9 * 0.3 =504.2 원/틀</t>
  </si>
  <si>
    <t xml:space="preserve">    783 * 0.875 =685.1 원/km</t>
  </si>
  <si>
    <t xml:space="preserve">    (783+0) * 0.3 =234.9 원/km</t>
  </si>
  <si>
    <t xml:space="preserve"> ◈ 유휴도상 자갈채집(야간,3시간 사용중지)  : ㎥당</t>
  </si>
  <si>
    <t xml:space="preserve">   1) 백호(0.4㎥) 사용</t>
  </si>
  <si>
    <t xml:space="preserve">   2) 버킷용량(q) : q = 0.4 ㎥</t>
  </si>
  <si>
    <t xml:space="preserve">   3) 토량환산계수(f) : f = 1</t>
  </si>
  <si>
    <t xml:space="preserve">   4) 작업효율(E) : E = 0.45</t>
  </si>
  <si>
    <t xml:space="preserve">   5) 버킷계수(K) : K = 0.7</t>
  </si>
  <si>
    <t xml:space="preserve">   6) 작업인원</t>
  </si>
  <si>
    <t xml:space="preserve">      - 장비작업 : 건설기계운전사 1인/일</t>
  </si>
  <si>
    <t xml:space="preserve">      - 고 르 기 : 보통인부 0.1인/㎥</t>
  </si>
  <si>
    <t xml:space="preserve">   cm = 19 sec(135°)</t>
  </si>
  <si>
    <t xml:space="preserve">   Q=3600*q*K*f*E/cm=23.87 ㎥/hr</t>
  </si>
  <si>
    <t xml:space="preserve"> 3. 백호우(0.4㎥) 기계경비 :  Q1 = 1/23.87 = 0.0418 h</t>
  </si>
  <si>
    <t xml:space="preserve">    재 료 비 : 12,295 * 0.0418 =513.9 원/㎥</t>
  </si>
  <si>
    <t xml:space="preserve">    노 무 비 : 27,168 * 0.0418 =1,135.6 원/㎥</t>
  </si>
  <si>
    <t xml:space="preserve">    경    비 : 12,514 * 0.0418 =523.0 원/㎥</t>
  </si>
  <si>
    <t xml:space="preserve">  4. 야간 할증</t>
  </si>
  <si>
    <t xml:space="preserve">    - 재료비 : 513.9 * 0.25  =128.4 원/㎥</t>
  </si>
  <si>
    <t xml:space="preserve">    - 노무비:  1,135.6 * 0.875 =993.6 원/㎥</t>
  </si>
  <si>
    <t xml:space="preserve">    - 경  비:  523 * 0.25  =130.7 원/㎥</t>
  </si>
  <si>
    <t xml:space="preserve"> 5. 휴전할증(30%)</t>
  </si>
  <si>
    <t xml:space="preserve">     - 노무비:  2,129.2 * 0.3 =638.7 원/틀</t>
  </si>
  <si>
    <t xml:space="preserve"> 1) 보통인부  :  0.1 인  * 94,338 =9,433.8  원/㎥</t>
  </si>
  <si>
    <t xml:space="preserve"> 6. 공구손료</t>
  </si>
  <si>
    <t xml:space="preserve">   1) 직접노무비의 3% 적용</t>
  </si>
  <si>
    <t xml:space="preserve">    9,433.8*0.03 =283.0 원/km</t>
  </si>
  <si>
    <t xml:space="preserve">   - 야간할증:  9,433.8 * 0.875 =8,254.5 원/㎥</t>
  </si>
  <si>
    <t xml:space="preserve">   - 3시간 차단:  (9,433.8 + 8,254.5) * 0.3 =5,306.4 원/㎥</t>
  </si>
  <si>
    <t xml:space="preserve"> ◈ 자갈운반 (8TON, 덤프트럭) : ㎥당</t>
  </si>
  <si>
    <t xml:space="preserve">   - 궤도철거현장 -  자갈 선별기까지 운반,</t>
  </si>
  <si>
    <t xml:space="preserve">   - 자갈선별기 - 분류된 자갈을 자갈 적치대까지 운반,</t>
  </si>
  <si>
    <t xml:space="preserve">   - 자갈선별기 - 폐자갈 적치장소 까지 운반</t>
  </si>
  <si>
    <t xml:space="preserve">   2) 버킷용량 : q1 = 0.7 ㎥</t>
  </si>
  <si>
    <t xml:space="preserve">   3) 체적환산 계수 :  f1 = 1.0</t>
  </si>
  <si>
    <t xml:space="preserve">   5) 작업효율 : E1 = 0.75</t>
  </si>
  <si>
    <t xml:space="preserve">   6) 버킷계수 : K1 = 1.1</t>
  </si>
  <si>
    <t xml:space="preserve">   7) cm 값 :  cm1 = 36 초, 180도</t>
  </si>
  <si>
    <t xml:space="preserve">   9) 시간당 작업량:  Q2 = 3600 * 0.7 * 1.1 * 1 * 0.75 / 36/60 =0.96 ㎥/분</t>
  </si>
  <si>
    <t xml:space="preserve">   2) 1회 적재량 : q = 8 Ton /1.87 ton/㎥ =4.278 ㎥</t>
  </si>
  <si>
    <t xml:space="preserve">   5) 작업효율 : E = 0.9</t>
  </si>
  <si>
    <t xml:space="preserve">   6) 적재장소에 도착한 때로부터 적재작업이 시작될 때 까지 시간 :  t4 =0.42 분</t>
  </si>
  <si>
    <t xml:space="preserve">   7) 적재함 덮개 설치 및 해체시간 :  t5 = 0.5 분</t>
  </si>
  <si>
    <t xml:space="preserve">   8) 적재시간 :  t1 = 4.278 / 0.96 = 4.46 분</t>
  </si>
  <si>
    <t xml:space="preserve">   9) 시간 t3 = 0.8 분(적하시간)</t>
  </si>
  <si>
    <t xml:space="preserve">  10) 평균이동거리 :  L = 0.5 km</t>
  </si>
  <si>
    <t xml:space="preserve">  11) 적재이동속도 :  V1 = 3 km/h</t>
  </si>
  <si>
    <t xml:space="preserve">      t2 = (0.5/3 + 0.5/5) * 60 = 16.00 분</t>
  </si>
  <si>
    <t xml:space="preserve">  12) 적재기계를 사용하는 경우 싸이클 시간:</t>
  </si>
  <si>
    <t xml:space="preserve">      cm = 4.46 + 16 + 0.8 + 0.42 = 21.68 분</t>
  </si>
  <si>
    <t xml:space="preserve">  13) 시간당 작업량:  Q3 = 60 * 4.278 * 1 * 0.9 / 21.68 = 10.66 ㎥/hr</t>
  </si>
  <si>
    <t xml:space="preserve"> 4. 덤프트럭 8 TON 기계경비</t>
  </si>
  <si>
    <t xml:space="preserve"> Q = 1/10.66 = 0.09 hr/㎥</t>
  </si>
  <si>
    <t xml:space="preserve">     - 재료비 : 13,065 * 0.09 hr  =1,175.8 원/㎥</t>
  </si>
  <si>
    <t xml:space="preserve">     - 노무비 : 24,483 * 0.09 hr  =2,203.4 원/㎥</t>
  </si>
  <si>
    <t xml:space="preserve">     - 경  비 : 8,990 * 0.09 hr  =809.1 원/㎥</t>
  </si>
  <si>
    <t xml:space="preserve"> ◈ 자갈상차 (백호,0.7㎥) : ㎥당</t>
  </si>
  <si>
    <t xml:space="preserve">     - 재료비 : 14,406 * 0.02 hr  =288.1 원/㎥</t>
  </si>
  <si>
    <t xml:space="preserve">     - 노무비 : 27,168 * 0.02 hr  =543.3 원/㎥</t>
  </si>
  <si>
    <t xml:space="preserve">     - 경  비 : 19,708 * 0.02 hr  =394.1 원/㎥</t>
  </si>
  <si>
    <t xml:space="preserve">   1) 자갈선별기에서 분류된 을종자갈, 폐자갈을 운송하는 비용</t>
  </si>
  <si>
    <t xml:space="preserve">      을종자갈 : 자갈분류대 - 자갈적치대,</t>
  </si>
  <si>
    <t xml:space="preserve">      폐자갈 : 자갈분류대 - 폐자갈적치대</t>
  </si>
  <si>
    <t xml:space="preserve">   Q = 3600 * 1.34 * 0.9 * 1 * 0.6 / 34.4 = 75.725 ㎥/hr</t>
  </si>
  <si>
    <t xml:space="preserve">    Q2 = 1 / 75.725 = 0.0132 hr</t>
  </si>
  <si>
    <t xml:space="preserve">   재 료 비 :  11,287 * 0.0132 =148.9 원/㎥</t>
  </si>
  <si>
    <t xml:space="preserve">   노 무 비 :  27,168 * 0.0132 =358.6 원/㎥</t>
  </si>
  <si>
    <t xml:space="preserve">   경    비 :  15,219 * 0.0132 =200.8 원/㎥</t>
  </si>
  <si>
    <t xml:space="preserve"> ◈ 이동식 선별기 사용료 : ㎥당</t>
  </si>
  <si>
    <t xml:space="preserve">   - 자갈선별기 일 처리량 기준: 500㎥/일</t>
  </si>
  <si>
    <t xml:space="preserve">   - 자갈 선별기 운송료 별도 산정</t>
  </si>
  <si>
    <t xml:space="preserve">   - 자갈 선별기 임대료:  1,600 원/㎥ =1,600.0</t>
  </si>
  <si>
    <t xml:space="preserve">     합 계</t>
  </si>
  <si>
    <t xml:space="preserve"> ◈ 합판거푸집(4회) : ㎡당</t>
  </si>
  <si>
    <t xml:space="preserve"> 1. 합판거푸집 설치</t>
  </si>
  <si>
    <t xml:space="preserve">      재료비: 8,893 * 1 =8,893.0</t>
  </si>
  <si>
    <t xml:space="preserve">      노무비: 17,263 * 1 =17,263.0</t>
  </si>
  <si>
    <t xml:space="preserve">      경  비: 0 * 1 =0.0</t>
  </si>
  <si>
    <t xml:space="preserve">      합      계</t>
  </si>
  <si>
    <t xml:space="preserve"> ◈ 침목상차(Bi-Block) : 개당</t>
  </si>
  <si>
    <t xml:space="preserve">    Q = 60 * 16 * 0.7 / 4.24 = 158 개/hr</t>
  </si>
  <si>
    <t xml:space="preserve">    Q1 = 1 / 158 = 0.0063 h</t>
  </si>
  <si>
    <t xml:space="preserve">    재 료 비 :  7,949 * 0.0063 =50.0 원/개</t>
  </si>
  <si>
    <t xml:space="preserve">    노 무 비 :  21,735 * 0.0063 =136.9 원/개</t>
  </si>
  <si>
    <t xml:space="preserve">    경    비 :  5,748 * 0.0063 =36.2 원/개</t>
  </si>
  <si>
    <t xml:space="preserve">    작업반장 : Q2 = 1 인  * 1 개  / (158 * 8 hr ) = 0.000791 인/개</t>
  </si>
  <si>
    <t xml:space="preserve">              0.000791 * 117,612 =93.0 원/개</t>
  </si>
  <si>
    <t xml:space="preserve"> ◈ 침목운반(Bi-Block) : 개당</t>
  </si>
  <si>
    <t xml:space="preserve">      시점-청천정거장 :    L1 = 4.280 km</t>
  </si>
  <si>
    <t xml:space="preserve"> ◈ 궤광조립(콘크리트궤도(침목매립식,기계화시공)) : km당</t>
  </si>
  <si>
    <t xml:space="preserve">   1) 1일 작업량 : L = 250 m</t>
  </si>
  <si>
    <t xml:space="preserve">   4) 사용기계</t>
  </si>
  <si>
    <t xml:space="preserve">     - 지게차 5톤</t>
  </si>
  <si>
    <t xml:space="preserve">     - 굴삭기 0.2㎡</t>
  </si>
  <si>
    <t xml:space="preserve">     - 패스트체결해체기(14HP)</t>
  </si>
  <si>
    <t xml:space="preserve">   1) 굴삭기(0.2㎥) : Q4 = 8 h  * (1000 / 250) = 32.000 h/km</t>
  </si>
  <si>
    <t xml:space="preserve">     - 재료비 : 32 * 6,158 =197,056.0 원/km</t>
  </si>
  <si>
    <t xml:space="preserve">     - 노무비 : 32 * 21,735 =695,520.0 원/km</t>
  </si>
  <si>
    <t xml:space="preserve">     - 경  비 : 32 * 11,251 =360,032.0 원/km</t>
  </si>
  <si>
    <t xml:space="preserve">   2) 지게차(5톤) :  Q5 = 8 h  * (1000 / 250) = 32.000 h/km</t>
  </si>
  <si>
    <t xml:space="preserve">     - 재료비 : 32 * 7,949 =254,368.0 원/km</t>
  </si>
  <si>
    <t xml:space="preserve">     - 경  비 : 32 * 5,748 =183,936.0 원/km</t>
  </si>
  <si>
    <t xml:space="preserve">   3) 패스트체결해체기(14HP) : Q6 = 1000 m  * 1 h  / 250 m  = 4.000 h/km</t>
  </si>
  <si>
    <t xml:space="preserve">     - 재료비 : 4 * 1,889 =7,556.0  원/km</t>
  </si>
  <si>
    <t xml:space="preserve">     - 노무비 : 4 * 21,735 =86,940.0  원/km</t>
  </si>
  <si>
    <t xml:space="preserve">     - 경  비 : 4 * 10,924 =43,696.0  원/km</t>
  </si>
  <si>
    <t xml:space="preserve"> ◈ 침목살수(단선,살수,침목1600개) : km당</t>
  </si>
  <si>
    <t xml:space="preserve"> 1. 산정조건,단선기준</t>
  </si>
  <si>
    <t xml:space="preserve">  - 1 일 작업량 (시간당 280m 살수) :</t>
  </si>
  <si>
    <t xml:space="preserve">     준비작업 1시간 + 280m * 6시간 + 마무리작업 1시간 = 1,680m</t>
  </si>
  <si>
    <t xml:space="preserve">  - km소요인원 : 보통인부(살수 및 급수 2인) 2인</t>
  </si>
  <si>
    <t xml:space="preserve">  - km당 소요 용수량:.</t>
  </si>
  <si>
    <t xml:space="preserve">    침목간격 : S = 0.650 m</t>
  </si>
  <si>
    <t xml:space="preserve">    품셈 1-21 사용료 3.공사용수(타일씻기) 적용하면</t>
  </si>
  <si>
    <t xml:space="preserve">    km당 소요용수량은  P=0.013 ㎥/㎡  * 0.964 ㎡/개  * 1000 m  / 0.65 m  = 19.2800 ㎥/km</t>
  </si>
  <si>
    <t xml:space="preserve"> 2. 투입장비</t>
  </si>
  <si>
    <t xml:space="preserve">    Q = 8 h  * 1000 m  / 1680 m  = 4.7619 h</t>
  </si>
  <si>
    <t xml:space="preserve">  - 물탱크(5500) :</t>
  </si>
  <si>
    <t xml:space="preserve">    재 료 비 :  12,307 * 4.7619 =58,604.7  원/km</t>
  </si>
  <si>
    <t xml:space="preserve">    노 무 비 :  19,587 * 4.7619 =93,271.3  원/km</t>
  </si>
  <si>
    <t xml:space="preserve">    경    비 :  7,823 * 4.7619 =37,252.3  원/km</t>
  </si>
  <si>
    <t xml:space="preserve">  - 트럭탑재형 크레인(5톤) :</t>
  </si>
  <si>
    <t xml:space="preserve">    재 료 비 :  6,230 * 4.7619 =29,666.6  원/km</t>
  </si>
  <si>
    <t xml:space="preserve">    경    비 :  8,500 * 4.7619 =40,476.1  원/km</t>
  </si>
  <si>
    <t xml:space="preserve"> 3. 소요인원</t>
  </si>
  <si>
    <t xml:space="preserve">  - 보통인부 : A = 2 인/일  /0.25 km/인  = 8.00 인/km</t>
  </si>
  <si>
    <t xml:space="preserve">              8 * 94,338 =754,704.0</t>
  </si>
  <si>
    <t xml:space="preserve">  - 소요용수량 : 살수차 비용</t>
  </si>
  <si>
    <t xml:space="preserve"> 5. 공구손료 : 노무비의 3%</t>
  </si>
  <si>
    <t xml:space="preserve">    (186,542.6 + 754,704)* 0.03 =28,237.3</t>
  </si>
  <si>
    <t xml:space="preserve"> ◈ 스핀들받침대 : 개당</t>
  </si>
  <si>
    <t xml:space="preserve"> 1. 스핀들받침대 재료비</t>
  </si>
  <si>
    <t xml:space="preserve">    ○ 열연강판(50x50x5t):  A = 0.05*0.05 =0.0025 ㎡/개</t>
  </si>
  <si>
    <t xml:space="preserve">    ○ 잡철물 제작(실적)  B = 0.0025*117 kg /1000=0.0002 ton/개</t>
  </si>
  <si>
    <t xml:space="preserve">    ○ 스핀들 받침대 재료비:  0.0025 * 126,477=316.1 원/개</t>
  </si>
  <si>
    <t xml:space="preserve">    ○ 스핀들 받침대 제작비:  0.0002 * 2,970,203 =594.0 원/개</t>
  </si>
  <si>
    <t xml:space="preserve"> ◈ 침목덮개제작,거치 및 해체(1567개) : km당</t>
  </si>
  <si>
    <t xml:space="preserve">    - 침목간격 : S = 0.638 m</t>
  </si>
  <si>
    <t xml:space="preserve">    - 침목덮개는 강판용접제작하여 품셈 2-6-5 공기에 대한 손율 9% 적용(받침철물 조절받침철물 3개월)</t>
  </si>
  <si>
    <t xml:space="preserve">      400회 사용</t>
  </si>
  <si>
    <t xml:space="preserve">    - 1일 1회 타설연장 : L = 250 m</t>
  </si>
  <si>
    <t xml:space="preserve">    - 침목(내측 1개 체결구)덮개 면적 :</t>
  </si>
  <si>
    <t xml:space="preserve">      A = 0.34 * 0.265 + (0.34 * 0.145) * 2 면  + 0.265 * 0.145 + 0.03 * 0.25 손잡이  = 0.234 ㎡</t>
  </si>
  <si>
    <t xml:space="preserve">    - 필요수량 : N = 250 / 0.638 * 2 (양측)  = 783 개/km</t>
  </si>
  <si>
    <t xml:space="preserve">    - 알루미늄판 : 32,993 * 0.234 ㎡  * 1.1 (할증)  * 783 개  * 0.09 * 250 / 1000 =149,614.8 원/km</t>
  </si>
  <si>
    <t xml:space="preserve"> 3. 침목덮개 제작(잡철물 제작-실적공사비)</t>
  </si>
  <si>
    <t xml:space="preserve">     경    비 :  8.12 kg/㎡  * 0.234 * 783 개  * 1,407 / 1000 kg  * 0.09 * 250 / 1000 =47.0 원/km</t>
  </si>
  <si>
    <t xml:space="preserve"> 4. 침목덮개 거치 및 해체</t>
  </si>
  <si>
    <t xml:space="preserve">    - 보통인부 :  L1 = 2 인 / 0.25 km  = 8.00 인/km</t>
  </si>
  <si>
    <t xml:space="preserve">        8 * 94,338 =754,704.0 원/km</t>
  </si>
  <si>
    <t xml:space="preserve">    - 직접노무비의 3% 적용</t>
  </si>
  <si>
    <t xml:space="preserve">      754,704 * 0.03 =22,641.1 원/개</t>
  </si>
  <si>
    <t xml:space="preserve"> 6. 잡재료 손료</t>
  </si>
  <si>
    <t xml:space="preserve">    - 재료비의 1% 적용</t>
  </si>
  <si>
    <t xml:space="preserve">      149,614.8 * 0.01 =1,496.1 원/개</t>
  </si>
  <si>
    <t xml:space="preserve">                     합  계</t>
  </si>
  <si>
    <t xml:space="preserve"> ◈ 도상콘크리트(TCL) 타설(철근,레미콘타설) : ㎥당</t>
  </si>
  <si>
    <t xml:space="preserve">      재 료 비 : 1,563 * 1 =1,563.0</t>
  </si>
  <si>
    <t xml:space="preserve">      노 무 비 : 7,725 * 1 =7,725.0</t>
  </si>
  <si>
    <t xml:space="preserve">      경    비 : 2,783 * 1 =2,783.0</t>
  </si>
  <si>
    <t xml:space="preserve">  합  계</t>
  </si>
  <si>
    <t xml:space="preserve"> ◈ 콘크리트압송타설(78kW) : ㎥당</t>
  </si>
  <si>
    <t xml:space="preserve">     - 펌프카 타설이 불가능한 레미콘타설(철근구조물) 적용</t>
  </si>
  <si>
    <t xml:space="preserve">     - 콘크리트 진동기(2.6kW) 사용</t>
  </si>
  <si>
    <t xml:space="preserve">     - 바이브레이터(봉상플렉시블) 사용</t>
  </si>
  <si>
    <t xml:space="preserve">     - 콘크리트펌프(78kW) 사용</t>
  </si>
  <si>
    <t xml:space="preserve">       (품셈 6-1-2 콘크리트펌프차_작업능력)</t>
  </si>
  <si>
    <t xml:space="preserve">        ● 철근구조물, 슬럼프 15cm, 1일타설량 100㎥-300㎥미만</t>
  </si>
  <si>
    <t xml:space="preserve">        ● 작업량 :  Q = 31.9 ㎥/hr</t>
  </si>
  <si>
    <t xml:space="preserve">        ● 작업시간 :  Q1 = 1 / 31.9 = 0.0313 h</t>
  </si>
  <si>
    <t xml:space="preserve">     - 작업인원(품셈 6-1-2 2.콘크리트펌프차_타설인부)</t>
  </si>
  <si>
    <t xml:space="preserve">        ● 콘크리트배관타설 :</t>
  </si>
  <si>
    <t xml:space="preserve">             콘크리트공 0.081인/㎥, 보통인부 0.046인/㎥</t>
  </si>
  <si>
    <t xml:space="preserve">  2) 콘크리트펌프(78kW)</t>
  </si>
  <si>
    <t xml:space="preserve">      재료비 :  20,202 * 0.0313 =632.3 원/㎥</t>
  </si>
  <si>
    <t xml:space="preserve">      노무비 :  21,735 * 0.0313 =680.3 원/㎥</t>
  </si>
  <si>
    <t xml:space="preserve">      경  비 :  36,434 * 0.0313 =1,140.3 원/㎥</t>
  </si>
  <si>
    <t xml:space="preserve">  3) 콘크리트진동기(2.6kW) : 품셈 11-2 및 11-3 (4611) 콘크리트진동기</t>
  </si>
  <si>
    <t xml:space="preserve">     재료비: 1,361 * 0.0313 =42.5 원/㎥</t>
  </si>
  <si>
    <t xml:space="preserve">     노무비: 0 * 0.0313 =0.0 원/㎥</t>
  </si>
  <si>
    <t xml:space="preserve">     경  비: 158 * 0.0313 =4.9 원/㎥</t>
  </si>
  <si>
    <t xml:space="preserve">  4) 바이브레이터(봉상플렉시블) : 품셈 11-2 (8802) 바이브레이터</t>
  </si>
  <si>
    <t xml:space="preserve">     경  비: 39 * 0.0313 =1.2 원/㎥</t>
  </si>
  <si>
    <t xml:space="preserve">  5) 노무비 : 품셈 6-1-2 콘크리트펌프차_타설인부</t>
  </si>
  <si>
    <t xml:space="preserve">     콘크리트공 : 148,586 * 0.081 인  =12,035.4 원/㎥</t>
  </si>
  <si>
    <t xml:space="preserve">     보통인부 : 94,338 * 0.046 인  =4,339.5 원/㎥</t>
  </si>
  <si>
    <t xml:space="preserve">  6) 공구손료</t>
  </si>
  <si>
    <t xml:space="preserve">     직접노무비의 3% 적용</t>
  </si>
  <si>
    <t xml:space="preserve">     16,374.9 * 0.03 =491.2 원/㎥</t>
  </si>
  <si>
    <t xml:space="preserve"> 2. 압송관 설치 및 철거 : 품셈 6-1-2 콘크리트펌프차_압송관설치및철거</t>
  </si>
  <si>
    <t xml:space="preserve">     - 작업량 :  Q = 31.9 ㎥/hr</t>
  </si>
  <si>
    <t xml:space="preserve">     - 압송관 자재 수량</t>
  </si>
  <si>
    <t xml:space="preserve">       ● 곡관(90° 1000R) : 1개 / 500m</t>
  </si>
  <si>
    <t xml:space="preserve">       ● 곡관(45° 1000R) : 1개 / 500m</t>
  </si>
  <si>
    <t xml:space="preserve">       ● 직관(3m) : 166개 / 500m</t>
  </si>
  <si>
    <t xml:space="preserve">       ● 크램프, 고무링 : 168개 / 500m</t>
  </si>
  <si>
    <t xml:space="preserve">       ● 선단호스(레미콘 분배용) : 1개(10m)</t>
  </si>
  <si>
    <t xml:space="preserve">     - 작업인원 : 40m 이상의 압송관 설치 및 철거</t>
  </si>
  <si>
    <t xml:space="preserve">       ● 비계공 : 0.015인/m</t>
  </si>
  <si>
    <t xml:space="preserve">     - 운송비(견적가):  130,000 원/set</t>
  </si>
  <si>
    <t xml:space="preserve">  3) 압송관 경비 :</t>
  </si>
  <si>
    <t xml:space="preserve">  3) 노무비 :</t>
  </si>
  <si>
    <t xml:space="preserve">      비계공:  Q2 = 0.015 인  * 460/ (31.9 * 8 hr )  = 0.0270 h</t>
  </si>
  <si>
    <t xml:space="preserve">              0.027 * 167,660 =4,526.8 원/㎥</t>
  </si>
  <si>
    <t xml:space="preserve">  4) 공구손료</t>
  </si>
  <si>
    <t xml:space="preserve">     20,901.7 * 0.03 =627.0 원/㎥</t>
  </si>
  <si>
    <t xml:space="preserve">                                합  계</t>
  </si>
  <si>
    <t xml:space="preserve"> ◈ 전력요금(임시전력) : ㎾h당</t>
  </si>
  <si>
    <t xml:space="preserve"> 1. 적용기준: 2012년 1월 14일부터 시행,물가자료 부록 P340 참고</t>
  </si>
  <si>
    <t xml:space="preserve">   1) 기본요금:산업용전력(저압전력)</t>
  </si>
  <si>
    <t xml:space="preserve">   2) 1일 평균가동시간: a=10 hr/일</t>
  </si>
  <si>
    <t xml:space="preserve">   3) 1월 평균일수: b=30 일</t>
  </si>
  <si>
    <t xml:space="preserve">   4) 계약전력: c=1 ㎾</t>
  </si>
  <si>
    <t xml:space="preserve">   5) 1월 사용전력: d=1 ㎾ *10 hr/일 *30 일  = 300 ㎾h</t>
  </si>
  <si>
    <t xml:space="preserve"> 2. 사용전력 요금계산</t>
  </si>
  <si>
    <t xml:space="preserve">   1) 기본요금:  5,550 원/월  / 300 ㎾h  =18.5</t>
  </si>
  <si>
    <t xml:space="preserve">   2) 1㎾h당 전력요금계산:</t>
  </si>
  <si>
    <t xml:space="preserve">      (87*2 (여름) +87*6 (봄가을) +87*4 (겨울) )/12 =87.0</t>
  </si>
  <si>
    <t xml:space="preserve"> ◈ 침목덮개제작,거치 및 해체(1600개) : km당</t>
  </si>
  <si>
    <t xml:space="preserve">    - 침목간격 : S = 0.625 m</t>
  </si>
  <si>
    <t xml:space="preserve">      A = 0.34 * 0.265 + (0.34 * 0.145) * 2 면  + 0.265 * 0.145 + 0.03 * 0.25 손잡이  = 0.23 ㎡</t>
  </si>
  <si>
    <t xml:space="preserve">    - 필요수량 : N = 250 / 0.625 * 2 (양측)  = 800 개/km</t>
  </si>
  <si>
    <t xml:space="preserve">    - 알루미늄판 : 32,993 * 0.23 ㎡  * 1.1 (할증)  * 800 개  * 0.09 * 250 / 1000 =150,250.1 원/km</t>
  </si>
  <si>
    <t xml:space="preserve">     경    비 :  8.12 kg/㎡  * 0.23 * 800 개  * 1,407 / 1000 kg  * 0.09 * 250 / 1000 =47.2 원/km</t>
  </si>
  <si>
    <t xml:space="preserve">      150,250.1 * 0.01 =1,502.5 원/개</t>
  </si>
  <si>
    <t xml:space="preserve">                       합  계</t>
  </si>
  <si>
    <t xml:space="preserve">   1) 모타카(15톤), 장대트로리 4대 사용, 보강레일 설치구간</t>
  </si>
  <si>
    <t xml:space="preserve">    재 료 비 :  9,789 * 12.8205 * ((cm-t1-t2)/cm)=12,901.8 원/km</t>
  </si>
  <si>
    <t xml:space="preserve">    2,245 * 4 대  * 12.8205 =115,128.0 원/km</t>
  </si>
  <si>
    <t xml:space="preserve"> ◈ 레일침목위올리기(일반) : km당</t>
  </si>
  <si>
    <t xml:space="preserve">   1) 백호우(0.4㎥) 사용</t>
  </si>
  <si>
    <t xml:space="preserve">   2) 1회 작업량 : q = 0.1 km</t>
  </si>
  <si>
    <t xml:space="preserve">   4) 작업시간</t>
  </si>
  <si>
    <t xml:space="preserve">      t1 = 5 분(레일묶기)</t>
  </si>
  <si>
    <t xml:space="preserve">      t2 = 10 분(레일놓기)</t>
  </si>
  <si>
    <t xml:space="preserve">      t3 = 5 분(레일풀기)</t>
  </si>
  <si>
    <t xml:space="preserve">      - 레일묶기 및 풀기 : 궤도공 1인, 보통인부 2인</t>
  </si>
  <si>
    <t xml:space="preserve">      - 레일위치정정 : 궤도공 3인</t>
  </si>
  <si>
    <t xml:space="preserve">    Cm = 5 + 10 + 5 = 20 분</t>
  </si>
  <si>
    <t xml:space="preserve">    Q1 = 60 * 0.1 * 0.7 / 20 = 0.210 km/hr(한쪽레일)</t>
  </si>
  <si>
    <t xml:space="preserve">   - 양쪽레일인 경우 : Q2 = 0.21 / 2 (양쪽레일)  = 0.105 km/hr</t>
  </si>
  <si>
    <t xml:space="preserve"> 3. 백호우(0.4㎥) 기계경비</t>
  </si>
  <si>
    <t xml:space="preserve">    Q3 = 1 / 0.105 = 9.524 h</t>
  </si>
  <si>
    <t xml:space="preserve">    재 료 비 :  12,295 * 9.524 =117,097.5 원/km</t>
  </si>
  <si>
    <t xml:space="preserve">    노 무 비 :  27,168 * 9.524 =258,748.0 원/km</t>
  </si>
  <si>
    <t xml:space="preserve">    경    비 :  12,514 * 9.524 =119,183.3 원/km</t>
  </si>
  <si>
    <t xml:space="preserve">    1) 궤 도 공 : Q3 = 4 인  * 1.0 km  / (0.105 * 8 hr ) = 4.761 인/km</t>
  </si>
  <si>
    <t xml:space="preserve">                 4.761 * 106,163 =505,442.0 원/km</t>
  </si>
  <si>
    <t xml:space="preserve">    2) 보통인부 : Q4 = 2 인  * 1.0 km  / (0.105 * 8 hr ) = 2.380 인/km</t>
  </si>
  <si>
    <t xml:space="preserve">                 2.38 * 94,338 =224,524.4 원/km</t>
  </si>
  <si>
    <t xml:space="preserve">    3) 작업반장 : Q5 = 1 인  * 1.0 km  / (0.105 * 8 hr ) = 1.190 인/km</t>
  </si>
  <si>
    <t xml:space="preserve">                 1.19 * 117,612 =139,958.2 원/km</t>
  </si>
  <si>
    <t xml:space="preserve"> 5. 공구손료 : 노무비의 3% 적용</t>
  </si>
  <si>
    <t xml:space="preserve">    869,924.6 * 0.03 =26,097.7 원/km</t>
  </si>
  <si>
    <t xml:space="preserve"> ◈ 궤광조립(체결장치배열 및 체결) : 개당</t>
  </si>
  <si>
    <t xml:space="preserve">   1) 1,700개 기준</t>
  </si>
  <si>
    <t xml:space="preserve">   2) 작업인원</t>
  </si>
  <si>
    <t xml:space="preserve">     - 체결장치배열 : 보통인부 2인, 0.4km/일(680개/일)</t>
  </si>
  <si>
    <t xml:space="preserve">     - 체결 : 궤도공 4인, 0.4km/일(680개/일)</t>
  </si>
  <si>
    <t xml:space="preserve">   1) 보통인부 : L1 = 2 인  / 680 개  = 0.0029 인/개</t>
  </si>
  <si>
    <t xml:space="preserve">                0.0029 * 94,338 =273.5 원/개</t>
  </si>
  <si>
    <t xml:space="preserve">   2) 궤 도 공 : L2 = 4 인  / 680 개  = 0.0058 인/개</t>
  </si>
  <si>
    <t xml:space="preserve">                0.0058 * 106,163 =615.7 원/개</t>
  </si>
  <si>
    <t xml:space="preserve"> 3. 공구손료 : 노무비의 3% 적용</t>
  </si>
  <si>
    <t xml:space="preserve">    889.2 * 0.03 =26.6 원/개</t>
  </si>
  <si>
    <t xml:space="preserve"> ◈ 분기기 상차(50kg #8) : 틀당</t>
  </si>
  <si>
    <t xml:space="preserve">   2) 포인트부, 리드부, 가드부 단위로 총 5회 상차</t>
  </si>
  <si>
    <t xml:space="preserve">    총 5회 상차하여야 하므로  t = 20 * 5 회  = 100.00 분</t>
  </si>
  <si>
    <t xml:space="preserve">    1틀 상차 시간 : Q1 = 1 틀  / 0.54 틀/h  = 1.852 h</t>
  </si>
  <si>
    <t xml:space="preserve"> 3. 분기기의 종류에 따라 다음의 할증( A = 0.7 )을 적용한다.</t>
  </si>
  <si>
    <t xml:space="preserve">    3) 1일 분기기 상차량 :</t>
  </si>
  <si>
    <t xml:space="preserve">       Q3 = (8 - 2.667) * 60 / 100 = 3 틀</t>
  </si>
  <si>
    <t xml:space="preserve">       Q4 = 2.667 / 3 = 0.889 h/틀</t>
  </si>
  <si>
    <t xml:space="preserve">       재 료 비 :  15,982 * 0.889 * 0.7 =9,945.5 원/틀</t>
  </si>
  <si>
    <t xml:space="preserve">       노 무 비 :  27,168 * 0.889 * 0.7 =16,906.6 원/틀</t>
  </si>
  <si>
    <t xml:space="preserve">       경    비 :  79,894 * 0.889 * 0.7 =49,718.0 원/틀</t>
  </si>
  <si>
    <t xml:space="preserve">              0.6482 * 94,338 =61,149.8 원/틀</t>
  </si>
  <si>
    <t xml:space="preserve"> ◈ 분기기 하화(50kg #8),야간,3시간사용중지 : 틀당</t>
  </si>
  <si>
    <t xml:space="preserve"> 6. 야간할증</t>
  </si>
  <si>
    <t xml:space="preserve">  1) 중기할증</t>
  </si>
  <si>
    <t xml:space="preserve">   -중기할증(25%)</t>
  </si>
  <si>
    <t xml:space="preserve">     - 재료비 * 25%  (20,719+9,319.1) * 0.25 =7,509.5 원/km</t>
  </si>
  <si>
    <t xml:space="preserve">   - 노무비할증(87.5%)</t>
  </si>
  <si>
    <t xml:space="preserve">     - 노무비 * 87.5%  (35,220.5+15,841.6) * 0.875 =44,679.3 원/km</t>
  </si>
  <si>
    <t xml:space="preserve">   - 경비할증(25%)</t>
  </si>
  <si>
    <t xml:space="preserve">     - 경비 * 25%  (103,574.5+46,586.1) * 0.25 =37,540.1 원/km</t>
  </si>
  <si>
    <t xml:space="preserve">   - 휴전할증(30%)</t>
  </si>
  <si>
    <t xml:space="preserve">     - 노무비 * 30%  (35,220.5+15,841.6+44,679.3) * 0.3 =28,722.4 원/km</t>
  </si>
  <si>
    <t xml:space="preserve">  2) 직접인건비 할증</t>
  </si>
  <si>
    <t xml:space="preserve">   - 야간할증 : 61,149.8 * 0.875 =53,506.0  원/km</t>
  </si>
  <si>
    <t xml:space="preserve">   - 차단할증 : (61,149.8+53,506) * 0.3=34,396.7 원/km</t>
  </si>
  <si>
    <t xml:space="preserve"> ◈ 분기기부설(50kg #8,분해된상태),야간,3시간사용중지 : 틀당</t>
  </si>
  <si>
    <t xml:space="preserve">   가. 신설선의 분기기 부설은 #12 탄성분기기(PCT,60kg) 분해된 상태의 현장재조립</t>
  </si>
  <si>
    <t xml:space="preserve">       을 기준으로 한 것이다.</t>
  </si>
  <si>
    <t xml:space="preserve">   나. 본 품은 포인트부를 제외한 모든 침목이 분해된 상태로 반입된 분기기를</t>
  </si>
  <si>
    <t xml:space="preserve">       재 조립하는 품이다.</t>
  </si>
  <si>
    <t xml:space="preserve">   다. 분기기 운반에 소요되는 운반비는 별도 계상한다.</t>
  </si>
  <si>
    <t xml:space="preserve">   라. 분기기 부설시 소용되는 용접은 별도 계상한다.</t>
  </si>
  <si>
    <t xml:space="preserve">   마. 분기기의 종류에 따라 다음의 할증( A = 0.7 )을 적용한다.</t>
  </si>
  <si>
    <t xml:space="preserve">    ┌─────┬────┬────┬────┬─────┐</t>
  </si>
  <si>
    <t xml:space="preserve">    │   구분   │   #8   │   #10  │   #12  │   #15    │</t>
  </si>
  <si>
    <t xml:space="preserve">    ├─────┼────┼────┼────┼─────┤</t>
  </si>
  <si>
    <t xml:space="preserve">    │   50kg   │   0.7  │  0.82  │   0.9  │   1.15   │</t>
  </si>
  <si>
    <t xml:space="preserve">    │   60kg   │   0.75 │  0.90  │   1.00 │   1.20   │</t>
  </si>
  <si>
    <t xml:space="preserve">    └─────┴────┴────┴────┴─────┘</t>
  </si>
  <si>
    <t xml:space="preserve">   가. 굴삭기</t>
  </si>
  <si>
    <t xml:space="preserve">    - 재료비 :  6,158 대  * 1 대  * 8 시간  * 0.7 =34,484.8</t>
  </si>
  <si>
    <t xml:space="preserve">    - 노무비 :  27,168 대  * 1 대  * 8 시간  * 0.7 =152,140.8</t>
  </si>
  <si>
    <t xml:space="preserve">    - 경  비 :  11,251 대  * 1 대  * 8 시간  * 0.7 =63,005.6</t>
  </si>
  <si>
    <t xml:space="preserve">   나. 크레인(타이어) 50TON</t>
  </si>
  <si>
    <t xml:space="preserve">    - 재료비 :  15,982 * 1 대  * 2 시간  * 0.7 =22,374.8</t>
  </si>
  <si>
    <t xml:space="preserve">    - 노무비 :  27,168 * 1 대  * 2 시간  * 0.7 =38,035.2</t>
  </si>
  <si>
    <t xml:space="preserve">    - 경  비 :  79,894 * 1 대  * 2 시간  * 0.7 =111,851.6</t>
  </si>
  <si>
    <t xml:space="preserve">   다. 야간할증</t>
  </si>
  <si>
    <t xml:space="preserve">    - 재료비:  56,859.6 * 0.25  =14,214.9</t>
  </si>
  <si>
    <t xml:space="preserve">    - 노무비:  190,176 * 0.875 =166,404.0</t>
  </si>
  <si>
    <t xml:space="preserve">    - 경  비:  174,857.2 * 0.25  =43,714.3</t>
  </si>
  <si>
    <t xml:space="preserve">     - 노무비 * 30%  356,580 * 0.3 =106,974.0 원/km</t>
  </si>
  <si>
    <t xml:space="preserve">    - 궤 도 공       :  106,163 * 9 인  * 0.7 =668,826.9</t>
  </si>
  <si>
    <t xml:space="preserve">    - 보통인부       :  94,338 * 6 인  * 0.7 =396,219.6</t>
  </si>
  <si>
    <t xml:space="preserve">    - 측량중급기술자 :  135,008 * 1 인  * 0.7 =94,505.6</t>
  </si>
  <si>
    <t xml:space="preserve">       1,159,552.1 * 0.875 =1,014,608.0</t>
  </si>
  <si>
    <t xml:space="preserve">       (1,159,552.1+1,014,608) * 0.3 =652,248.0</t>
  </si>
  <si>
    <t xml:space="preserve"> ◈ 분기기 상차(50kg #10) : 틀당</t>
  </si>
  <si>
    <t xml:space="preserve">       재 료 비 :  15,982 * 0.889 * 0.82 =11,650.5 원/틀</t>
  </si>
  <si>
    <t xml:space="preserve">       노 무 비 :  27,168 * 0.889 * 0.82 =19,804.9 원/틀</t>
  </si>
  <si>
    <t xml:space="preserve">       경    비 :  79,894 * 0.889 * 0.82 =58,241.1 원/틀</t>
  </si>
  <si>
    <t xml:space="preserve">              0.7593 * 94,338 =71,630.8 원/틀</t>
  </si>
  <si>
    <t xml:space="preserve"> ◈ 분기기 하화(50kg #10),야간,3시간사용중지 : 틀당</t>
  </si>
  <si>
    <t xml:space="preserve">     - 재료비 * 25%  (24,270.9+10,916.6) * 0.25 =8,796.8 원/km</t>
  </si>
  <si>
    <t xml:space="preserve">     - 노무비 * 87.5%  (41,258.4+18,557.3) * 0.875 =52,338.7 원/km</t>
  </si>
  <si>
    <t xml:space="preserve">     - 경비 * 25%  (121,330.2+54,572.3) * 0.25 =43,975.6 원/km</t>
  </si>
  <si>
    <t xml:space="preserve">     - 노무비 * 30%  (41,258.4+18,557.3+52,338.7) * 0.3 =33,646.3 원/km</t>
  </si>
  <si>
    <t xml:space="preserve">   - 야간할증 : 71,630.8 * 0.875 =62,676.9  원/km</t>
  </si>
  <si>
    <t xml:space="preserve">   - 차단할증 : (71,630.8+62,676.9) * 0.3=40,292.3 원/km</t>
  </si>
  <si>
    <t xml:space="preserve"> ◈ 분기기부설(50kg #10,분해된상태),야간,3시간사용중지 : 틀당</t>
  </si>
  <si>
    <t xml:space="preserve">   마. 분기기의 종류에 따라 다음의 할증( A = 0.82 )을 적용한다.</t>
  </si>
  <si>
    <t xml:space="preserve">    - 재료비 :  6,158 대  * 1 대  * 8 시간  * 0.82 =40,396.4</t>
  </si>
  <si>
    <t xml:space="preserve">    - 노무비 :  27,168 대  * 1 대  * 8 시간  * 0.82 =178,222.0</t>
  </si>
  <si>
    <t xml:space="preserve">    - 경  비 :  11,251 대  * 1 대  * 8 시간  * 0.82 =73,806.5</t>
  </si>
  <si>
    <t xml:space="preserve">    - 재료비 :  15,982 * 1 대  * 2 시간  * 0.82 =26,210.4</t>
  </si>
  <si>
    <t xml:space="preserve">    - 노무비 :  27,168 * 1 대  * 2 시간  * 0.82 =44,555.5</t>
  </si>
  <si>
    <t xml:space="preserve">    - 경  비 :  79,894 * 1 대  * 2 시간  * 0.82 =131,026.1</t>
  </si>
  <si>
    <t xml:space="preserve">    - 재료비:  66,606.8 * 0.25  =16,651.7</t>
  </si>
  <si>
    <t xml:space="preserve">    - 노무비:  222,777.5 * 0.875 =194,930.3</t>
  </si>
  <si>
    <t xml:space="preserve">    - 경  비:  204,832.6 * 0.25  =51,208.1</t>
  </si>
  <si>
    <t xml:space="preserve">     - 노무비 * 30%  417,707.8 * 0.3 =125,312.3 원/km</t>
  </si>
  <si>
    <t xml:space="preserve">    - 궤 도 공       :  106,163 * 9 인  * 0.82 =783,482.9</t>
  </si>
  <si>
    <t xml:space="preserve">    - 보통인부       :  94,338 * 6 인  * 0.82 =464,142.9</t>
  </si>
  <si>
    <t xml:space="preserve">    - 측량중급기술자 :  135,008 * 1 인  * 0.82 =110,706.5</t>
  </si>
  <si>
    <t xml:space="preserve">       1,358,332.3 * 0.875 =1,188,540.7</t>
  </si>
  <si>
    <t xml:space="preserve">       (1,358,332.3+1,188,540.7) * 0.3 =764,061.9</t>
  </si>
  <si>
    <t xml:space="preserve">       재 료 비 :  15,982 * 0.889 * 0.9 =12,787.1 원/틀</t>
  </si>
  <si>
    <t xml:space="preserve">       노 무 비 :  27,168 * 0.889 * 0.9 =21,737.1 원/틀</t>
  </si>
  <si>
    <t xml:space="preserve">       경    비 :  79,894 * 0.889 * 0.9 =63,923.1 원/틀</t>
  </si>
  <si>
    <t xml:space="preserve">              0.8334 * 94,338 =78,621.2 원/틀</t>
  </si>
  <si>
    <t xml:space="preserve"> ◈ 분기기 하화(50kg #12),야간,3시간사용중지 : 틀당</t>
  </si>
  <si>
    <t xml:space="preserve">     - 재료비 * 25%  (26,638.7+11,981.7) * 0.25 =9,655.1 원/km</t>
  </si>
  <si>
    <t xml:space="preserve">     - 노무비 * 87.5%  (45,283.6+20,367.8) * 0.875 =57,444.9 원/km</t>
  </si>
  <si>
    <t xml:space="preserve">     - 경비 * 25%  (133,167.3+59,896.5) * 0.25 =48,265.9 원/km</t>
  </si>
  <si>
    <t xml:space="preserve">     - 노무비 * 30%  (45,283.6+20,367.8+57,444.9) * 0.3 =36,928.8 원/km</t>
  </si>
  <si>
    <t xml:space="preserve">   - 야간할증 : 78,621.2 * 0.875 =68,793.5  원/km</t>
  </si>
  <si>
    <t xml:space="preserve">   - 차단할증 : (78,621.2+68,793.5) * 0.3=44,224.4 원/km</t>
  </si>
  <si>
    <t xml:space="preserve"> ◈ 분기기부설(50kg #12,분해된상태),야간,3시간사용중지 : 틀당</t>
  </si>
  <si>
    <t xml:space="preserve">   마. 분기기의 종류에 따라 다음의 할증( A = 0.9 )을 적용한다.</t>
  </si>
  <si>
    <t xml:space="preserve">    - 재료비 :  6,158 대  * 1 대  * 8 시간  * 0.9 =44,337.6</t>
  </si>
  <si>
    <t xml:space="preserve">    - 노무비 :  27,168 대  * 1 대  * 8 시간  * 0.9 =195,609.6</t>
  </si>
  <si>
    <t xml:space="preserve">    - 경  비 :  11,251 대  * 1 대  * 8 시간  * 0.9 =81,007.2</t>
  </si>
  <si>
    <t xml:space="preserve">    - 재료비 :  15,982 * 1 대  * 2 시간  * 0.9 =28,767.6</t>
  </si>
  <si>
    <t xml:space="preserve">    - 노무비 :  27,168 * 1 대  * 2 시간  * 0.9 =48,902.4</t>
  </si>
  <si>
    <t xml:space="preserve">    - 경  비 :  79,894 * 1 대  * 2 시간  * 0.9 =143,809.2</t>
  </si>
  <si>
    <t xml:space="preserve">    - 재료비:  73,105.2 * 0.25  =18,276.3</t>
  </si>
  <si>
    <t xml:space="preserve">    - 노무비:  244,512 * 0.875 =213,948.0</t>
  </si>
  <si>
    <t xml:space="preserve">    - 경  비:  224,816.4 * 0.25  =56,204.1</t>
  </si>
  <si>
    <t xml:space="preserve">     - 노무비 * 30%  458,460 * 0.3 =137,538.0 원/km</t>
  </si>
  <si>
    <t xml:space="preserve">    - 궤 도 공       :  106,163 * 9 인  * 0.9 =859,920.3</t>
  </si>
  <si>
    <t xml:space="preserve">    - 보통인부       :  94,338 * 6 인  * 0.9 =509,425.2</t>
  </si>
  <si>
    <t xml:space="preserve">    - 측량중급기술자 :  135,008 * 1 인  * 0.9 =121,507.2</t>
  </si>
  <si>
    <t xml:space="preserve">       1,490,852.7 * 0.875 =1,304,496.1</t>
  </si>
  <si>
    <t xml:space="preserve">       (1,490,852.7+1,304,496.1) * 0.3 =838,604.6</t>
  </si>
  <si>
    <t xml:space="preserve"> ◈ 분기기 상차(60kg #8) : 틀당</t>
  </si>
  <si>
    <t xml:space="preserve">       재 료 비 :  15,982 * 0.889 * 0.75 =10,655.9 원/틀</t>
  </si>
  <si>
    <t xml:space="preserve">       노 무 비 :  27,168 * 0.889 * 0.75 =18,114.2 원/틀</t>
  </si>
  <si>
    <t xml:space="preserve">       경    비 :  79,894 * 0.889 * 0.75 =53,269.3 원/틀</t>
  </si>
  <si>
    <t xml:space="preserve">              0.6945 * 94,338 =65,517.7 원/틀</t>
  </si>
  <si>
    <t xml:space="preserve"> ◈ 분기기 운반(0kg, F8) : 틀당</t>
  </si>
  <si>
    <t xml:space="preserve">   1) 모타카(15톤), 평판트로리(10톤) 2대 사용</t>
  </si>
  <si>
    <t xml:space="preserve">   2) 포인트부, 리드부, 가드부 단위로 총 5회 운반</t>
  </si>
  <si>
    <t xml:space="preserve">   3) q = 1 회</t>
  </si>
  <si>
    <t xml:space="preserve">   4) 작업효율 : E = 1.0, f=1.0</t>
  </si>
  <si>
    <t xml:space="preserve">   5) t1 = 20 분(분기기적재)</t>
  </si>
  <si>
    <t xml:space="preserve">   6) t2 = 20 분(분기기하화)</t>
  </si>
  <si>
    <t xml:space="preserve">   7) 진입로 평균거리</t>
  </si>
  <si>
    <t xml:space="preserve">   8) 평균이동거리:  L = 7.424/4 =1.856 km</t>
  </si>
  <si>
    <t xml:space="preserve">   9) 평균이동속도 : V = 10 km/h</t>
  </si>
  <si>
    <t xml:space="preserve">   10) 할증율:  a = 0.75</t>
  </si>
  <si>
    <t xml:space="preserve">    Cm = 2 * 60 * 1.856 / 10 + 20 + 20 = 62.27 분</t>
  </si>
  <si>
    <t xml:space="preserve">    Q = 60 * 1 * 1 * 1 / 62.27 = 0.9635 회/hr</t>
  </si>
  <si>
    <t xml:space="preserve">    5회 운반시간 : Q1 = 5 회  / 0.9635 회  * 0.75 = 3.8920 hr</t>
  </si>
  <si>
    <t xml:space="preserve"> 3. 모타카 기계경비 :</t>
  </si>
  <si>
    <t xml:space="preserve">   재 료 비 : 9,789 * 3.892  * ((Cm - t1 - t2)/Cm) =13,625.5 원/틀</t>
  </si>
  <si>
    <t xml:space="preserve">   노 무 비 : 27,168 * 3.892 =105,737.8 원/틀</t>
  </si>
  <si>
    <t xml:space="preserve">   경    비 : 34,242 * 3.892 =133,269.8 원/틀</t>
  </si>
  <si>
    <t xml:space="preserve"> 4. 평판트로리 기계경비(2대 적용) :</t>
  </si>
  <si>
    <t xml:space="preserve">   재 료 비 : 0 * 2 대  * 3.892 =0.0 원/틀</t>
  </si>
  <si>
    <t xml:space="preserve">   노 무 비 : 0 * 2 대  * 3.892 =0.0 원/틀</t>
  </si>
  <si>
    <t xml:space="preserve">   경    비 : 2,245 * 2 대  * 3.892 =17,475.0 원/틀</t>
  </si>
  <si>
    <t xml:space="preserve"> ◈ 분기기부설(60kg #8,분해된상태) : 틀당</t>
  </si>
  <si>
    <t xml:space="preserve">   마. 분기기의 종류에 따라 다음의 할증( A = 0.75 )을 적용한다.</t>
  </si>
  <si>
    <t xml:space="preserve">    - 재료비 :  6,158 대  * 1 대  * 8 시간  * 0.75 =36,948.0</t>
  </si>
  <si>
    <t xml:space="preserve">    - 노무비 :  27,168 대  * 1 대  * 8 시간  * 0.75 =163,008.0</t>
  </si>
  <si>
    <t xml:space="preserve">    - 경  비 :  11,251 대  * 1 대  * 8 시간  * 0.75 =67,506.0</t>
  </si>
  <si>
    <t xml:space="preserve">    - 재료비 :  15,982 * 1 대  * 2 시간  * 0.75 =23,973.0</t>
  </si>
  <si>
    <t xml:space="preserve">    - 노무비 :  27,168 * 1 대  * 2 시간  * 0.75 =40,752.0</t>
  </si>
  <si>
    <t xml:space="preserve">    - 경  비 :  79,894 * 1 대  * 2 시간  * 0.75 =119,841.0</t>
  </si>
  <si>
    <t xml:space="preserve">    - 궤 도 공       :  106,163 * 9 인  * 0.75 =716,600.2</t>
  </si>
  <si>
    <t xml:space="preserve">    - 보통인부       :  94,338 * 6 인  * 0.75 =424,521.0</t>
  </si>
  <si>
    <t xml:space="preserve">    - 측량중급기술자 :  156,930 * 1 인  * 0.75 =117,697.5</t>
  </si>
  <si>
    <t xml:space="preserve"> ◈ 분기기 하화(60kg #8),야간,3시간사용중지 : 틀당</t>
  </si>
  <si>
    <t xml:space="preserve">     - 재료비 * 25%  (22,198.9+9,984.7) * 0.25 =8,045.9 원/km</t>
  </si>
  <si>
    <t xml:space="preserve">     - 노무비 * 87.5%  (37,736.3+16,973.2) * 0.875 =47,870.8 원/km</t>
  </si>
  <si>
    <t xml:space="preserve">     - 경비 * 25%  (110,972.7+49,913.7) * 0.25 =40,221.6 원/km</t>
  </si>
  <si>
    <t xml:space="preserve">     - 노무비 * 30%  (37,736.3+16,973.2+47,870.8) * 0.3 =30,774.0 원/km</t>
  </si>
  <si>
    <t xml:space="preserve">   - 야간할증 : 65,517.7 * 0.875 =57,327.9  원/km</t>
  </si>
  <si>
    <t xml:space="preserve">   - 차단할증 : (65,517.7+57,327.9) * 0.3=36,853.6 원/km</t>
  </si>
  <si>
    <t xml:space="preserve"> ◈ 분기기부설(60kg #8,분해된상태),야간,3시간사용중지 : 틀당</t>
  </si>
  <si>
    <t xml:space="preserve">    - 재료비:  60,921 * 0.25  =15,230.2</t>
  </si>
  <si>
    <t xml:space="preserve">    - 노무비:  203,760 * 0.875 =178,290.0</t>
  </si>
  <si>
    <t xml:space="preserve">    - 경  비:  187,347 * 0.25  =46,836.7</t>
  </si>
  <si>
    <t xml:space="preserve">     - 노무비 * 30%  382,050 * 0.3 =114,615.0 원/km</t>
  </si>
  <si>
    <t xml:space="preserve">    - 측량중급기술자 :  135,008 * 1 인  * 0.75 =101,256.0</t>
  </si>
  <si>
    <t xml:space="preserve">       1,242,377.2 * 0.875 =1,087,080.0</t>
  </si>
  <si>
    <t xml:space="preserve">       (1,242,377.2+1,087,080) * 0.3 =698,837.1</t>
  </si>
  <si>
    <t xml:space="preserve"> ◈ 분기기 상차(60kg #10) : 틀당</t>
  </si>
  <si>
    <t xml:space="preserve"> 3. 분기기의 종류에 따라 다음의 할증( A = 0.9 )을 적용한다.</t>
  </si>
  <si>
    <t xml:space="preserve"> ◈ 분기기 하화(60kg #10),야간,3시간사용중지 : 틀당</t>
  </si>
  <si>
    <t xml:space="preserve"> ◈ 분기기부설(60kg #10,분해된상태),야간,3시간사용중지 : 틀당</t>
  </si>
  <si>
    <t xml:space="preserve"> ◈ 분기기 상차(60kg #12) : 틀당</t>
  </si>
  <si>
    <t xml:space="preserve"> 3. 분기기의 종류에 따라 다음의 할증( A = 1.0 )을 적용한다.</t>
  </si>
  <si>
    <t xml:space="preserve">       재 료 비 :  15,982 * 0.889 * 1 =14,207.9 원/틀</t>
  </si>
  <si>
    <t xml:space="preserve">       노 무 비 :  27,168 * 0.889 * 1 =24,152.3 원/틀</t>
  </si>
  <si>
    <t xml:space="preserve">       경    비 :  79,894 * 0.889 * 1 =71,025.7 원/틀</t>
  </si>
  <si>
    <t xml:space="preserve">              0.926 * 94,338 =87,356.9 원/틀</t>
  </si>
  <si>
    <t xml:space="preserve"> ◈ 분기기 운반(60kg, F12) : 틀당</t>
  </si>
  <si>
    <t xml:space="preserve">   10) 할증율:  a = 1.0</t>
  </si>
  <si>
    <t xml:space="preserve">    5회 운반시간 : Q1 = 5 회  / 0.9635 회  * 1 = 5.1894 hr</t>
  </si>
  <si>
    <t xml:space="preserve">   재 료 비 : 9,789 * 5.1894  * ((Cm - t1 - t2)/Cm)=18,167.5 원/틀</t>
  </si>
  <si>
    <t xml:space="preserve">   노 무 비 : 27,168 * 5.1894 =140,985.6 원/틀</t>
  </si>
  <si>
    <t xml:space="preserve">   경    비 : 34,242 * 5.1894 =177,695.4 원/틀</t>
  </si>
  <si>
    <t xml:space="preserve">   재 료 비 : 0 * 2 대  * 5.1894 =0.0 원/틀</t>
  </si>
  <si>
    <t xml:space="preserve">   노 무 비 : 0 * 2 대  * 5.1894 =0.0 원/틀</t>
  </si>
  <si>
    <t xml:space="preserve">   경    비 : 2,245 * 2 대  * 5.1894 =23,300.4 원/틀</t>
  </si>
  <si>
    <t xml:space="preserve"> ◈ 분기기부설(60kg #12,분해된상태) : 틀당</t>
  </si>
  <si>
    <t xml:space="preserve">   마. 분기기의 종류에 따라 다음의 할증( A = 1.00 )을 적용한다.</t>
  </si>
  <si>
    <t xml:space="preserve">    - 재료비 :  6,158 대  * 1 대  * 8 시간  * 1 =49,264.0</t>
  </si>
  <si>
    <t xml:space="preserve">    - 노무비 :  27,168 대  * 1 대  * 8 시간  * 1 =217,344.0</t>
  </si>
  <si>
    <t xml:space="preserve">    - 경  비 :  11,251 대  * 1 대  * 8 시간  * 1 =90,008.0</t>
  </si>
  <si>
    <t xml:space="preserve">    - 재료비 :  15,982 * 1 대  * 2 시간  * 1 =31,964.0</t>
  </si>
  <si>
    <t xml:space="preserve">    - 노무비 :  27,168 * 1 대  * 2 시간  * 1 =54,336.0</t>
  </si>
  <si>
    <t xml:space="preserve">    - 경  비 :  79,894 * 1 대  * 2 시간  * 1 =159,788.0</t>
  </si>
  <si>
    <t xml:space="preserve">    - 궤 도 공       :  106,163 * 9 인  * 1 =955,467.0</t>
  </si>
  <si>
    <t xml:space="preserve">    - 보통인부       :  94,338 * 6 인  * 1 =566,028.0</t>
  </si>
  <si>
    <t xml:space="preserve">    - 측량중급기술자 :  156,930 * 1 인  * 1 =156,930.0</t>
  </si>
  <si>
    <t xml:space="preserve"> ◈ 분기기 하화(60kg #12),야간,3시간사용중지 : 틀당</t>
  </si>
  <si>
    <t xml:space="preserve">     - 재료비 * 25%  (29,598.6+13,313) * 0.25 =10,727.9 원/km</t>
  </si>
  <si>
    <t xml:space="preserve">     - 노무비 * 87.5%  (50,315.1+22,630.9) * 0.875 =63,827.7 원/km</t>
  </si>
  <si>
    <t xml:space="preserve">     - 경비 * 25%  (147,963.6+66,551.7) * 0.25 =53,628.8 원/km</t>
  </si>
  <si>
    <t xml:space="preserve">     - 노무비 * 30%  (50,315.1+22,630.9+63,827.7) * 0.3 =41,032.1 원/km</t>
  </si>
  <si>
    <t xml:space="preserve">   - 야간할증 : 87,356.9 * 0.875 =76,437.2  원/km</t>
  </si>
  <si>
    <t xml:space="preserve">   - 차단할증 : (87,356.9+76,437.2) * 0.3=49,138.2 원/km</t>
  </si>
  <si>
    <t xml:space="preserve"> ◈ 분기기부설(60kg #12,분해된상태),야간,3시간사용중지 : 틀당</t>
  </si>
  <si>
    <t xml:space="preserve">   마. 분기기의 종류에 따라 다음의 할증( A = 1.0 )을 적용한다.</t>
  </si>
  <si>
    <t xml:space="preserve">    - 재료비:  81,228 * 0.25  =20,307.0</t>
  </si>
  <si>
    <t xml:space="preserve">    - 노무비:  271,680 * 0.875 =237,720.0</t>
  </si>
  <si>
    <t xml:space="preserve">    - 경  비:  249,796 * 0.25  =62,449.0</t>
  </si>
  <si>
    <t xml:space="preserve">    - 측량중급기술자 :  135,008 * 1 인  * 1 =135,008.0</t>
  </si>
  <si>
    <t xml:space="preserve">       1,656,503 * 0.875 =1,449,440.1</t>
  </si>
  <si>
    <t xml:space="preserve">       (1,656,503+1,449,440.1) * 0.3 =931,782.9</t>
  </si>
  <si>
    <t xml:space="preserve"> ◈ 분기기 상차(60kg #15) : 틀당</t>
  </si>
  <si>
    <t xml:space="preserve"> 3. 분기기의 종류에 따라 다음의 할증( A = 1.2 )을 적용한다.</t>
  </si>
  <si>
    <t xml:space="preserve">       재 료 비 :  15,982 * 0.889 * 1.2 =17,049.5 원/틀</t>
  </si>
  <si>
    <t xml:space="preserve">       노 무 비 :  27,168 * 0.889 * 1.2 =28,982.8 원/틀</t>
  </si>
  <si>
    <t xml:space="preserve">       경    비 :  79,894 * 0.889 * 1.2 =85,230.9 원/틀</t>
  </si>
  <si>
    <t xml:space="preserve">              1.1112 * 94,338 =104,828.3 원/틀</t>
  </si>
  <si>
    <t xml:space="preserve"> ◈ 분기기 운반(60kg, F15) : 틀당</t>
  </si>
  <si>
    <t xml:space="preserve">   10) 할증율:  a = 1.2</t>
  </si>
  <si>
    <t xml:space="preserve">    5회 운반시간 : Q1 = 5 회  / 0.9635 회  * 1.2 = 6.2272 hr</t>
  </si>
  <si>
    <t xml:space="preserve">   재 료 비 : 9,789 * 6.2272  * ((Cm - t1 - t2)/Cm) =21,800.8 원/틀</t>
  </si>
  <si>
    <t xml:space="preserve">   노 무 비 : 27,168 * 6.2272 =169,180.5 원/틀</t>
  </si>
  <si>
    <t xml:space="preserve">   경    비 : 34,242 * 6.2272 =213,231.7 원/틀</t>
  </si>
  <si>
    <t xml:space="preserve">   재 료 비 : 0 * 2 대  * 6.2272 =0.0 원/틀</t>
  </si>
  <si>
    <t xml:space="preserve">   노 무 비 : 0 * 2 대  * 6.2272 =0.0 원/틀</t>
  </si>
  <si>
    <t xml:space="preserve">   경    비 : 2,245 * 2 대  * 6.2272 =27,960.1 원/틀</t>
  </si>
  <si>
    <t xml:space="preserve"> ◈ 분기기부설(60kg #15,분해된상태) : 틀당</t>
  </si>
  <si>
    <t xml:space="preserve">   마. 분기기의 종류에 따라 다음의 할증( A = 1.20 )을 적용한다.</t>
  </si>
  <si>
    <t xml:space="preserve">    - 재료비 :  6,158 대  * 1 대  * 8 시간  * 1.2 =59,116.8</t>
  </si>
  <si>
    <t xml:space="preserve">    - 노무비 :  27,168 대  * 1 대  * 8 시간  * 1.2 =260,812.8</t>
  </si>
  <si>
    <t xml:space="preserve">    - 경  비 :  11,251 대  * 1 대  * 8 시간  * 1.2 =108,009.6</t>
  </si>
  <si>
    <t xml:space="preserve">    - 재료비 :  15,982 * 1 대  * 2 시간  * 1.2 =38,356.8</t>
  </si>
  <si>
    <t xml:space="preserve">    - 노무비 :  27,168 * 1 대  * 2 시간  * 1.2 =65,203.2</t>
  </si>
  <si>
    <t xml:space="preserve">    - 경  비 :  79,894 * 1 대  * 2 시간  * 1.2 =191,745.6</t>
  </si>
  <si>
    <t xml:space="preserve">    - 궤 도 공       :  106,163 * 9 인  * 1.2 =1,146,560.4</t>
  </si>
  <si>
    <t xml:space="preserve">    - 보통인부       :  94,338 * 6 인  * 1.2 =679,233.6</t>
  </si>
  <si>
    <t xml:space="preserve">    - 측량중급기술자 :  156,930 * 1 인  * 1.2 =188,316.0</t>
  </si>
  <si>
    <t xml:space="preserve"> ◈ 분기기 하화(60kg #15),야간,3시간사용중지 : 틀당</t>
  </si>
  <si>
    <t xml:space="preserve">     - 재료비 * 25%  (35,518.3+15,975.6) * 0.25 =12,873.4 원/km</t>
  </si>
  <si>
    <t xml:space="preserve">     - 노무비 * 87.5%  (60,378.1+27,157.1) * 0.875 =76,593.3 원/km</t>
  </si>
  <si>
    <t xml:space="preserve">     - 경비 * 25%  (177,556.4+79,862) * 0.25 =64,354.6 원/km</t>
  </si>
  <si>
    <t xml:space="preserve">     - 노무비 * 30%  (60,378.1+27,157.1+76,593.3) * 0.3 =49,238.5 원/km</t>
  </si>
  <si>
    <t xml:space="preserve">   - 야간할증 : 104,828.3 * 0.875 =91,724.7  원/km</t>
  </si>
  <si>
    <t xml:space="preserve">   - 차단할증 : (104,828.3+91,724.7) * 0.3=58,965.9 원/km</t>
  </si>
  <si>
    <t xml:space="preserve"> ◈ 분기기부설(60kg #15,분해된상태),야간,3시간사용중지 : 틀당</t>
  </si>
  <si>
    <t xml:space="preserve">    - 재료비:  97,473.6 * 0.25  =24,368.4</t>
  </si>
  <si>
    <t xml:space="preserve">    - 노무비:  326,016 * 0.875 =285,264.0</t>
  </si>
  <si>
    <t xml:space="preserve">    - 경  비:  299,755.2 * 0.25  =74,938.8</t>
  </si>
  <si>
    <t xml:space="preserve">     - 노무비 * 30%  611,280 * 0.3 =183,384.0 원/km</t>
  </si>
  <si>
    <t xml:space="preserve">    - 측량중급기술자 :  135,008 * 1 인  * 1.2 =162,009.6</t>
  </si>
  <si>
    <t xml:space="preserve">       1,987,803.6 * 0.875 =1,739,328.1</t>
  </si>
  <si>
    <t xml:space="preserve">       (1,987,803.6+1,739,328.1) * 0.3 =1,118,139.5</t>
  </si>
  <si>
    <t xml:space="preserve"> ◈ 레일신축이음장치 운반(일단) : 틀당</t>
  </si>
  <si>
    <t xml:space="preserve">   2) q = 1 회</t>
  </si>
  <si>
    <t xml:space="preserve">   3) 작업효율 : E = 1.0, f=1.0</t>
  </si>
  <si>
    <t xml:space="preserve">   4) t1 = 20 분(상차)</t>
  </si>
  <si>
    <t xml:space="preserve">   6) t2 = 20 분(하화)</t>
  </si>
  <si>
    <t xml:space="preserve">    1회 운반시간 : Q1 = 1 회  / 0.9635 회  = 1.0378 hr</t>
  </si>
  <si>
    <t xml:space="preserve">   재 료 비 : 9,789 * 1.0378 * ((Cm-t1-t2)/Cm) =3,633.2 원/틀</t>
  </si>
  <si>
    <t xml:space="preserve">   노 무 비 : 27,168 * 1.0378 =28,194.9 원/틀</t>
  </si>
  <si>
    <t xml:space="preserve">   경    비 : 34,242 * 1.0378 =35,536.3 원/틀</t>
  </si>
  <si>
    <t xml:space="preserve">   재 료 비 : 0 * 2 대  * 1.0378 =0.0 원/틀</t>
  </si>
  <si>
    <t xml:space="preserve">   노 무 비 : 0 * 2 대  * 1.0378 =0.0 원/틀</t>
  </si>
  <si>
    <t xml:space="preserve">   경    비 : 2,245 * 2 대  * 1.0378 =4,659.7 원/틀</t>
  </si>
  <si>
    <t xml:space="preserve"> ◈ 레일신축이음장치 상차(일단) : 틀당</t>
  </si>
  <si>
    <t xml:space="preserve">   2) 레일신축이음장치 1세트를 1회에 상차</t>
  </si>
  <si>
    <t xml:space="preserve">    1틀상차 시간 : Q1 = 1 틀  / 2.7 틀/h  = 0.3703 h</t>
  </si>
  <si>
    <t xml:space="preserve">    재 료 비 :  5,377 * 0.3703 =1,991.1 원/틀</t>
  </si>
  <si>
    <t xml:space="preserve">    노 무 비 :  27,168 * 0.3703 =10,060.3 원/틀</t>
  </si>
  <si>
    <t xml:space="preserve">    경    비 :  25,355 * 0.3703 =9,388.9 원/틀</t>
  </si>
  <si>
    <t xml:space="preserve">       Q2 = (40 km  / 30 km/h ) * 2 (왕복)  = 2.6666 h</t>
  </si>
  <si>
    <t xml:space="preserve">       Q3 = 2.6666 / 4 틀  = 0.6666 h/틀</t>
  </si>
  <si>
    <t xml:space="preserve">       재 료 비 :  5,377 * 0.6666 =3,584.3 원/틀</t>
  </si>
  <si>
    <t xml:space="preserve">       노 무 비 :  27,168 * 0.6666 =18,110.1 원/틀</t>
  </si>
  <si>
    <t xml:space="preserve">       경    비 :  25,355 * 0.6666 =16,901.6 원/틀</t>
  </si>
  <si>
    <t xml:space="preserve">    보통인부 : A = 2 인  * 0.3703 / 8 h  = 0.0925 인/틀</t>
  </si>
  <si>
    <t xml:space="preserve">    작업반장 : B = 1 인  * 0.3703 / 8 h  = 0.0462 인/틀</t>
  </si>
  <si>
    <t xml:space="preserve"> ◈ 신축이음매 부설(일단) : 틀당</t>
  </si>
  <si>
    <t xml:space="preserve">   1) 조립된 상태의 신축이음매에 대한 조립 및 위치를 조정</t>
  </si>
  <si>
    <t xml:space="preserve">   2) 위치조정 작업시간 : a = 20 분/틀</t>
  </si>
  <si>
    <t xml:space="preserve"> 2.크레인(트럭)기계경비: Q1= 20 / 60=0.33 hr</t>
  </si>
  <si>
    <t xml:space="preserve"> 재 료 비 :  5,377*0.33 =1,774.4 원/틀</t>
  </si>
  <si>
    <t xml:space="preserve"> 노 무 비 :  27,168*0.33 =8,965.4 원/틀</t>
  </si>
  <si>
    <t xml:space="preserve"> 경    비 :  25,355*0.33 =8,367.1 원/틀</t>
  </si>
  <si>
    <t xml:space="preserve">  1) 궤도공:  0.25 * 106,163 =26,540.7  원/틀</t>
  </si>
  <si>
    <t xml:space="preserve">  2) 보통인부:  0.13 * 94,338 =12,263.9  원/틀</t>
  </si>
  <si>
    <t xml:space="preserve">  3) 측량중급기술자 :  0.06 * 156,930 =9,415.8  원/틀</t>
  </si>
  <si>
    <t xml:space="preserve">      48,220.4*0.03 =1,446.6 원/km</t>
  </si>
  <si>
    <t xml:space="preserve">             합  계 :</t>
  </si>
  <si>
    <t xml:space="preserve"> ◈ 레일신축이음장치 운반(일단),야간,3시간사용중지 : 틀당</t>
  </si>
  <si>
    <t xml:space="preserve"> 5.기계경비 야간할증</t>
  </si>
  <si>
    <t xml:space="preserve"> 야간할증</t>
  </si>
  <si>
    <t xml:space="preserve"> 재료비:  (3,633.2+0) * 0.25  =908.3 원/틀</t>
  </si>
  <si>
    <t xml:space="preserve"> 노무비:  (28,194.9+0) * 0.875 =24,670.5 원/틀</t>
  </si>
  <si>
    <t xml:space="preserve"> 경  비:  (35,536.3+4,659.7) * 0.25  =10,049.0 원/틀</t>
  </si>
  <si>
    <t xml:space="preserve"> 노무비:  (28,194.9+0+24,670.5) * 0.3 =15,859.6 원/틀</t>
  </si>
  <si>
    <t xml:space="preserve"> ◈ 레일신축이음장치 하화(일단),야간,3시간사용중지 : 틀당</t>
  </si>
  <si>
    <t xml:space="preserve"> 6.기계경비 야간할증</t>
  </si>
  <si>
    <t xml:space="preserve"> 재료비:  (1,989.4+3,586.4) * 0.25  =1,393.9 원/틀</t>
  </si>
  <si>
    <t xml:space="preserve"> 노무비:  (10,052.1+18,121) * 0.875 =24,651.4 원/틀</t>
  </si>
  <si>
    <t xml:space="preserve"> 경  비:  (9,381.3+16,911.7) * 0.25  =6,573.2 원/틀</t>
  </si>
  <si>
    <t xml:space="preserve"> 노무비:  (10,052.1+18,121+24,651.4) * 0.3 =15,847.3 원/틀</t>
  </si>
  <si>
    <t xml:space="preserve"> 7.야간할증</t>
  </si>
  <si>
    <t xml:space="preserve">   - 야간할증 :  14,159.8 * 0.875 =12,389.8 원/틀</t>
  </si>
  <si>
    <t xml:space="preserve">   - 3시간사용중지: (14,159.8+12,389.8) * 0.3 =7,964.8  원/틀</t>
  </si>
  <si>
    <t xml:space="preserve">                    합  계</t>
  </si>
  <si>
    <t xml:space="preserve"> ◈ 신축이음매 부설(일단),야간,3시간사용중지 : 틀당</t>
  </si>
  <si>
    <t xml:space="preserve"> 재료비:  1,774.4 * 0.25  =443.6 원/틀</t>
  </si>
  <si>
    <t xml:space="preserve"> 노무비:  8,965.4 * 0.875 =7,844.7 원/틀</t>
  </si>
  <si>
    <t xml:space="preserve"> 경  비:  8,367.1 * 0.25  =2,091.7 원/틀</t>
  </si>
  <si>
    <t xml:space="preserve"> 노무비:  16,810.1 * 0.3 =5,043.0 원/틀</t>
  </si>
  <si>
    <t xml:space="preserve">      48,220.4*0.03 =1,446.6 원/틀</t>
  </si>
  <si>
    <t xml:space="preserve"> 5.야간할증</t>
  </si>
  <si>
    <t xml:space="preserve">   - 야간할증 :  48,220.4 * 0.875 =42,192.8 원/틀</t>
  </si>
  <si>
    <t xml:space="preserve">   - 3시간사용중지: (48,220.4+42,192.8) * 0.3 =27,123.9  원/틀</t>
  </si>
  <si>
    <t xml:space="preserve">                 합  계 :</t>
  </si>
  <si>
    <t xml:space="preserve"> ◈ 장대레일설정(자연대기온도법,직선(2000≤R&lt;4000m)) : km당</t>
  </si>
  <si>
    <t xml:space="preserve">    - 곡선구간은  A=1.67 개소로 산출한다.</t>
  </si>
  <si>
    <t xml:space="preserve"> ◈ 침목상차(WT) : 개당</t>
  </si>
  <si>
    <t xml:space="preserve">    재 료 비 :  7,949 * 0.004 =31.7 원/개</t>
  </si>
  <si>
    <t xml:space="preserve">    노 무 비 :  27,168 * 0.004 =108.6 원/개</t>
  </si>
  <si>
    <t xml:space="preserve">    경    비 :  5,748 * 0.004 =22.9 원/개</t>
  </si>
  <si>
    <t xml:space="preserve">              0.000525 * 117,612 =61.7 원/개</t>
  </si>
  <si>
    <t xml:space="preserve"> ◈ 침목운반(WT) : 개당</t>
  </si>
  <si>
    <t xml:space="preserve">   2) 1회 운반량 : q = 80 개</t>
  </si>
  <si>
    <t xml:space="preserve">      t1 = 20.34 분(적재시간, 60분 * 80개 / 236개)</t>
  </si>
  <si>
    <t xml:space="preserve">      t3 = 5.91 분(하화시간, 60분 * 80개 / 812개)</t>
  </si>
  <si>
    <t xml:space="preserve">     Cm = 20.34 + 14.85 + 5.91 + 0.42 + 3.77 = 45.29 분</t>
  </si>
  <si>
    <t xml:space="preserve">     Q = 60 * 80 * 0.7 / Cm = 74 개/h</t>
  </si>
  <si>
    <t xml:space="preserve">    9,650 * 1 / 74* (45.29-20.34-5.91)/45.29 =54.8 원/개</t>
  </si>
  <si>
    <t xml:space="preserve">    24,483 * 1 / 74 =330.8 원/개</t>
  </si>
  <si>
    <t xml:space="preserve">    9,428 * 1 / 74 =127.4 원/개</t>
  </si>
  <si>
    <t xml:space="preserve"> ◈ 침목하화(WT),야간,3시간사용중지 : 개당</t>
  </si>
  <si>
    <t xml:space="preserve"> 재료비:  9.5 * 0.25  =2.3 원/틀</t>
  </si>
  <si>
    <t xml:space="preserve"> 노무비:  32.6 * 0.875 =28.5 원/틀</t>
  </si>
  <si>
    <t xml:space="preserve"> 경  비:  6.8 * 0.25  =1.7 원/틀</t>
  </si>
  <si>
    <t xml:space="preserve"> 노무비:  61.1 * 0.3 =18.3 원/틀</t>
  </si>
  <si>
    <t xml:space="preserve">   - 야간할증 :  17.9 * 0.875 =15.6 원/틀</t>
  </si>
  <si>
    <t xml:space="preserve">   - 3시간사용중지: (17.9+15.6) * 0.3 =10.0  원/틀</t>
  </si>
  <si>
    <t xml:space="preserve">            합    계:</t>
  </si>
  <si>
    <t xml:space="preserve"> ◈ 침목상차(PCT),야간,3시간사용중지 : 개당</t>
  </si>
  <si>
    <t xml:space="preserve"> 재료비:  47.6 * 0.25  =11.9 원/틀</t>
  </si>
  <si>
    <t xml:space="preserve"> 노무비:  163 * 0.875 =142.6 원/틀</t>
  </si>
  <si>
    <t xml:space="preserve"> 경  비:  34.4 * 0.25  =8.6 원/틀</t>
  </si>
  <si>
    <t xml:space="preserve"> 노무비:  305.6 * 0.3 =91.6 원/틀</t>
  </si>
  <si>
    <t xml:space="preserve">   - 야간할증 :  92.6 * 0.875 =81.0 원/틀</t>
  </si>
  <si>
    <t xml:space="preserve">   - 3시간사용중지: (92.6+81) * 0.3 =52.0  원/틀</t>
  </si>
  <si>
    <t xml:space="preserve"> ◈ 궤광해체 (WT, 판형교) : 개당</t>
  </si>
  <si>
    <t xml:space="preserve">   1) 2급선 1,700개 기준</t>
  </si>
  <si>
    <t xml:space="preserve">   2) 파워렌치(4.5HP) 사용</t>
  </si>
  <si>
    <t xml:space="preserve">   3) 작업인원</t>
  </si>
  <si>
    <t xml:space="preserve">      - 코일스프링크립, 이음매판 해체 및 정리 :</t>
  </si>
  <si>
    <t xml:space="preserve">        궤도공 4인, 0.4km/일(680개/일)</t>
  </si>
  <si>
    <t xml:space="preserve">      - 나사스파이크 해체 :</t>
  </si>
  <si>
    <t xml:space="preserve">        운전사(기계) 0.012인/침목, 보통인부 0.012인/침목</t>
  </si>
  <si>
    <t xml:space="preserve">        침목당 5.5분 소요</t>
  </si>
  <si>
    <t xml:space="preserve">   4) 지세별할증(교량상작업(철교)) : 30%</t>
  </si>
  <si>
    <t xml:space="preserve"> 2. 코일스프링크립, 이음매판 해체 및 정리</t>
  </si>
  <si>
    <t xml:space="preserve">    1) 노무비 :</t>
  </si>
  <si>
    <t xml:space="preserve">       궤도공 :  A =4 인 /680 개  = 0.0058 인/개</t>
  </si>
  <si>
    <t xml:space="preserve">                 0.0058 * 106,163 =615.7  원/개</t>
  </si>
  <si>
    <t xml:space="preserve">    ./-</t>
  </si>
  <si>
    <t xml:space="preserve">      소   계 :</t>
  </si>
  <si>
    <t xml:space="preserve"> 4. 나사스파이크 해체</t>
  </si>
  <si>
    <t xml:space="preserve">    1) 파워렌치(4.5HP) 기계경비(침목당) : A1 =5.5 분 /60 분  = 0.0916 h</t>
  </si>
  <si>
    <t xml:space="preserve">       재 료 비 :  0 * 0.0916 =0.0  원/개</t>
  </si>
  <si>
    <t xml:space="preserve">       노 무 비 :</t>
  </si>
  <si>
    <t xml:space="preserve">                  - 운전사(기계) :  0.012*96,512 =1,158.1 원/개</t>
  </si>
  <si>
    <t xml:space="preserve">                  - 보 통 인 부 :  0.012* 94,338 =1,132.0 원/개</t>
  </si>
  <si>
    <t xml:space="preserve">       경    비 :  1,638 * 0.0916 =150.0  원/개</t>
  </si>
  <si>
    <t xml:space="preserve">   1) 노무비의 3% 적용</t>
  </si>
  <si>
    <t xml:space="preserve">     615.7*0.03 =18.4 원/개</t>
  </si>
  <si>
    <t xml:space="preserve"> 6. 교량할증</t>
  </si>
  <si>
    <t xml:space="preserve">   1) 노무비의 30% 적용</t>
  </si>
  <si>
    <t xml:space="preserve">     615.7*0.30 =184.7 원/개</t>
  </si>
  <si>
    <t xml:space="preserve">          소   계 :</t>
  </si>
  <si>
    <t xml:space="preserve">    ./ =?</t>
  </si>
  <si>
    <t xml:space="preserve">                   합   계</t>
  </si>
  <si>
    <t xml:space="preserve"> ◈ 침목회수 (WT,판형교) : 개당</t>
  </si>
  <si>
    <t xml:space="preserve"> 1. 작업조건(품셈11-3굴삭기,유압식백호)</t>
  </si>
  <si>
    <t xml:space="preserve">   2) 1회 운반량 :   q=8 개</t>
  </si>
  <si>
    <t xml:space="preserve">   3) 작업효율  :   E=1.0</t>
  </si>
  <si>
    <t xml:space="preserve">     t1 = 1 분(침목걸기)</t>
  </si>
  <si>
    <t xml:space="preserve">     t2 = 1 분(왕복시간)</t>
  </si>
  <si>
    <t xml:space="preserve">     t3 = 2 분(침목놓기)</t>
  </si>
  <si>
    <t xml:space="preserve">      - 침목걸기 : 보통인부 2인/일</t>
  </si>
  <si>
    <t xml:space="preserve">      - 침목놓기 : 궤도공 2인/일</t>
  </si>
  <si>
    <t xml:space="preserve">      - 장비작업 : 건설기계운전기사 1인/일</t>
  </si>
  <si>
    <t xml:space="preserve">    cm = 1 + 1 + 2 =4.00  분</t>
  </si>
  <si>
    <t xml:space="preserve">    Q = 60*8*1/4 =120 개/hr</t>
  </si>
  <si>
    <t xml:space="preserve"> 3. 백호우(0.4㎥) 기계경비 : Q1=1/120=0.0083 h</t>
  </si>
  <si>
    <t xml:space="preserve">    재 료 비 :  12,295*0.0083 =102.0  원/개</t>
  </si>
  <si>
    <t xml:space="preserve">    노 무 비 :  27,168*0.0083 =225.4  원/개</t>
  </si>
  <si>
    <t xml:space="preserve">    경    비 :  12,514*0.0083 =103.8  원/개</t>
  </si>
  <si>
    <t xml:space="preserve"> 1)궤도공: A=2 인 *1.0 개 /(120*8 hr ) = 0.0020  인/개</t>
  </si>
  <si>
    <t xml:space="preserve">           0.002 * 106,163 =212.3   원/개</t>
  </si>
  <si>
    <t xml:space="preserve"> 2)보통인부: B=2 인 *1.0 개 /(120*8 hr ) = 0.0020  인/개</t>
  </si>
  <si>
    <t xml:space="preserve">           0.002 * 94,338 =188.6   원/개</t>
  </si>
  <si>
    <t xml:space="preserve"> 3)작업반장: C=1 인 *1.0 개 /(120*8 hr ) = 0.0010  인/개</t>
  </si>
  <si>
    <t xml:space="preserve">           0.001 * 117,612 =117.6   원/개</t>
  </si>
  <si>
    <t xml:space="preserve">   1) 재료비 : 4. 노무비의 3% 적용</t>
  </si>
  <si>
    <t xml:space="preserve">       518.5 * 0.03 =15.5 원/km</t>
  </si>
  <si>
    <t xml:space="preserve">   1) 4. 노무비의 30% 적용</t>
  </si>
  <si>
    <t xml:space="preserve">       518.5 * 0.30 =155.5 원/km</t>
  </si>
  <si>
    <t xml:space="preserve">                  합 계</t>
  </si>
  <si>
    <t xml:space="preserve"> ◈ 침목정리  : 개당</t>
  </si>
  <si>
    <t xml:space="preserve">   1) 백호(0.2㎥) 사용</t>
  </si>
  <si>
    <t xml:space="preserve">   3) 1회 작업량(q) : 1개</t>
  </si>
  <si>
    <t xml:space="preserve">      q = 1.0 개</t>
  </si>
  <si>
    <t xml:space="preserve">   4) 토량환산계수(f) : 1</t>
  </si>
  <si>
    <t xml:space="preserve">      f = 1</t>
  </si>
  <si>
    <t xml:space="preserve">   5) 작업효율(E) : 0.5(철거침목분류(을종, 병종)에 따른 효율 적용</t>
  </si>
  <si>
    <t xml:space="preserve">      E = 0.5</t>
  </si>
  <si>
    <t xml:space="preserve">   6) 버킷계수(K) : 1.0</t>
  </si>
  <si>
    <t xml:space="preserve">      K = 1.0</t>
  </si>
  <si>
    <t xml:space="preserve">   8) 작업인원</t>
  </si>
  <si>
    <t xml:space="preserve">      - 침목분류(을종, 병종)작업</t>
  </si>
  <si>
    <t xml:space="preserve">        ● 궤도공 : 1인</t>
  </si>
  <si>
    <t xml:space="preserve">      - 장비작업</t>
  </si>
  <si>
    <t xml:space="preserve">        ● 건설기계운전기사 1인/일</t>
  </si>
  <si>
    <t xml:space="preserve">    cm = 21 sec(135°)</t>
  </si>
  <si>
    <t xml:space="preserve">    Q = 3600*1*1*1*0.5/21 = 85 개/hr</t>
  </si>
  <si>
    <t xml:space="preserve"> 3. 백호우(0.2㎥) 기계경비 :  Q1 = 1 / 85 =0.0117 h</t>
  </si>
  <si>
    <t xml:space="preserve"> 재 료 비 :  6,158  * 0.0117 =72.0 원/개</t>
  </si>
  <si>
    <t xml:space="preserve"> 노 무 비 :  27,168  * 0.0117 =317.8 원/개</t>
  </si>
  <si>
    <t xml:space="preserve"> 경    비 :  11,251  * 0.0117 =131.6 원/개</t>
  </si>
  <si>
    <t xml:space="preserve">     ./-</t>
  </si>
  <si>
    <t xml:space="preserve">     소   계 :</t>
  </si>
  <si>
    <t xml:space="preserve"> 1)궤도공:  B=1 인 *1.0 개 /(85*8 hr ) = 0.0014  인/개</t>
  </si>
  <si>
    <t xml:space="preserve">            0.0014 * 106,163 =148.6  원/개</t>
  </si>
  <si>
    <t xml:space="preserve">        ./ =?</t>
  </si>
  <si>
    <t xml:space="preserve">       합   계 :</t>
  </si>
  <si>
    <t xml:space="preserve"> ◈ 침목 위 레일내리기 (WT, 판형교) : km당</t>
  </si>
  <si>
    <t xml:space="preserve">   2) 1회 작업량 :   q=0.1 km</t>
  </si>
  <si>
    <t xml:space="preserve">   3) 작업효율  :   E=0.7</t>
  </si>
  <si>
    <t xml:space="preserve">      t1 = 10 분(레일놓기)</t>
  </si>
  <si>
    <t xml:space="preserve">      - 베이스플레이크 및 체결구 정리 : 보통인부 2인(0.2km/일)</t>
  </si>
  <si>
    <t xml:space="preserve">   6) 지세별할중(교량상작업(철교)) : 30%</t>
  </si>
  <si>
    <t xml:space="preserve">    cm = 10 =10.00  분</t>
  </si>
  <si>
    <t xml:space="preserve">    Q1 = 60*0.1*0.7/10 = 0.420 km/hr(한쪽레일)</t>
  </si>
  <si>
    <t xml:space="preserve">    양쪽레일인경우 :  Q2 =0.42/2 = 0.210  km/hr</t>
  </si>
  <si>
    <t xml:space="preserve"> 3. 백호우(0.4㎥) 기계경비 : Q3 =1/0.21=4.7619 h</t>
  </si>
  <si>
    <t xml:space="preserve">    재 료 비 :  12,295 * 4.7619 =58,547.5  원/km</t>
  </si>
  <si>
    <t xml:space="preserve">    노 무 비 :  27,168 * 4.7619 =129,371.2  원/km</t>
  </si>
  <si>
    <t xml:space="preserve">    경    비 :  12,514 * 4.7619 =59,590.4  원/km</t>
  </si>
  <si>
    <t xml:space="preserve">   1) 작업반장:  C=1 인  * 4.7619 / 8 h  = 0.5952  인/km</t>
  </si>
  <si>
    <t xml:space="preserve">               0.5952 * 117,612 =70,002.6  원/km</t>
  </si>
  <si>
    <t xml:space="preserve">   2) 보통인부:  D=(2 인 *1.0 km /(0.2 km )) = 10.000  인/km</t>
  </si>
  <si>
    <t xml:space="preserve">                10 * 94,338 =943,380.0  원/km</t>
  </si>
  <si>
    <t xml:space="preserve">      1,013,382.6*0.03 =30,401.4 원/km</t>
  </si>
  <si>
    <t xml:space="preserve">   노무비의 30% 적용</t>
  </si>
  <si>
    <t xml:space="preserve">      1,013,382.6*0.30 =304,014.7 원/km</t>
  </si>
  <si>
    <t xml:space="preserve">         소   계 :</t>
  </si>
  <si>
    <t xml:space="preserve"> ◈ 레일끌기 (60kg) : km당</t>
  </si>
  <si>
    <t xml:space="preserve">   2) 1회 운반량 :  q1=0.2 km</t>
  </si>
  <si>
    <t xml:space="preserve">   3) 작업효율 :  E=0.7</t>
  </si>
  <si>
    <t xml:space="preserve">      t1 = 12 분(준비작업) , t2 = 5 분(레일결박)</t>
  </si>
  <si>
    <t xml:space="preserve">      t3 = 11 분(레일끌기) ,  t4 = 5 분(결박풀기)</t>
  </si>
  <si>
    <t xml:space="preserve">   5) 평균이동거리(L) : 편도 0.2km, 왕복 0.4km</t>
  </si>
  <si>
    <t xml:space="preserve">      L = 0.2 km</t>
  </si>
  <si>
    <t xml:space="preserve">   6) 적재이동속도(V1) : 2km/h, 공차이동속도(V2) : 4km/h</t>
  </si>
  <si>
    <t xml:space="preserve">      V1 = 2 km/h , V2 = 4 km/h</t>
  </si>
  <si>
    <t xml:space="preserve">   7) 작업인원</t>
  </si>
  <si>
    <t xml:space="preserve">      - 준비작업 : 궤도공 3인/일</t>
  </si>
  <si>
    <t xml:space="preserve">      - 레일결박 : 궤도공 2인/일</t>
  </si>
  <si>
    <t xml:space="preserve">      - 로라설치 : 궤도공 3인/일, 보통인부 2인/일</t>
  </si>
  <si>
    <t xml:space="preserve">      - 결박풀기 : 궤도공 2인/일</t>
  </si>
  <si>
    <t xml:space="preserve">                   건설기계조장 0.2인/일</t>
  </si>
  <si>
    <t xml:space="preserve">    t3 =(0.2*60/2) + (0.2*60/4) =9.00  분</t>
  </si>
  <si>
    <t xml:space="preserve">    cm = 12 + 5 + 9 + 5 =31.000  분</t>
  </si>
  <si>
    <t xml:space="preserve">    Q1 = 60*0.2*0.7/31 = 0.270 km/hr(한쪽레일)</t>
  </si>
  <si>
    <t xml:space="preserve">    양쪽레일의 경우 :  Q2 = 0.27/2 = 0.135 km/hr</t>
  </si>
  <si>
    <t xml:space="preserve"> 3. 백호우(0.4㎥) 기계경비 : Q3 = 1 / 0.135 =7.4074 h</t>
  </si>
  <si>
    <t xml:space="preserve"> 재 료 비 :  12,295 * 7.4074 =91,073.9  원/km</t>
  </si>
  <si>
    <t xml:space="preserve"> 노 무 비 :  27,168 * 7.4074 =201,244.2  원/km</t>
  </si>
  <si>
    <t xml:space="preserve"> 경    비 :  12,514 * 7.4074 =92,696.2  원/km</t>
  </si>
  <si>
    <t xml:space="preserve">   1) 궤도공:  A=10 인 *1.0 km /(0.135*8 hr ) = 9.25  인/km</t>
  </si>
  <si>
    <t xml:space="preserve">               9.25 * 106,163 =982,007.7  원/km</t>
  </si>
  <si>
    <t xml:space="preserve">   2) 보통인부:  B=2 인 *1.0 km /(0.135*8 hr ) = 1.85  인/km</t>
  </si>
  <si>
    <t xml:space="preserve">               1.85 * 94,338 =174,525.3 원/km</t>
  </si>
  <si>
    <t xml:space="preserve">   3) 작업반장:  C=1 인 *1.0 km /(0.135*8 hr ) = 0.92  인/km</t>
  </si>
  <si>
    <t xml:space="preserve">               0.92 * 117,612 =108,203.0 원/km</t>
  </si>
  <si>
    <t xml:space="preserve">      1,264,736*0.03 =37,942.0 원/km</t>
  </si>
  <si>
    <t xml:space="preserve">                합   계</t>
  </si>
  <si>
    <t xml:space="preserve"> ◈ 레일정리 (일반) : km당</t>
  </si>
  <si>
    <t xml:space="preserve">   1) 백호우(0.2㎥) 사용</t>
  </si>
  <si>
    <t xml:space="preserve">   2) 1회 운반량 :  q=0.025 km</t>
  </si>
  <si>
    <t xml:space="preserve">      t1 = 1 분(준비작업) , t2 = 0.6 분(레일끌기)</t>
  </si>
  <si>
    <t xml:space="preserve">      t3 = 1 분(레일적치)</t>
  </si>
  <si>
    <t xml:space="preserve">   5) 평균이동거리(L) : 편도 0.02km, 왕복 0.04km</t>
  </si>
  <si>
    <t xml:space="preserve">      L = 0.04 km</t>
  </si>
  <si>
    <t xml:space="preserve">   6) 적재이동속도(V1) : 4km/h, 공차이동속도(V2) : 4km/h</t>
  </si>
  <si>
    <t xml:space="preserve">      V = 4 km/h</t>
  </si>
  <si>
    <t xml:space="preserve">      - 레일분류(을종, 병종)작업 : 궤도공 1인/일</t>
  </si>
  <si>
    <t xml:space="preserve">      - 레일정리작업 : 보통인부 2인/일</t>
  </si>
  <si>
    <t xml:space="preserve">    t2 =0.04*60/4 =0.60  분</t>
  </si>
  <si>
    <t xml:space="preserve">    cm = 1 + 0.6 + 1 =2.60  분</t>
  </si>
  <si>
    <t xml:space="preserve">    Q = 60*0.025*0.7/2.6 = 0.403 km/hr(한쪽레일)</t>
  </si>
  <si>
    <t xml:space="preserve">    양쪽레일인경우: Q1= 0.403/2 = 0.201  km/hr</t>
  </si>
  <si>
    <t xml:space="preserve"> 3. 백호우(0.2㎥) 기계경비 :  Q2 = 1 / 0.201 =4.9751 h</t>
  </si>
  <si>
    <t xml:space="preserve"> 재 료 비 :   6,158 * 4.9751 =30,636.6  원/km</t>
  </si>
  <si>
    <t xml:space="preserve"> 노 무 비 :  27,168  * 4.9751 =135,163.5  원/km</t>
  </si>
  <si>
    <t xml:space="preserve"> 경    비 :  11,251  * 4.9751 =55,974.8  원/km</t>
  </si>
  <si>
    <t xml:space="preserve">   1) 궤도공:  B=1 인 *1.0 km /(0.201*8 hr ) = 0.62  인/개</t>
  </si>
  <si>
    <t xml:space="preserve">               0.62 * 106,163 =65,821.0  원/개</t>
  </si>
  <si>
    <t xml:space="preserve">   2) 보통인부:  c=2 인 *1.0 km /(0.201*8 hr ) = 1.24  인/개</t>
  </si>
  <si>
    <t xml:space="preserve">                 1.24 * 94,338 =116,979.1  원/개</t>
  </si>
  <si>
    <t xml:space="preserve">      182,800.1*0.03 =5,484.0 원/km</t>
  </si>
  <si>
    <t xml:space="preserve">               합   계</t>
  </si>
  <si>
    <t xml:space="preserve"> ◈ 가드레일 및 계제해체 (WT, 판형교) : km당</t>
  </si>
  <si>
    <t xml:space="preserve">    1) 지세별 할증(교량상작업(철교)) : 30% 가 적용된 인원임</t>
  </si>
  <si>
    <t xml:space="preserve">  궤 도 공 :  30 인  * 106,163 =3,184,890.0  원/km</t>
  </si>
  <si>
    <t xml:space="preserve">  보통인부 :  11 인  * 94,338 =1,037,718.0  원/km</t>
  </si>
  <si>
    <t xml:space="preserve"> 3. 기계경비</t>
  </si>
  <si>
    <t xml:space="preserve">  굴삭기(0.2㎡): T = 34.8 h</t>
  </si>
  <si>
    <t xml:space="preserve">  노무비:  34.8*27,168=945,446.4 원/km</t>
  </si>
  <si>
    <t xml:space="preserve">  경  비:  34.8*11,251=391,534.8 원/km</t>
  </si>
  <si>
    <t xml:space="preserve">  재료비:  34.8*6,158=214,298.4 원/km</t>
  </si>
  <si>
    <t xml:space="preserve">     4,222,608*0.03 =126,678.2 원/km</t>
  </si>
  <si>
    <t xml:space="preserve"> ◈ 훅크볼트 해체(WT,판형교) : 개당</t>
  </si>
  <si>
    <t xml:space="preserve">    1) 지세별 할증(교량상작업(철교)) : 30%가 적용된 인원임</t>
  </si>
  <si>
    <t xml:space="preserve"> 1. 노무비</t>
  </si>
  <si>
    <t xml:space="preserve">  궤도공 :  0.02 인  * 106,163 =2,123.2  원/개</t>
  </si>
  <si>
    <t xml:space="preserve">  보통인부 :  0.012 인  * 94,338 =1,132.0  원/개</t>
  </si>
  <si>
    <t xml:space="preserve"> 2. 공구손료</t>
  </si>
  <si>
    <t xml:space="preserve">      3,255.2*0.03 =97.6 원/개</t>
  </si>
  <si>
    <t xml:space="preserve">        소  계 :</t>
  </si>
  <si>
    <t xml:space="preserve"> ◈기타체결장치정리(WT) : 개 당</t>
  </si>
  <si>
    <t xml:space="preserve">   1) 작업인원</t>
  </si>
  <si>
    <t xml:space="preserve">      - 기타자재하화작업 : 보통인부 4인/일(500m/일 기준)</t>
  </si>
  <si>
    <t xml:space="preserve">      - 기타자재분류(을종, 병종)작업 : 궤도공 2인/일(500m/일 기준)</t>
  </si>
  <si>
    <t xml:space="preserve">      - 기타자재정리 : 보통인부 6인/일(500m/일 기준)</t>
  </si>
  <si>
    <t xml:space="preserve">   1) 궤 도 공: A=2 인 *1.0 개  / (0.5*1700) = 0.0023  인/개</t>
  </si>
  <si>
    <t xml:space="preserve">                0.0023 * 106,163 =244.1  원/개</t>
  </si>
  <si>
    <t xml:space="preserve">   2) 보통인부: B=10 인 *1.0 개 / (0.5*1700) = 0.0117  인/개</t>
  </si>
  <si>
    <t xml:space="preserve">                0.0117 * 94,338 =1,103.7  원/개</t>
  </si>
  <si>
    <t xml:space="preserve">    합   계 :</t>
  </si>
  <si>
    <t xml:space="preserve"> ◈ 분기기 운반(50kg, F8) : 틀당</t>
  </si>
  <si>
    <t xml:space="preserve">   10) 할증율:  a = 0.7</t>
  </si>
  <si>
    <t xml:space="preserve">    5회 운반시간 : Q1 = 5 회  / 0.9635 회  * 0.7 = 3.6325 hr</t>
  </si>
  <si>
    <t xml:space="preserve">   재 료 비 : 9,789 * 3.6325 *((Cm - t1 - t2)/Cm) =12,717.0 원/틀</t>
  </si>
  <si>
    <t xml:space="preserve">   노 무 비 : 27,168 * 3.6325 =98,687.7 원/틀</t>
  </si>
  <si>
    <t xml:space="preserve">   경    비 : 34,242 * 3.6325 =124,384.0 원/틀</t>
  </si>
  <si>
    <t xml:space="preserve">   재 료 비 : 0 * 2 대  * 3.6325 =0.0 원/틀</t>
  </si>
  <si>
    <t xml:space="preserve">   노 무 비 : 0 * 2 대  * 3.6325 =0.0 원/틀</t>
  </si>
  <si>
    <t xml:space="preserve">   경    비 : 2,245 * 2 대  * 3.6325 =16,309.9 원/틀</t>
  </si>
  <si>
    <t xml:space="preserve"> ◈ 분기기 운반(50kg, F10) : 틀당</t>
  </si>
  <si>
    <t xml:space="preserve">   10) 할증율:  a = 0.82</t>
  </si>
  <si>
    <t xml:space="preserve">    5회 운반시간 : Q1 = 5 회  / 0.9635 회  * 0.82 = 4.2553 hr</t>
  </si>
  <si>
    <t xml:space="preserve">   재 료 비 : 9,789 * 4.2553 * ((Cm - t1 - t2)/Cm)=14,897.3 원/틀</t>
  </si>
  <si>
    <t xml:space="preserve">   노 무 비 : 27,168 * 4.2553 =115,607.9 원/틀</t>
  </si>
  <si>
    <t xml:space="preserve">   경    비 : 34,242 * 4.2553 =145,709.9 원/틀</t>
  </si>
  <si>
    <t xml:space="preserve">   재 료 비 : 0 * 2 대  * 4.2553 =0.0 원/틀</t>
  </si>
  <si>
    <t xml:space="preserve">   노 무 비 : 0 * 2 대  * 4.2553 =0.0 원/틀</t>
  </si>
  <si>
    <t xml:space="preserve">   경    비 : 2,245 * 2 대  * 4.2553 =19,106.2 원/틀</t>
  </si>
  <si>
    <t xml:space="preserve"> ◈ 분기기 운반(50kg, F12) : 틀당</t>
  </si>
  <si>
    <t xml:space="preserve">   10) 할증율:  a = 0.9</t>
  </si>
  <si>
    <t xml:space="preserve">    5회 운반시간 : Q1 = 5 회  / 0.9635 회  * 0.9 = 4.6704 hr</t>
  </si>
  <si>
    <t xml:space="preserve">   재 료 비 : 9,789 * 4.6704 * ((cm-t1-t2)/cm)= 16,350.6 원/틀</t>
  </si>
  <si>
    <t xml:space="preserve">   노 무 비 : 27,168 * 4.6704 =126,885.4 원/틀</t>
  </si>
  <si>
    <t xml:space="preserve">   경    비 : 34,242 * 4.6704 =159,923.8 원/틀</t>
  </si>
  <si>
    <t xml:space="preserve">   재 료 비 : 0 * 2 대  * 4.6704 =0.0 원/틀</t>
  </si>
  <si>
    <t xml:space="preserve">   노 무 비 : 0 * 2 대  * 4.6704 =0.0 원/틀</t>
  </si>
  <si>
    <t xml:space="preserve">   경    비 : 2,245 * 2 대  * 4.6704 =20,970.0 원/틀</t>
  </si>
  <si>
    <t xml:space="preserve"> ◈ 분기기 운반(50kg, F15) : 틀당</t>
  </si>
  <si>
    <t xml:space="preserve">   10) 할증율:  a = 1.15</t>
  </si>
  <si>
    <t xml:space="preserve">    5회 운반시간 : Q1 = 5 회  / 0.9635 회  * 1.15 = 5.9678 hr</t>
  </si>
  <si>
    <t xml:space="preserve">   재 료 비 : 9,789 * 5.9678  * ((Cm - t1 - t2)/Cm) =20,892.6 원/틀</t>
  </si>
  <si>
    <t xml:space="preserve">   노 무 비 : 27,168 * 5.9678 =162,133.1 원/틀</t>
  </si>
  <si>
    <t xml:space="preserve">   경    비 : 34,242 * 5.9678 =204,349.4 원/틀</t>
  </si>
  <si>
    <t xml:space="preserve">   재 료 비 : 0 * 2 대  * 5.9678 =0.0 원/틀</t>
  </si>
  <si>
    <t xml:space="preserve">   노 무 비 : 0 * 2 대  * 5.9678 =0.0 원/틀</t>
  </si>
  <si>
    <t xml:space="preserve">   경    비 : 2,245 * 2 대  * 5.9678 =26,795.4 원/틀</t>
  </si>
  <si>
    <t xml:space="preserve"> ◈ 레일신축이음장치 상차(일단),야간,3시간사용중지 : 틀당</t>
  </si>
  <si>
    <t xml:space="preserve"> 재료비:  (1,991.1+3,584.3) * 0.25  =1,393.8 원/틀</t>
  </si>
  <si>
    <t xml:space="preserve"> 노무비:  (10,060.3+18,110.1) * 0.875 =24,649.1 원/틀</t>
  </si>
  <si>
    <t xml:space="preserve"> 경  비:  (9,388.9+16,901.6) * 0.25  =6,572.6 원/틀</t>
  </si>
  <si>
    <t xml:space="preserve"> 노무비:  42,759.2 * 0.3 =12,827.7 원/틀</t>
  </si>
  <si>
    <t xml:space="preserve"> 6.야간할증</t>
  </si>
  <si>
    <t xml:space="preserve"> ◈ 레일신축이음장치 하화(양단) : 틀당</t>
  </si>
  <si>
    <t xml:space="preserve">   1) 크레인(타이어) 20TON 사용</t>
  </si>
  <si>
    <t xml:space="preserve">   2) 신축이음매 1세트를 1회에 하화</t>
  </si>
  <si>
    <t xml:space="preserve">      - 와이어매기 및 풀기 : 보통인부 2인</t>
  </si>
  <si>
    <t xml:space="preserve">      - 적치 및 정리 : 보통인부 2인</t>
  </si>
  <si>
    <t xml:space="preserve">    1틀하화 시간 : Q1 = 1 틀  / 2.7 틀/h  = 0.3703 h</t>
  </si>
  <si>
    <t xml:space="preserve">    재 료 비 :  7,641 * 0.3703 =2,829.4 원/틀</t>
  </si>
  <si>
    <t xml:space="preserve">    경    비 :  47,994 * 0.3703 =17,772.1 원/틀</t>
  </si>
  <si>
    <t xml:space="preserve"> 4. 크레인(타이어) 20TON 운송경비 :</t>
  </si>
  <si>
    <t xml:space="preserve">       재 료 비 :  7,641 * 0.6666 =5,093.4 원/틀</t>
  </si>
  <si>
    <t xml:space="preserve">       경    비 :  47,994 * 0.6666 =31,992.8 원/틀</t>
  </si>
  <si>
    <t xml:space="preserve">   8) 평균이동속도 : V = 10 km/h</t>
  </si>
  <si>
    <t xml:space="preserve">   재 료 비 : 9,789 * 1.0378 * ((Cm - t1 - t2)/Cm) =3,633.2 원/틀</t>
  </si>
  <si>
    <t xml:space="preserve"> ◈ 터널물청소(고압살수) : km당</t>
  </si>
  <si>
    <t xml:space="preserve"> 1. 산정조건</t>
  </si>
  <si>
    <t xml:space="preserve">  - 궤도부설 완료 후 터널내 물청소</t>
  </si>
  <si>
    <t xml:space="preserve">  - 고속철도 궤도공사 1단계 작업량 및 인원 참조</t>
  </si>
  <si>
    <t xml:space="preserve">  - 1 일 작업량(시간당 140m 청소) :</t>
  </si>
  <si>
    <t xml:space="preserve">     준비작업 1시간 + 140m * 6시간 + 마무리작업 1시간 = 840m</t>
  </si>
  <si>
    <t xml:space="preserve">  - km소요인원 : 작업반장 1인, 보통인부(살수 및 급수 2인, 청소 4인) 6인</t>
  </si>
  <si>
    <t xml:space="preserve">  - km당 소요용수량 :</t>
  </si>
  <si>
    <t xml:space="preserve">    터널중심간격 4.3m, 터널하부 SL까지(14.983m)*1m=17㎡</t>
  </si>
  <si>
    <t xml:space="preserve">    터널 전단면, 32.388m*1m=32.388</t>
  </si>
  <si>
    <t xml:space="preserve">    터널 물청소 면적 =  A = 14.983+32.388 = 47.37 ㎡</t>
  </si>
  <si>
    <t xml:space="preserve">    품셈 1-21사용료, 공사용수(타일씻기) 적용하면</t>
  </si>
  <si>
    <t xml:space="preserve">    km당 소요용수량은  W = 0.013 ㎥/㎡  * 47.37 ㎡  * 1000 m  = 615.81 ㎥/km</t>
  </si>
  <si>
    <t xml:space="preserve">  - 모타카(15톤)</t>
  </si>
  <si>
    <t xml:space="preserve">     Q = 8 h  * 1000 m  / 840 m  = 9.5238 h</t>
  </si>
  <si>
    <t xml:space="preserve"> -재료비: 9.5238 * 9,789 =93,228.4</t>
  </si>
  <si>
    <t xml:space="preserve"> -인건비: 9.5238 * 27,168 =258,742.5</t>
  </si>
  <si>
    <t xml:space="preserve"> -경  비: 9.5238 * 34,242 =326,113.9</t>
  </si>
  <si>
    <t xml:space="preserve">  - 물탱크(5500)</t>
  </si>
  <si>
    <t xml:space="preserve"> -재료비: 9.5238 * 12,307 =117,209.4</t>
  </si>
  <si>
    <t xml:space="preserve"> -인건비: 9.5238 * 19,587 =186,542.6</t>
  </si>
  <si>
    <t xml:space="preserve"> -경  비: 9.5238 * 7,823 =74,504.6</t>
  </si>
  <si>
    <t xml:space="preserve">  - 평판트로리(10톤)</t>
  </si>
  <si>
    <t xml:space="preserve"> -재료비: 9.5238 * 0 =0.0</t>
  </si>
  <si>
    <t xml:space="preserve"> -인건비: 9.5238 * 0 =0.0</t>
  </si>
  <si>
    <t xml:space="preserve"> -경  비: 9.5238 * 2,245 =21,380.9</t>
  </si>
  <si>
    <t xml:space="preserve">  - 작업반장 : A = 1 인  * 1000 m  / 840 m  = 1.19 인/km</t>
  </si>
  <si>
    <t xml:space="preserve">              1.19 * 117,612 =139,958.2</t>
  </si>
  <si>
    <t xml:space="preserve">  - 보통인부 : B = 6 인  * 1000 m  / 840 m  = 7.14 인/km</t>
  </si>
  <si>
    <t xml:space="preserve">              7.14 * 94,338 =673,573.3</t>
  </si>
  <si>
    <t xml:space="preserve">  - 소요용수량 : 840 * 615.81 ㎥/km  =517,280.4</t>
  </si>
  <si>
    <t xml:space="preserve"> 5. 잡재료비 : 주재료비의 5% 적용</t>
  </si>
  <si>
    <t xml:space="preserve">   517,280.4 * 0.05 =25,864.0</t>
  </si>
  <si>
    <t xml:space="preserve">                 합  계</t>
  </si>
  <si>
    <t xml:space="preserve"> ◈ 터널바닥청소(진공차흡입청소차) : km당</t>
  </si>
  <si>
    <t xml:space="preserve">  - 터널 바닥면 치핑이후 이물질 제거</t>
  </si>
  <si>
    <t xml:space="preserve">  - 진공흡입차 적용</t>
  </si>
  <si>
    <t xml:space="preserve">  - 작업 보조 및 뒷정리: 보통인부  M = 1 인</t>
  </si>
  <si>
    <t xml:space="preserve">  - 터널 폭 :  B = 9 m</t>
  </si>
  <si>
    <t xml:space="preserve">  - 터널 연장:  L = 1000 m</t>
  </si>
  <si>
    <t xml:space="preserve">  - 터널 바닥면 연마 깊이:  H = 0.005 m</t>
  </si>
  <si>
    <t xml:space="preserve">  - 진공흡입청소차: 집진량 탱크용량: Q = 10 ㎥</t>
  </si>
  <si>
    <t xml:space="preserve">  - 바닥면 연마시 콘크리트 분진량:  D =  9 m  * 1,000 m  * 0.005 m  * 1.5 (체적환산계수)  =67.50</t>
  </si>
  <si>
    <t xml:space="preserve">  - 작업효율:  E = 0.9</t>
  </si>
  <si>
    <t xml:space="preserve">  - 청소차 왕복횟수:  N = 67.5 / 10 / 0.9 =7.5</t>
  </si>
  <si>
    <t xml:space="preserve">  - 청소차 작업 속도:  V = 5 km/h</t>
  </si>
  <si>
    <t xml:space="preserve">  - 총 작업시간 :  T = 1,000 * 7.5 * 2 / 5 / 1000 =3.00 hr</t>
  </si>
  <si>
    <t xml:space="preserve">  - 진공흡입차</t>
  </si>
  <si>
    <t>Q1=   운반  1 일  +  작업일  3 / 8 =1.38</t>
  </si>
  <si>
    <t xml:space="preserve"> -경  비: 1.38 * 1,500,000 =2,070,000.0</t>
  </si>
  <si>
    <t xml:space="preserve">  - 보통인부 :  1 * 94,338 =94,338.0</t>
  </si>
  <si>
    <t xml:space="preserve"> 4. 잡재료비 : 인건비의 3% 적용</t>
  </si>
  <si>
    <t xml:space="preserve">   94,338 * 0.03 =2,830.1</t>
  </si>
  <si>
    <t xml:space="preserve">  - 진공청소차 작업후 터널내 물청소</t>
  </si>
  <si>
    <t xml:space="preserve">    터널 바닥 횡길이(9.0m)*1m=9.0㎡이므로</t>
  </si>
  <si>
    <t xml:space="preserve">    km당 소요용수량은  W = 0.013 ㎥/㎡  * 9 ㎡  * 1000 m  = 117.00 ㎥/km</t>
  </si>
  <si>
    <t xml:space="preserve">  - 소요용수량 : 840 * 117 ㎥/km  =98,280.0</t>
  </si>
  <si>
    <t xml:space="preserve">   98,280 * 0.05 =4,914.0</t>
  </si>
  <si>
    <t xml:space="preserve"> ◈ 레일연마차운송(24석 연마차) : 대당</t>
  </si>
  <si>
    <t xml:space="preserve">   1) 크레인(타이어) 50TON 사용 2대</t>
  </si>
  <si>
    <t xml:space="preserve">   2) 기관차부 2량, 연마부 2량 단위로 총 4회 하화</t>
  </si>
  <si>
    <t xml:space="preserve">   3)  총길이 : 37m (너비 : 2.8m, 높이 : 3.4m)</t>
  </si>
  <si>
    <t xml:space="preserve">   (운전 및 동력차 1량 : 15m, 연마차 2량 : 6.5m*2=13m, 운전 및 동력차 1량 : 9m)</t>
  </si>
  <si>
    <t xml:space="preserve">   (각각의 차량 길이는 대략 길이임.)</t>
  </si>
  <si>
    <t xml:space="preserve">   공차중량 : 99ton,  만차중량 : 106ton.</t>
  </si>
  <si>
    <t xml:space="preserve">   공차 만차 편균중량 : 103ton</t>
  </si>
  <si>
    <t xml:space="preserve">   (운전 및 동력차 1량 : 42ton, 연마차 2량 : 18ton*2=36ton, 운전 및 동력차 1량 : 25ton)</t>
  </si>
  <si>
    <t xml:space="preserve">   (각각의 차량 길이는 대략 중량임.)</t>
  </si>
  <si>
    <t xml:space="preserve">   5) 시간</t>
  </si>
  <si>
    <t xml:space="preserve">      t1 = 40 분(차량 와이어매기)</t>
  </si>
  <si>
    <t xml:space="preserve">      t2 = 20 분(선회 및 이동)</t>
  </si>
  <si>
    <t xml:space="preserve">      t3 = 48 분(차량 와이어풀기 및 적치)</t>
  </si>
  <si>
    <t xml:space="preserve">      - 작업지휘 : 건설특급기술자 1인</t>
  </si>
  <si>
    <t xml:space="preserve">      - 와이어매기 및 풀기, 적치 및 정리 : 보통인부 2인</t>
  </si>
  <si>
    <t xml:space="preserve">   7) 기타</t>
  </si>
  <si>
    <t xml:space="preserve">   8) 운송비(자동차 운송)</t>
  </si>
  <si>
    <t xml:space="preserve">      - 견적단가 적용</t>
  </si>
  <si>
    <t xml:space="preserve">      - 견적 불가시 화물차 운임비에 따라 적용</t>
  </si>
  <si>
    <t xml:space="preserve">      - 단가산출표준, 로보이(L-TR) 3대는 견적단가 적용시 무시</t>
  </si>
  <si>
    <t xml:space="preserve">    Cm = 40 + 20 + 48  = 108.00 분</t>
  </si>
  <si>
    <t xml:space="preserve">    총 4회 상차(하화 4회)하여야 하므로  t = 108 * 4 회  = 432.00 분</t>
  </si>
  <si>
    <t xml:space="preserve">    Q = 60 * 1 * 1 * 0.9 / 432 = 0.13 대/h</t>
  </si>
  <si>
    <t xml:space="preserve">    1대 상차(하화) 시간 : Q1 = 1 대  / 0.13 대/h  = 7.692 h</t>
  </si>
  <si>
    <t xml:space="preserve"> 3. 크레인(타이어) 50TON 2대 기계경비 :</t>
  </si>
  <si>
    <t xml:space="preserve">    재 료 비 :  15,982 * 7.692 * 2 회(상차,하화)  * 2  대  =491,734.1 원/대</t>
  </si>
  <si>
    <t xml:space="preserve">    노 무 비 :  27,168 * 7.692 * 2 회(상차,하화)  * 2  대  =835,905.0 원/대</t>
  </si>
  <si>
    <t xml:space="preserve">    경    비 :  79,894 * 7.692 * 2 회(상차,하화)  * 2  대  =2,458,178.5 원/대</t>
  </si>
  <si>
    <t xml:space="preserve">    3) 1일 연마차 하화량 :</t>
  </si>
  <si>
    <t xml:space="preserve">       Q3 = (8 - 2.667) * 60 / 432 = 0.741 대</t>
  </si>
  <si>
    <t xml:space="preserve">    4) 연마차 대당 운송시간 :</t>
  </si>
  <si>
    <t xml:space="preserve">       Q4 = 2.667 / 0.741 = 3.599 h/대</t>
  </si>
  <si>
    <t xml:space="preserve">       재 료 비 :  15,982 * 3.599 * 2 회(상차,하화)  * 2  대  =230,076.8 원/대</t>
  </si>
  <si>
    <t xml:space="preserve">       노 무 비 :  27,168 * 3.599 * 2 회(상차,하화)  * 2  대  =391,110.5 원/대</t>
  </si>
  <si>
    <t xml:space="preserve">       경    비 :  79,894 * 3.599 * 2 회(상차,하화)  * 2  대  =1,150,154.0 원/대</t>
  </si>
  <si>
    <t xml:space="preserve">    건설특급기술자 : B = 1 인  * 7.692 / 8 h  * 2 회 상차,하화</t>
  </si>
  <si>
    <t xml:space="preserve">              1.923 * 264,306 =508,260.4  원/대</t>
  </si>
  <si>
    <t xml:space="preserve">    보통인부 : B = 2 인  * 7.692 / 8 h  * 2 회 상차,하화</t>
  </si>
  <si>
    <t xml:space="preserve">              3.846 * 94,338 =362,823.9  원/대</t>
  </si>
  <si>
    <t xml:space="preserve"> 5. 운송비</t>
  </si>
  <si>
    <t xml:space="preserve">  1)견적운임 적용시</t>
  </si>
  <si>
    <t xml:space="preserve">  -.로보이 3대:</t>
  </si>
  <si>
    <t xml:space="preserve">       경    비 :  1,000,000 * 3 대   =3,000,000.0 원/대</t>
  </si>
  <si>
    <t xml:space="preserve">  -.레일연마차운송(육송운송비) 견적서 적용 :  20,800,000 =20,800,000.0  원/개</t>
  </si>
  <si>
    <t xml:space="preserve">                합계=</t>
  </si>
  <si>
    <t xml:space="preserve"> ◈ 유휴도상 자갈채집  : ㎥당</t>
  </si>
  <si>
    <t xml:space="preserve">   4) 직접노무비의 3% 적용</t>
  </si>
  <si>
    <t xml:space="preserve">       소  계 :</t>
  </si>
  <si>
    <t xml:space="preserve">        ./ =</t>
  </si>
  <si>
    <t xml:space="preserve"> ◈ 분기기부설(50kg #8,분해된상태) : 틀당</t>
  </si>
  <si>
    <t xml:space="preserve">        합계</t>
  </si>
  <si>
    <t xml:space="preserve"> ◈ 분기기부설(50kg #10,분해된상태) : 틀당</t>
  </si>
  <si>
    <t xml:space="preserve"> ◈ 분기기 운반(60kg, F10) : 틀당</t>
  </si>
  <si>
    <t xml:space="preserve">   10) 할증율:  a = 0.90</t>
  </si>
  <si>
    <t xml:space="preserve">   재 료 비 : 9,789 * 4.6704  * ((Cm - t1 - t2)/Cm) =16,350.6 원/틀</t>
  </si>
  <si>
    <t xml:space="preserve"> ◈ 분기기부설(60kg #10,분해된상태) : 틀당</t>
  </si>
  <si>
    <t xml:space="preserve">   마. 분기기의 종류에 따라 다음의 할증( A = 0.90 )을 적용한다.</t>
  </si>
  <si>
    <t xml:space="preserve">    - 측량중급기술자 :  156,930 * 1 인  * 0.9 =141,237.0</t>
  </si>
  <si>
    <t xml:space="preserve"> ◈ 시편제작레일운송(60kg,전진기지-의왕) : 개당</t>
  </si>
  <si>
    <t xml:space="preserve">   1) 화물차 2톤 사용</t>
  </si>
  <si>
    <t xml:space="preserve">   2) 지게차 2.5ton 사용</t>
  </si>
  <si>
    <t xml:space="preserve">   3) 1회 운반량 : q = 2.5 ton</t>
  </si>
  <si>
    <t xml:space="preserve">   4) 시편레일중량 : W = 60.34 * 1.5  = 90.51 kg/개</t>
  </si>
  <si>
    <t xml:space="preserve">   5) 작업효율 : E = 0.7</t>
  </si>
  <si>
    <t xml:space="preserve">   6) 시간 t1 = 2 분(싣기, 내리기)</t>
  </si>
  <si>
    <t xml:space="preserve">   7) 평균이동거리 :  L = 0.02 km</t>
  </si>
  <si>
    <t xml:space="preserve">   8) 적재이동속도 :  V1 = 3 km/h</t>
  </si>
  <si>
    <t xml:space="preserve">   Cm = 60 * 0.02 / 3 + 60 * 0.02 / 5 + 2 = 2.640 분</t>
  </si>
  <si>
    <t xml:space="preserve">   Q = 60 * 2.5 * 0.7 / 2.64 = 39.773 ton/h</t>
  </si>
  <si>
    <t xml:space="preserve"> 3. 지게차(2.5톤) 기계경비(상차 및 하화) :</t>
  </si>
  <si>
    <t xml:space="preserve">    Q1 = 1 hr  * 90.51 kg  /1000/ 39.773 ton  = 0.0023 h</t>
  </si>
  <si>
    <t xml:space="preserve">    재 료 비 : 5,578 * 0.0023 * 2 =25.6 원/개</t>
  </si>
  <si>
    <t xml:space="preserve">    노 무 비 : 27,168 * 0.0023 * 2 =124.9 원/개</t>
  </si>
  <si>
    <t xml:space="preserve">    경    비 : 3,637 * 0.0023 * 2 =16.7 원/개</t>
  </si>
  <si>
    <t xml:space="preserve">  ./-</t>
  </si>
  <si>
    <t xml:space="preserve"> [1] 소  계 =167.2</t>
  </si>
  <si>
    <t xml:space="preserve"> 4. 일반화물차 2 TON 기계경비</t>
  </si>
  <si>
    <t xml:space="preserve">   평균이동거리 : L1 = 271 km</t>
  </si>
  <si>
    <t xml:space="preserve">   1회에 운반 수량  N = 2 / (90.51 / 1000) = 22 개</t>
  </si>
  <si>
    <t xml:space="preserve">   Q2 = (271 / 60) + (271 / 60) = 9.03 왕복시간</t>
  </si>
  <si>
    <t xml:space="preserve">     - 재료비 : 5,252 * 9.03 hr  / 22 개  =2,155.7 원/개</t>
  </si>
  <si>
    <t xml:space="preserve">     - 노무비 : 24,483 * 9.03 hr  / 22 개  =10,049.1 원/개</t>
  </si>
  <si>
    <t xml:space="preserve">     - 경  비 : 3,833 * 9.03 hr  / 22 개 =1,573.2 원/개</t>
  </si>
  <si>
    <t xml:space="preserve"> [2] 소  계 =13,778.0</t>
  </si>
  <si>
    <t xml:space="preserve"> ◈ 시편제작레일운송(50kg,전진기지-의왕) : 개당</t>
  </si>
  <si>
    <t xml:space="preserve">   4) 시편레일중량 : W = 50.8 * 1.5  = 76.20 kg/개</t>
  </si>
  <si>
    <t xml:space="preserve">   Q = 60 * 2.5 * 0.7 / 2.64 = 39.772 ton/h</t>
  </si>
  <si>
    <t xml:space="preserve">    Q1 = 1 hr  * 76.2 kg  /1000/ 39.772 ton  = 0.0019 h</t>
  </si>
  <si>
    <t xml:space="preserve">    재 료 비 : 5,578 * 0.0019 * 2 =21.1 원/개</t>
  </si>
  <si>
    <t xml:space="preserve">    노 무 비 : 27,168 * 0.0019 * 2 =103.2 원/개</t>
  </si>
  <si>
    <t xml:space="preserve">    경    비 : 3,637 * 0.0019 * 2 =13.8 원/개</t>
  </si>
  <si>
    <t xml:space="preserve">   1회에 운반 수량  N = 2 / (76.2 / 1000) = 26 개</t>
  </si>
  <si>
    <t xml:space="preserve">     - 재료비 : 5,252 * 9.03 hr  / 26 개  =1,824.0 원/개</t>
  </si>
  <si>
    <t xml:space="preserve">     - 노무비 : 24,483 * 9.03 hr  / 26 개  =8,503.1 원/개</t>
  </si>
  <si>
    <t xml:space="preserve">     - 경  비 : 3,833 * 9.03 hr  / 26 개 =1,331.2 원/개</t>
  </si>
  <si>
    <t>S-BA-UPBA</t>
  </si>
  <si>
    <t>S-BA-TRM</t>
  </si>
  <si>
    <t>S-BA-TRS</t>
  </si>
  <si>
    <t>S-BA-SP</t>
  </si>
  <si>
    <t>S-BATING</t>
  </si>
  <si>
    <t>S-BA-N3</t>
  </si>
  <si>
    <t>S-TR-L50</t>
  </si>
  <si>
    <t>S-TR-L50N3</t>
  </si>
  <si>
    <t>S-TR-L60</t>
  </si>
  <si>
    <t>S-TR-L60N3</t>
  </si>
  <si>
    <t>S-DS-T6S</t>
  </si>
  <si>
    <t>S-DS-T6R20</t>
  </si>
  <si>
    <t>S-DS-T6R12</t>
  </si>
  <si>
    <t>S-DS-T6R800</t>
  </si>
  <si>
    <t>S-DS-T6R400</t>
  </si>
  <si>
    <t>S-GR</t>
  </si>
  <si>
    <t>S-GR-TU</t>
  </si>
  <si>
    <t>S-IN-BMATAB</t>
  </si>
  <si>
    <t>S-SI-ATKM</t>
  </si>
  <si>
    <t>S-SI-BRKM</t>
  </si>
  <si>
    <t>S-SI-ATM</t>
  </si>
  <si>
    <t>S-SI-BRM</t>
  </si>
  <si>
    <t>S-SI-ATC</t>
  </si>
  <si>
    <t>S-SI-BRC</t>
  </si>
  <si>
    <t>S-SI-ATG</t>
  </si>
  <si>
    <t>S-SI-BRG</t>
  </si>
  <si>
    <t>S-SI-FOU</t>
  </si>
  <si>
    <t>S-SI-STA</t>
  </si>
  <si>
    <t>S-SI-STOP</t>
  </si>
  <si>
    <t>S-SI-SI</t>
  </si>
  <si>
    <t>S-SI-SPOFF</t>
  </si>
  <si>
    <t>S-SI-SPON</t>
  </si>
  <si>
    <t>S-SI-SLT</t>
  </si>
  <si>
    <t>S-SI-SLD</t>
  </si>
  <si>
    <t>S-SI-SLC</t>
  </si>
  <si>
    <t>S-SI-CON</t>
  </si>
  <si>
    <t>S-DO-CO6050</t>
  </si>
  <si>
    <t>S-DO-IN56M</t>
  </si>
  <si>
    <t>S-DO-IN512M</t>
  </si>
  <si>
    <t>S-DO-IN606M</t>
  </si>
  <si>
    <t>S-DO-IN612M</t>
  </si>
  <si>
    <t>S-RA-DO25</t>
  </si>
  <si>
    <t>S-SL-DOP</t>
  </si>
  <si>
    <t>S-SL-DOWT</t>
  </si>
  <si>
    <t>S-TR-EU</t>
  </si>
  <si>
    <t>S-TR-LAR</t>
  </si>
  <si>
    <t>S-TR-LATS</t>
  </si>
  <si>
    <t>S-TR-INSS</t>
  </si>
  <si>
    <t>S-S-PIPESU</t>
  </si>
  <si>
    <t>S-TRIM-CON</t>
  </si>
  <si>
    <t>S-IN-PE</t>
  </si>
  <si>
    <t>S-SF-MO1567</t>
  </si>
  <si>
    <t>S-LIGHT-TU</t>
  </si>
  <si>
    <t>S-LIGHT-TUC</t>
  </si>
  <si>
    <t>S-CH-CONBT</t>
  </si>
  <si>
    <t>S-TR-IN-VI-S</t>
  </si>
  <si>
    <t>S-TR-INSUVIS</t>
  </si>
  <si>
    <t>S-SF-MO1600</t>
  </si>
  <si>
    <t>S-IN-SBAR</t>
  </si>
  <si>
    <t>S-PR-REBAR</t>
  </si>
  <si>
    <t>S-SI-TUKM</t>
  </si>
  <si>
    <t>S-SI-TUM</t>
  </si>
  <si>
    <t>S-SI-TUC</t>
  </si>
  <si>
    <t>S-SI-TUG</t>
  </si>
  <si>
    <t>S-TS-RB</t>
  </si>
  <si>
    <t>S-TO-HE608</t>
  </si>
  <si>
    <t>S-TO-HE610</t>
  </si>
  <si>
    <t>S-TO-HE612</t>
  </si>
  <si>
    <t>S-TO-H615</t>
  </si>
  <si>
    <t>SWWG000101</t>
  </si>
  <si>
    <t>SWWG000103</t>
  </si>
  <si>
    <t>SWWG000104</t>
  </si>
  <si>
    <t>SWWG000105</t>
  </si>
  <si>
    <t>S-BA-TO</t>
  </si>
  <si>
    <t>S-DO-TO58</t>
  </si>
  <si>
    <t>S-DO-TO510</t>
  </si>
  <si>
    <t>S-DO-TO512</t>
  </si>
  <si>
    <t>S-DO-TO68</t>
  </si>
  <si>
    <t>S-DO-TO610</t>
  </si>
  <si>
    <t>S-DO-TO612</t>
  </si>
  <si>
    <t>S-DO-TO615</t>
  </si>
  <si>
    <t>S-RE-DOD1</t>
  </si>
  <si>
    <t>S-TT-MTE</t>
  </si>
  <si>
    <t>S-LIGHT</t>
  </si>
  <si>
    <t>S-DRAWING</t>
  </si>
  <si>
    <t>K0950721</t>
  </si>
  <si>
    <t>S-RENT</t>
  </si>
  <si>
    <t>S-APPROACH</t>
  </si>
  <si>
    <t>SA1106400</t>
  </si>
  <si>
    <t>SWWG00051A</t>
  </si>
  <si>
    <t>SZZZZZZ621</t>
  </si>
  <si>
    <t>SWWG00002B</t>
  </si>
  <si>
    <t>S-RA-UP50</t>
  </si>
  <si>
    <t>S-RA-TR50</t>
  </si>
  <si>
    <t>S-RA-DO50</t>
  </si>
  <si>
    <t>S-SL-UPP</t>
  </si>
  <si>
    <t>S-SL-TRP</t>
  </si>
  <si>
    <t>S-TR-AS5P1</t>
  </si>
  <si>
    <t>S-TR-AS5P1N3</t>
  </si>
  <si>
    <t>S-RA-UP60</t>
  </si>
  <si>
    <t>S-RA-TR60</t>
  </si>
  <si>
    <t>S-RA-DO60</t>
  </si>
  <si>
    <t>S-TR-AS6P1</t>
  </si>
  <si>
    <t>S-TR-AS6P1N3</t>
  </si>
  <si>
    <t>S-TR-AS6P2</t>
  </si>
  <si>
    <t>S-TR-AS6P2N3</t>
  </si>
  <si>
    <t>S-RA-TR60T</t>
  </si>
  <si>
    <t>S-SL-UPPT</t>
  </si>
  <si>
    <t>S-SL-TRPT</t>
  </si>
  <si>
    <t>S-SL-DOBIT</t>
  </si>
  <si>
    <t>S-TR-AS6P2T</t>
  </si>
  <si>
    <t>S-BA-LE</t>
  </si>
  <si>
    <t>S-BAT-LEN3</t>
  </si>
  <si>
    <t>S-BA-GATN3</t>
  </si>
  <si>
    <t>S-TS-TR8T</t>
  </si>
  <si>
    <t>S-UP-HO07</t>
  </si>
  <si>
    <t>S-BA-TRBA</t>
  </si>
  <si>
    <t>S-SCREEN</t>
  </si>
  <si>
    <t>S-FORMWORK</t>
  </si>
  <si>
    <t>S-SL-UPBIT</t>
  </si>
  <si>
    <t>S-SL-TRBIT</t>
  </si>
  <si>
    <t>S-TR-AS6CT</t>
  </si>
  <si>
    <t>S-TR-CO-WA</t>
  </si>
  <si>
    <t>S-TR-SP_PL</t>
  </si>
  <si>
    <t>S-TR-CO-TC</t>
  </si>
  <si>
    <t>S-TCL-CPL</t>
  </si>
  <si>
    <t>S-CONPIPE</t>
  </si>
  <si>
    <t>K08103</t>
  </si>
  <si>
    <t>S-TR-CO-TC16</t>
  </si>
  <si>
    <t>S-RA-TRRR6T</t>
  </si>
  <si>
    <t>S-LA-RAIL</t>
  </si>
  <si>
    <t>S-ST-FA</t>
  </si>
  <si>
    <t>S-UP-TO5008</t>
  </si>
  <si>
    <t>S-DO-TO58N3</t>
  </si>
  <si>
    <t>S-IN-TO508N3</t>
  </si>
  <si>
    <t>S-UP-TO5010</t>
  </si>
  <si>
    <t>S-DO-TO510N3</t>
  </si>
  <si>
    <t>S-IN-TO510N3</t>
  </si>
  <si>
    <t>S-UP-TO5012</t>
  </si>
  <si>
    <t>S-DO-TO512N3</t>
  </si>
  <si>
    <t>S-IN-TO512N3</t>
  </si>
  <si>
    <t>S-UP-TO6008</t>
  </si>
  <si>
    <t>S-CA-TO608</t>
  </si>
  <si>
    <t>S-IN-TO68</t>
  </si>
  <si>
    <t>S-DO-TO68N3</t>
  </si>
  <si>
    <t>S-IN-TO68N3</t>
  </si>
  <si>
    <t>S-UP-TO6010</t>
  </si>
  <si>
    <t>S-DO-TO610N3</t>
  </si>
  <si>
    <t>S-IN-TO610N3</t>
  </si>
  <si>
    <t>S-UP-TO6012</t>
  </si>
  <si>
    <t>S-CA-TO612</t>
  </si>
  <si>
    <t>S-IN-TO612</t>
  </si>
  <si>
    <t>S-DO-TO612N3</t>
  </si>
  <si>
    <t>S-IN-TO612N3</t>
  </si>
  <si>
    <t>S-UP-TO6015</t>
  </si>
  <si>
    <t>S-CA-TO615</t>
  </si>
  <si>
    <t>S-IN-TO615</t>
  </si>
  <si>
    <t>S-DO-TO615N3</t>
  </si>
  <si>
    <t>S-IN-TO615N3</t>
  </si>
  <si>
    <t>S-RE-TRD1</t>
  </si>
  <si>
    <t>S-RE-UPD1</t>
  </si>
  <si>
    <t>S-RE-AR</t>
  </si>
  <si>
    <t>S-RE-TRD1N3</t>
  </si>
  <si>
    <t>S-RE-DOD1N3</t>
  </si>
  <si>
    <t>S-RE-ARN3</t>
  </si>
  <si>
    <t>SWWG000102</t>
  </si>
  <si>
    <t>S-SL-UPWT</t>
  </si>
  <si>
    <t>S-SL-TRWT</t>
  </si>
  <si>
    <t>S-SL-DOWTN3</t>
  </si>
  <si>
    <t>S-SL-UPPN3</t>
  </si>
  <si>
    <t>SW160</t>
  </si>
  <si>
    <t>S-DE-WTCOBR</t>
  </si>
  <si>
    <t>SW153</t>
  </si>
  <si>
    <t>SW161</t>
  </si>
  <si>
    <t>S-DE-DRG60</t>
  </si>
  <si>
    <t>SW154</t>
  </si>
  <si>
    <t>SW163</t>
  </si>
  <si>
    <t>SW164</t>
  </si>
  <si>
    <t>SW159</t>
  </si>
  <si>
    <t>S-CA-TO508</t>
  </si>
  <si>
    <t>S-CA-TO5010</t>
  </si>
  <si>
    <t>S-CA-TO512</t>
  </si>
  <si>
    <t>S-CA-TO515</t>
  </si>
  <si>
    <t>S-RE-UPD1N3</t>
  </si>
  <si>
    <t>S-RE-UPD2</t>
  </si>
  <si>
    <t>S-RE-TRD2</t>
  </si>
  <si>
    <t>S-RE-DOD2</t>
  </si>
  <si>
    <t>S-CL-TUWA</t>
  </si>
  <si>
    <t>S-CL-TUVAC</t>
  </si>
  <si>
    <t>S-CL-TUWATB</t>
  </si>
  <si>
    <t>S-CA-RG</t>
  </si>
  <si>
    <t>S-BASTG</t>
  </si>
  <si>
    <t>S-IN-TO58</t>
  </si>
  <si>
    <t>S-IN-TO510</t>
  </si>
  <si>
    <t>S-CA-TO610</t>
  </si>
  <si>
    <t>S-IN-TO610</t>
  </si>
  <si>
    <t>S-TS-TER60</t>
  </si>
  <si>
    <t>S-TS-TER50</t>
  </si>
  <si>
    <t>비 고</t>
  </si>
  <si>
    <t>#.     1산근 자갈상차 | 페이로더,1.34㎥|㎥</t>
  </si>
  <si>
    <t xml:space="preserve">                                                                                </t>
  </si>
  <si>
    <t>'◈ 깬자갈상차(페이로더,1.34㎥) : ㎥당'</t>
  </si>
  <si>
    <t>[1]=0</t>
  </si>
  <si>
    <t>'1. 작업조건'</t>
  </si>
  <si>
    <t>'  1) 전진기지에 적치된 도상자갈을 자갈화차(50ton, 30㎥)에 상차'</t>
  </si>
  <si>
    <t>'     하는데 소요되는 비용'</t>
  </si>
  <si>
    <t>'  2) 페이로더(1.34㎥, 타이어식)사용'</t>
  </si>
  <si>
    <t>'  3) 버킷용량 :'q = 1.34'㎥'</t>
  </si>
  <si>
    <t>'  4) 환산계수 :'f = 1.0</t>
  </si>
  <si>
    <t>'  5) 작업효율 :'E = 0.6</t>
  </si>
  <si>
    <t>'  6) 버킷계수 :'K = 0.9</t>
  </si>
  <si>
    <t>'  7) 작업시간 :'m = 1.8'초/m', L = 8'm', t1 = 6'초', t2 = 14'초'</t>
  </si>
  <si>
    <t>'2. 작업량 '</t>
  </si>
  <si>
    <t xml:space="preserve">   Cm = {m} * {L} + {t1} + {t2} = {?,'9.99C'} '초'</t>
  </si>
  <si>
    <t xml:space="preserve">   Q = 3600 * {q} * {K} * {f} * {E} / {Cm} = {?,'9.99R'}'㎥/hr'</t>
  </si>
  <si>
    <t>'3. 로더(1.34㎥, 타이어식) 기계경비'</t>
  </si>
  <si>
    <t xml:space="preserve">    Q2 = 1 / {Q} = {?,'9.99C'}'hr'</t>
  </si>
  <si>
    <t>MA("E00302013400")</t>
  </si>
  <si>
    <t>'  재 료 비 :' MA("E00302013400") * {Q2} =?MA'원/㎥'</t>
  </si>
  <si>
    <t>LA("E00302013400")</t>
  </si>
  <si>
    <t>'  노 무 비 :' LA("E00302013400") * {Q2} =?LA'원/㎥'</t>
  </si>
  <si>
    <t>EQ("E00302013400")</t>
  </si>
  <si>
    <t>'  경    비 :' EQ("E00302013400") * {Q2} =?EQ'원/㎥'</t>
  </si>
  <si>
    <t>&gt;&gt;[1]'합  계'=?</t>
  </si>
  <si>
    <t>#.     2산근 자갈운반 | 모타카15톤,본선의경우|㎥</t>
  </si>
  <si>
    <t>'◈ 깬자갈 운반(모타카 15톤,본선의 경우) : ㎥당'</t>
  </si>
  <si>
    <t>'  1) 전진기지에 적치된 도상자갈을 모터카(15ton) 및 자갈화차'</t>
  </si>
  <si>
    <t>'     (50ton, 30㎥, 2량)에 상차하여 현장까지 운반하는데 소요'</t>
  </si>
  <si>
    <t>'     되는 비용'</t>
  </si>
  <si>
    <t>'  2) 모타카(15톤), 자갈화차 2대(60㎥) 사용'</t>
  </si>
  <si>
    <t>'  3) 운 반 량 :'q = 60'㎥'</t>
  </si>
  <si>
    <t>'  4) 작업효율 :'E = 0.9</t>
  </si>
  <si>
    <t>'  5) 환산계수 :'f = 1.0</t>
  </si>
  <si>
    <t>'  6) 진입로 평균거리'</t>
  </si>
  <si>
    <t>'     ◎--------◎-----------◎----------◎'</t>
  </si>
  <si>
    <t>'   시점       청천       청통천교      영천'</t>
  </si>
  <si>
    <t>'     시점-청천정거장 : ' L1 = 4.280</t>
  </si>
  <si>
    <t>'     청천정거장-청통천교' L2 = 8.647'km'</t>
  </si>
  <si>
    <t>'     청통천교-영천정거장' L3 = 9.346'km'</t>
  </si>
  <si>
    <t>'     진입로 평균거리 =' Lm = ({L1} + {L2} + {L3}) / 3 = {?,'9.99R'}'km'</t>
  </si>
  <si>
    <t>'  7) 평균이동거리:' L = {Lm}/4 ={?,'9.99R'}'km'</t>
  </si>
  <si>
    <t>'  8) 적재이동속도 :'V1 = 5'km/h', V2 = 10'km/h'</t>
  </si>
  <si>
    <t>'  9) 입환소요시간 :'t1 = 5'분'</t>
  </si>
  <si>
    <t>'  10) 상차+적하시간 :'t2 = 20'분'</t>
  </si>
  <si>
    <t>'2. 작업량(Q)'</t>
  </si>
  <si>
    <t xml:space="preserve">   Cm = 60 * {L} / {V1} + 60 * {L} / {V2} + {t1} + {t2} = {?,'9.99C'}'분'</t>
  </si>
  <si>
    <t xml:space="preserve">   Q = 60 * {q} * {f} * {E} / {Cm} = {?,'C'}'㎥/hr'</t>
  </si>
  <si>
    <t>'3. 모타카 기계경비 :'Q1 = 1 / {Q} = {?,'9.99C'}'h'</t>
  </si>
  <si>
    <t>MA("E-KRMOT15T")</t>
  </si>
  <si>
    <t>'  재 료 비 :' MA("E-KRMOT15T") * {Q1} =?MA1 '원/km'</t>
  </si>
  <si>
    <t>LA("E-KRMOT15T")</t>
  </si>
  <si>
    <t>'  노 무 비 :' LA("E-KRMOT15T") * {Q1} =?LA1 '원/km'</t>
  </si>
  <si>
    <t>EQ("E-KRMOT15T")</t>
  </si>
  <si>
    <t>'  경    비 :' EQ("E-KRMOT15T") * {Q1} =?EQ1 '원/km'</t>
  </si>
  <si>
    <t>&gt;&gt;[1]'합  계'=?[]</t>
  </si>
  <si>
    <t>#.     3산근 자갈운반 | 모타카15톤,구내의경우|㎥</t>
  </si>
  <si>
    <t>'◈ 깬자갈 운반(모타카 15톤,구내의 경우) : ㎥당'</t>
  </si>
  <si>
    <t>'  6) 평균이동거리:' L = 0.4'km'</t>
  </si>
  <si>
    <t>'  7) 적재이동속도 :'V1 = 5'km/h', V2 = 10'km/h'</t>
  </si>
  <si>
    <t>'  8) 입환소요시간 :'t1 = 5'분'</t>
  </si>
  <si>
    <t>'  9) 상차+적하시간 :'t2 = 20'분'</t>
  </si>
  <si>
    <t xml:space="preserve">   Q = 60 * {q} * {f} * {E} / {Cm} = {?,'9.99C'}'㎥/hr'</t>
  </si>
  <si>
    <t>'3. 모타카 기계경비 :'Q1 = 1 / {Q} = {?,'9.99R'}'h'</t>
  </si>
  <si>
    <t>'  재 료 비 :' MA("E-KRMOT15T")* {Q1} * ({Cm}-{t2})/{Cm} =?MA '원/km'</t>
  </si>
  <si>
    <t>'  노 무 비 :' LA("E-KRMOT15T") * {Q1} =?LA '원/km'</t>
  </si>
  <si>
    <t>'  경    비 :' EQ("E-KRMOT15T") * {Q1} =?EQ '원/km'</t>
  </si>
  <si>
    <t>#.     4산근 자갈살포 | |㎥</t>
  </si>
  <si>
    <t>'◈ 깬자갈 살포  : ㎥당'</t>
  </si>
  <si>
    <t>' 1. 작업조건'</t>
  </si>
  <si>
    <t>'  1) 자갈적치장소에서 모터카와 자갈화차로 운반 후 살포하는 작업을 기준'</t>
  </si>
  <si>
    <t>'  2) 자갈상차 및 운반비는 별도 계상'</t>
  </si>
  <si>
    <t>'  3) 모터카와 자갈화차의 운행시 작업자의 안전을 위하여 신호수(보통인부) 1인을 별도 계상할 수 있다'</t>
  </si>
  <si>
    <t>'  4) 현장여건에 따라 운반 장비를 변경할 수 있다'</t>
  </si>
  <si>
    <t>'  5) 화차 1량 상차(백호우 0.7㎥사용)'</t>
  </si>
  <si>
    <t>'  6) 1일 살포량수 : 240㎥'</t>
  </si>
  <si>
    <t>'  7) 작업인원 : 궤도공 2인, 보통인부 1인'</t>
  </si>
  <si>
    <t>'2.노무비 '</t>
  </si>
  <si>
    <t>'   1) 궤 도 공 :'A = 2'인' / 240'㎥' = {?,'9.99C'}'인/㎥'</t>
  </si>
  <si>
    <t>TOT("L1000046")</t>
  </si>
  <si>
    <t xml:space="preserve">                 {A} * TOT("L1000046") =?LA1'원/㎥'</t>
  </si>
  <si>
    <t>'   2) 보통인부 :'B = 1'인' / 240'㎥' = {?,'9.99C'} '인/㎥'</t>
  </si>
  <si>
    <t>TOT("L1000002")</t>
  </si>
  <si>
    <t xml:space="preserve">                 {B} * TOT("L1000002") =?LA1+'원/㎥'</t>
  </si>
  <si>
    <t>[1]'소  계'=?[]</t>
  </si>
  <si>
    <t>[2]=0</t>
  </si>
  <si>
    <t>'3. 공구손료 : 직접노무비의 3% 적용'</t>
  </si>
  <si>
    <t xml:space="preserve">    {LA1} * 0.03 =?MA2</t>
  </si>
  <si>
    <t>[2]'소  계'=?[]+</t>
  </si>
  <si>
    <t>[1]+[2]'합  계'=?</t>
  </si>
  <si>
    <t>#.     5산근 자갈다지기 | 일반구간,공단제공장비|km</t>
  </si>
  <si>
    <t>'◈ 깬자갈 다지기(일반구간,공단임대장비) : km당'</t>
  </si>
  <si>
    <t>'1. 작업조건(공단 보선장비 손료산정)'</t>
  </si>
  <si>
    <t>'  1) 공단제공장비(멀티플타이템퍼 08-32, 바라스트레규레터 '</t>
  </si>
  <si>
    <t>'     RE R789T, 궤도안정기 DGS62N) 사용'</t>
  </si>
  <si>
    <t>'  2) 장비 유류비용 및 운전사는 시공사에서 제공'</t>
  </si>
  <si>
    <t>'  3) 자갈다지기 단계별 시행기준'</t>
  </si>
  <si>
    <t>'     - 1, 2차는 궤도양로, 깬자갈살포고르기 시행(시공사장비)'</t>
  </si>
  <si>
    <t>'     - 3, 4, 5, 6, 최종다짐 자갈다지기 시행(공단임대장비)'</t>
  </si>
  <si>
    <t>'     - 4, 6, 7차 자갈다지기 후에 안정화 작업 시행'</t>
  </si>
  <si>
    <t>'  4) 장비별 작업량'</t>
  </si>
  <si>
    <t>'     - 멀티플타이탬퍼 : 2.5km/5일'</t>
  </si>
  <si>
    <t>'     - 바라스트레규레터 : 2.5km/5일'</t>
  </si>
  <si>
    <t>'     - 궤도안정기 : 2.5km/3일'</t>
  </si>
  <si>
    <t>'  5) 작업인원'</t>
  </si>
  <si>
    <t>'     - 측량중급기술자 2인/일'</t>
  </si>
  <si>
    <t>'     - 측부 2인/일'</t>
  </si>
  <si>
    <t>'2. 멀티플타이탬퍼(유류비, 08-32) 기계경비 : '</t>
  </si>
  <si>
    <t>MA("EKR2012WMTT")</t>
  </si>
  <si>
    <t>'  재 료 비 :'MA("EKR2012WMTT") * (5'일' * 8'hr' / 2.5'km') =?MA1'원/km'</t>
  </si>
  <si>
    <t>LA("EKR2012WMTT")</t>
  </si>
  <si>
    <t>'  노 무 비 :'LA("EKR2012WMTT") * (5'일' * 8'hr' / 2.5'km') =?LA1'원/km'</t>
  </si>
  <si>
    <t>EQ("EKR2012WMTT")</t>
  </si>
  <si>
    <t>'  경    비 :'EQ("EKR2012WMTT") * (5'일' * 8'hr' / 2.5'km') =?EQ1'원/km'</t>
  </si>
  <si>
    <t>&gt; [1]'소  계'=?[]</t>
  </si>
  <si>
    <t>'3. 바라스트레규레터(유류비, RE R789T) 기계경비 : '</t>
  </si>
  <si>
    <t>MA("EKR2012WRE")</t>
  </si>
  <si>
    <t>'  재 료 비 :'MA("EKR2012WRE") * (5'일' * 8'hr' / 2.5'km') =?MA2'원/km'</t>
  </si>
  <si>
    <t>LA("EKR2012WRE")</t>
  </si>
  <si>
    <t>'  노 무 비 :'LA("EKR2012WRE") * (5'일' * 8'hr' / 2.5'km') =?LA2'원/km'</t>
  </si>
  <si>
    <t>EQ("EKR2012WRE")</t>
  </si>
  <si>
    <t>'  경    비 :'EQ("EKR2012WRE") * (5'일' * 8'hr' / 2.5'km') =?EQ2'원/km'</t>
  </si>
  <si>
    <t>&gt; [2]'소  계'=?[]+</t>
  </si>
  <si>
    <t>[3]=0</t>
  </si>
  <si>
    <t>'4. 궤도안정기(유류비, DGN 62N) 기계경비 :'</t>
  </si>
  <si>
    <t>MA("EKR2012WDTS")</t>
  </si>
  <si>
    <t>'  재 료 비 :' MA("EKR2012WDTS") * (3'일' * 8'hr' / 2.5'km') =?MA3'원/km'</t>
  </si>
  <si>
    <t>LA("EKR2012WDTS")</t>
  </si>
  <si>
    <t>'  노 무 비 :' LA("EKR2012WDTS") * (3'일' * 8'hr' / 2.5'km') =?LA3'원/km'</t>
  </si>
  <si>
    <t>EQ("EKR2012WDTS")</t>
  </si>
  <si>
    <t>'  경    비 :' EQ("EKR2012WDTS") * (3'일' * 8'hr' / 2.5'km') =?EQ3'원/km'</t>
  </si>
  <si>
    <t>&gt; [3]'소  계'=?[]+</t>
  </si>
  <si>
    <t>[4]=0</t>
  </si>
  <si>
    <t>'5. 노무비'</t>
  </si>
  <si>
    <t>'  1) 측량중급기술자 :'A = 2'인' * 1'km' / 2.5'km' = {?,'9.99C'}'인/km'</t>
  </si>
  <si>
    <t>TOT("L1000324")</t>
  </si>
  <si>
    <t xml:space="preserve">                      {A} * TOT("L1000324") =?LA4'원/km'</t>
  </si>
  <si>
    <t>'  2) 측부 :'B = 2'인' * 1'km' / 2.5'km' = {?,'9.99C'}'인/km'</t>
  </si>
  <si>
    <t>TOT("L1000341")</t>
  </si>
  <si>
    <t xml:space="preserve">            {B} * TOT("L1000341") =?LA4+'원/km'</t>
  </si>
  <si>
    <t>&gt; [4]'소  계'=?[]+</t>
  </si>
  <si>
    <t>[5]=0</t>
  </si>
  <si>
    <t>'6. 공구손료 : 직접노무비의 3% 적용'</t>
  </si>
  <si>
    <t xml:space="preserve">    {LA4} * 0.03 =?MA5'원/km'</t>
  </si>
  <si>
    <t>&gt; [5]'소  계'=?[]+</t>
  </si>
  <si>
    <t>[1]+[2]+[3]+[4]+[5]'총  계'=?</t>
  </si>
  <si>
    <t>#.     6산근 자갈다지기 | 일반구간,공단제공장비,야간,3시간사용중지|km</t>
  </si>
  <si>
    <t>'◈ 깬자갈 다지기(일반구간,공단임대장비), 야간, 3시간사용중지 : km당'</t>
  </si>
  <si>
    <t>[3]'소  계'=?[]+</t>
  </si>
  <si>
    <t>[4]'소  계'=?[]+</t>
  </si>
  <si>
    <t>[5]'소  계'=?[]+</t>
  </si>
  <si>
    <t>[6]=0</t>
  </si>
  <si>
    <t>'7. 야간할증'</t>
  </si>
  <si>
    <t>'  1) 기게경비 할증'</t>
  </si>
  <si>
    <t>'    - 재료비 :'({MA1} + {MA2} + {MA3})*0.25 =?MA6'원/km'</t>
  </si>
  <si>
    <t>'    - 노무비 :'({LA1} + {LA2} + {LA3})*0.875 =?LA6'원/km'</t>
  </si>
  <si>
    <t>'    - 경  비 :'({EQ1} + {EQ2} + {EQ3})*0.25 =?EQ6'원/km'</t>
  </si>
  <si>
    <t>'  2) 휴전할증'</t>
  </si>
  <si>
    <t>'     - 노무비 :'({LA6})*0.3 =?LA6+'원/km'</t>
  </si>
  <si>
    <t>[6]'소  계'=?[]+</t>
  </si>
  <si>
    <t>[7]=0</t>
  </si>
  <si>
    <t>'  2) 직접 노무비 할증'</t>
  </si>
  <si>
    <t>'    - 야간할증:'{LA4} * 0.875 =?LA7'원/km'</t>
  </si>
  <si>
    <t>'    - 사용중지 3시간:' ({LA4} + {LA7}) * 0.3 =?LA7+'원/km'</t>
  </si>
  <si>
    <t>[7]'소  계'=?[]+</t>
  </si>
  <si>
    <t>[1]+[2]+[3]+[4]+[5]+[6]+[7]'총  계'=?</t>
  </si>
  <si>
    <t>#.     7산근 궤도양로 | 50kg,양로기|km</t>
  </si>
  <si>
    <t>'◈ 궤도양로 (50kg,양로기) : km당'</t>
  </si>
  <si>
    <t>'  1) 본 양로작업량은 50kg 레일 1일 231m을 기준으로 한다.'</t>
  </si>
  <si>
    <t>'  2) 양로기(11.19kw)를 사용하여 1종 작업을 위한 자갈 단면 형성'</t>
  </si>
  <si>
    <t>'  3) 1회당 50mm씩 100mm가 되도록 2회 양로 시행'</t>
  </si>
  <si>
    <t>'  4) 레일직하 침목하부 2회 삽다짐 시행'</t>
  </si>
  <si>
    <t>'  5) 작업인원 : 1일 231m, 2회 작업'</t>
  </si>
  <si>
    <t>'    - 궤도공 4인/일'</t>
  </si>
  <si>
    <t>'    - 보통인부 8인/일'</t>
  </si>
  <si>
    <t>'    - 측량중급기술자 2인/일'</t>
  </si>
  <si>
    <t>'2. 양로기(16HP) 기계경비 : 'Q = 8'h' * 2'회' * (1000 / 231) = {?,'9.99C'}'h/km'</t>
  </si>
  <si>
    <t>MA("E79541119000")</t>
  </si>
  <si>
    <t>'  재 료 비 :' MA("E79541119000") * {Q} =?MA1'원/km'</t>
  </si>
  <si>
    <t>LA("E79541119000")</t>
  </si>
  <si>
    <t>'  노 무 비 :' LA("E79541119000") * {Q} =?LA1'원/km'</t>
  </si>
  <si>
    <t>EQ("E79541119000")</t>
  </si>
  <si>
    <t>'  경    비 :' EQ("E79541119000") * {Q} =?EQ1'원/km'</t>
  </si>
  <si>
    <t>'3. 노무비'</t>
  </si>
  <si>
    <t>'1) 궤 도 공:'Q1 = 2'인' * 2'회' * (1000 / 231) = {?,'9.99C'}'인/km'</t>
  </si>
  <si>
    <t xml:space="preserve">             {Q1} * TOT("L1000046") =?LA2'원/km'</t>
  </si>
  <si>
    <t>'2) 보통인부:'Q2 = 4'인' * 2'회' * (1000 / 231) = {?,'9.99C'}'인/km'</t>
  </si>
  <si>
    <t xml:space="preserve">             {Q2} * TOT("L1000002") =?LA2+'원/km'</t>
  </si>
  <si>
    <t>'3) 측량중급기술자:'Q3 = 1'인' * 2'회' * (1000 / 231) = {?,'9.99C'}'인/km'</t>
  </si>
  <si>
    <t xml:space="preserve">                   {Q3} * TOT("L1000324") =?LA2+'원/km'</t>
  </si>
  <si>
    <t>'4. 공구손료 : 직접노무비의 3% 적용'</t>
  </si>
  <si>
    <t xml:space="preserve">    {LA2} * 0.03 =?MA3'원/km'</t>
  </si>
  <si>
    <t>&gt;&gt;[1]+[2]+[3]'합  계'= ?</t>
  </si>
  <si>
    <t>#.     8산근 궤도양로 | 50kg,양로기,야간,3시간사용중지|km</t>
  </si>
  <si>
    <t>'◈ 궤도양로 (50kg,양로기),야간,3시간사용중지 : km당'</t>
  </si>
  <si>
    <t>'  3) 중기할증(25%)'</t>
  </si>
  <si>
    <t>'    - 재료비 * 25%' {MA1} * 0.25 =?MA1+'원/km'</t>
  </si>
  <si>
    <t>'  4) 노무비할증(87.5%)'</t>
  </si>
  <si>
    <t>'    - 노무비 * 87.5%' {LA1} * 0.875 =?LA1+'원/km'</t>
  </si>
  <si>
    <t>'  5) 경비할증(25%)'</t>
  </si>
  <si>
    <t>'    - 경비 * 25%' {EQ1} * 0.25 =?EQ1+'원/km'</t>
  </si>
  <si>
    <t>'  6) 휴전할증(30%)'</t>
  </si>
  <si>
    <t>'    - 노무비:' {LA1} * 0.3 =?LA1+'원/틀'</t>
  </si>
  <si>
    <t>'4. 노무비'</t>
  </si>
  <si>
    <t>'5. 야간할증'</t>
  </si>
  <si>
    <t>'  1) 야간할증 : 노무비의 87.5%'</t>
  </si>
  <si>
    <t xml:space="preserve">    {LA2} * 0.875 =?LA4'원/km'</t>
  </si>
  <si>
    <t>'  2) 휴전할증 : 노무비의 30%(3시간사용중지)'</t>
  </si>
  <si>
    <t xml:space="preserve">    ({LA2}+{LA4}) * 0.3 =?LA4+'원/km'</t>
  </si>
  <si>
    <t>[1]+[2]+[3]+[4]'합  계'=?</t>
  </si>
  <si>
    <t>#.     9산근 궤도양로 | 60kg,양로기|km</t>
  </si>
  <si>
    <t>'◈ 궤도양로 (60kg,양로기) : km당'</t>
  </si>
  <si>
    <t>'  1) 본 양로작업량은 60kg 레일 1일 220m을 기준으로 한다.'</t>
  </si>
  <si>
    <t>'  5) 작업인원 : 1일 220m, 2회 작업'</t>
  </si>
  <si>
    <t>'2. 양로기(16HP) 기계경비 : 'Q = 8'h' * 2'회' * (1000 / 220) = {?,'9.99C'}'h/km'</t>
  </si>
  <si>
    <t>'1) 궤 도 공:'Q1 = 2'인' * 2'회' * (1000 / 220) = {?,'9.99C'}'인/km'</t>
  </si>
  <si>
    <t>'2) 보통인부:'Q2 = 4'인' * 2'회' * (1000 / 220) = {?,'9.99C'}'인/km'</t>
  </si>
  <si>
    <t>'3) 측량중급기술자:'Q3 = 1'인' * 2'회' * (1000 / 220) = {?,'9.99C'}'인/km'</t>
  </si>
  <si>
    <t>&gt;&gt;[1]+[2]+[3]'합  계'=?</t>
  </si>
  <si>
    <t>#.    10산근 궤도양로 | 60kg,양로기,야간,3시간사용중지|km</t>
  </si>
  <si>
    <t>'  1) 중기할증(25%)'</t>
  </si>
  <si>
    <t>'  2) 노무비할증(87.5%)'</t>
  </si>
  <si>
    <t>'  3) 경비할증(25%)'</t>
  </si>
  <si>
    <t>#.    11산근 장대레일설정 | 레일인장법,60kg, R≥4000|km</t>
  </si>
  <si>
    <t>'◈ 장대레일설정(레일인장법,직선(R≥4000m)) : km당'</t>
  </si>
  <si>
    <t>'  가. 1일 시공량 : 1.0km'</t>
  </si>
  <si>
    <t>'  나. 2개의 작업조로 편성하여 중앙으로부터 양방향을 동시작업 시행'</t>
  </si>
  <si>
    <t>'  다. 분기기군 전 100m ∼ 분기기군  후 100m 구간은 자연대기온도법으로 장대레일 설정 시행'</t>
  </si>
  <si>
    <t>'  라. 레일부설 시 레일온도에 따라 중앙부 레일 절단 후 단척레일을 삽입할 경우가 있음'</t>
  </si>
  <si>
    <t>'  마. 설정시 레트밋트 용접은 일반구간 테르밋트 용접과 분리하여 본 설정작업에 포함'</t>
  </si>
  <si>
    <t>'  바. 레일절단, 궤광해체, 롤러삽입, 레일타격, 궤광조립 및 용접 포함'</t>
  </si>
  <si>
    <t>'2. 기계경비'</t>
  </si>
  <si>
    <t>'  가. 레일텐서(유압식)'</t>
  </si>
  <si>
    <t>MA("EKR2012WTEN")</t>
  </si>
  <si>
    <t>'   - 재료비 :' MA("EKR2012WTEN") * 8'시간' =?MA1</t>
  </si>
  <si>
    <t>LA("EKR2012WTEN")</t>
  </si>
  <si>
    <t>'   - 노무비 :' LA("EKR2012WTEN") * 8'시간' =?LA1</t>
  </si>
  <si>
    <t>EQ("EKR2012WTEN")</t>
  </si>
  <si>
    <t>'   - 경  비 :' EQ("EKR2012WTEN") * 8'시간' =?EQ1</t>
  </si>
  <si>
    <t>'  나. 레일타격기(설정용)'</t>
  </si>
  <si>
    <t>MA("EKR2012WHIT")</t>
  </si>
  <si>
    <t>'   - 재료비 :' MA("EKR2012WHIT") * 8'시간' * 2'대' =?MA1+</t>
  </si>
  <si>
    <t>LA("EKR2012WHIT")</t>
  </si>
  <si>
    <t>'   - 노무비 :' LA("EKR2012WHIT") * 8'시간' * 2'대' =?LA1+</t>
  </si>
  <si>
    <t>EQ("EKR2012WHIT")</t>
  </si>
  <si>
    <t>'   - 경  비 :' EQ("EKR2012WHIT") * 8'시간' * 2'대' =?EQ1+</t>
  </si>
  <si>
    <t>[1] '소  계 :' =?[]</t>
  </si>
  <si>
    <t>'   - 궤 도 공 :' TOT("L1000046") * 16'인' =?LA2</t>
  </si>
  <si>
    <t>'   - 보통인부 :' TOT("L1000002") * 6'인' =?LA2+</t>
  </si>
  <si>
    <t>TOT("L1000003")</t>
  </si>
  <si>
    <t>'   - 특별인부 :' TOT("L1000003") * 1'인' =?LA2+</t>
  </si>
  <si>
    <t>[2] '소  계 :' =?[]+</t>
  </si>
  <si>
    <t>'4. 테르밋트용접'</t>
  </si>
  <si>
    <t>'  가. 선형에 따른 용접수량'</t>
  </si>
  <si>
    <t>'   - 직선(R=4000m이상)과 곡선을 구분하여 산출한다.'</t>
  </si>
  <si>
    <t>'   - 곡선의 경우 평균 곡선반경으로 산출한다.'</t>
  </si>
  <si>
    <t>'   - 완화곡선 구간은 곡선으로 산출한다.'</t>
  </si>
  <si>
    <t>'   - 직선구간은 'A=1.11'개소로 산출한다.'</t>
  </si>
  <si>
    <t>'   ┌─────┬────┬───────────────────┐  '</t>
  </si>
  <si>
    <t>'   │          │  직선  │                 곡선                 │  '</t>
  </si>
  <si>
    <t>'   │   선형   ├────┼────┬────┬────┬────┤  '</t>
  </si>
  <si>
    <t>'   │          │   ≥   │R=4000m │R=2000m │R=1200m │ R=800m │  '</t>
  </si>
  <si>
    <t>'   │          │R=4000m │∼2000m │∼1200m │∼800m  │∼400m  │  '</t>
  </si>
  <si>
    <t>'   ├─────┼────┼────┼────┼────┼────┤  '</t>
  </si>
  <si>
    <t>'   │용접수량  │  1.11  │  1.67  │  2.22  │  3.33  │  6.67  │  '</t>
  </si>
  <si>
    <t>'   │(km당)    │  개소  │  개소  │  개소  │  개소  │  개소  │  '</t>
  </si>
  <si>
    <t>'   └─────┴────┴────┴────┴────┴────┘  '</t>
  </si>
  <si>
    <t>'  나. 노무비'</t>
  </si>
  <si>
    <t>TOT("L1000012")</t>
  </si>
  <si>
    <t>'   - 용 접 공 :' TOT("L1000012") * 0.34'인' * {A} =?LA3</t>
  </si>
  <si>
    <t>'   - 특별인부 :' TOT("L1000003") * 0.12'인' * {A} =?LA3+</t>
  </si>
  <si>
    <t>'   - 보통인부 :' TOT("L1000002") * 0.23'인' * {A} =?LA3+</t>
  </si>
  <si>
    <t>'   - 외부검사비용'</t>
  </si>
  <si>
    <t>TOT("L1000069")</t>
  </si>
  <si>
    <t>'     고급품질관리원 : 'TOT("L1000069") * 0.04'인' * {A} =?LA3+</t>
  </si>
  <si>
    <t>'   - 절 단 비'</t>
  </si>
  <si>
    <t>TOT("L1000050")</t>
  </si>
  <si>
    <t>'     일반기계운전기사 : 'TOT("L1000050") * 0.031'인' * {A} =?LA3+</t>
  </si>
  <si>
    <t>'     보통인부         :' TOT("L1000002") * 0.031'인' * {A} =?LA3+</t>
  </si>
  <si>
    <t>'  다. 재료비'</t>
  </si>
  <si>
    <t>TOT("M-TH-60")</t>
  </si>
  <si>
    <t>'   - 테르밋트용재(몰드,골무포함) :' TOT("M-TH-60") * 1'포' * {A} =?MA3</t>
  </si>
  <si>
    <t>TOT("M-TH-FU")</t>
  </si>
  <si>
    <t>'   - 휴즈(점화용) :' TOT("M-TH-FU") * 1'개' * {A} =?MA3+</t>
  </si>
  <si>
    <t>TOT("M9327003A1")</t>
  </si>
  <si>
    <t>'   - 산        소 :' TOT("M9327003A1") * 1.8'㎘' * {A} =?MA3+</t>
  </si>
  <si>
    <t>TOT("M9384003")</t>
  </si>
  <si>
    <t>'   - 프로판가스   :' TOT("M9384003") * 1.8'kg' * {A} =?MA3+</t>
  </si>
  <si>
    <t>'  라. 기계경비'</t>
  </si>
  <si>
    <t>'   ① 절단기(40.64cm)'</t>
  </si>
  <si>
    <t>MA("E76200003000")</t>
  </si>
  <si>
    <t>'     - 재료비 :' MA("E76200003000") * 0.248'시간' * {A} =?MA3+</t>
  </si>
  <si>
    <t>LA("E76200003000")</t>
  </si>
  <si>
    <t>'     - 노무비 :' LA("E76200003000") * 0.248'시간' * {A} =?LA3+</t>
  </si>
  <si>
    <t>EQ("E76200003000")</t>
  </si>
  <si>
    <t>'     - 경  비 :' EQ("E76200003000") * 0.248'시간' * {A} =?EQ3</t>
  </si>
  <si>
    <t>'   ② 연마기(4.5HP)'</t>
  </si>
  <si>
    <t>MA("EKR2012WW01")</t>
  </si>
  <si>
    <t>'     - 재료비 :' MA("EKR2012WW01") * 0.1166'시간' * {A} =?MA3+</t>
  </si>
  <si>
    <t>LA("EKR2012WW01")</t>
  </si>
  <si>
    <t>'     - 노무비 :' LA("EKR2012WW01") * 0.1166'시간' * {A} =?LA3+</t>
  </si>
  <si>
    <t>EQ("EKR2012WW01")</t>
  </si>
  <si>
    <t>'     - 경  비 :' EQ("EKR2012WW01") * 0.1166'시간' * {A} =?EQ3+</t>
  </si>
  <si>
    <t>'   ③ 삭정기'</t>
  </si>
  <si>
    <t>MA("EKR2012WW02")</t>
  </si>
  <si>
    <t>'     - 재료비 :' MA("EKR2012WW02") * 0.05'시간' * {A} =?MA3+</t>
  </si>
  <si>
    <t>LA("EKR2012WW02")</t>
  </si>
  <si>
    <t>'     - 노무비 :' LA("EKR2012WW02") * 0.05'시간' * {A} =?LA3+</t>
  </si>
  <si>
    <t>EQ("EKR2012WW02")</t>
  </si>
  <si>
    <t>'     - 경  비 :' EQ("EKR2012WW02") * 0.05'시간' * {A} =?EQ3+</t>
  </si>
  <si>
    <t>'   ④ 크램프'</t>
  </si>
  <si>
    <t>MA("EKR2012WW03")</t>
  </si>
  <si>
    <t>'     - 재료비 :' MA("EKR2012WW03") * 0.4166'시간' * {A} =?MA3+</t>
  </si>
  <si>
    <t>LA("EKR2012WW03")</t>
  </si>
  <si>
    <t>'     - 노무비 :' LA("EKR2012WW03") * 0.4166'시간' * {A} =?LA3+</t>
  </si>
  <si>
    <t>EQ("EKR2012WW03")</t>
  </si>
  <si>
    <t>'     - 경  비 :' EQ("EKR2012WW03") * 0.4166'시간' * {A} =?EQ3+</t>
  </si>
  <si>
    <t>'  바. 간접재료비'</t>
  </si>
  <si>
    <t>'    주재료비의 30%'</t>
  </si>
  <si>
    <t xml:space="preserve">     {MA3} * 30 / 100 =?MA3+</t>
  </si>
  <si>
    <t>[3] '소  계 :' =?[]+</t>
  </si>
  <si>
    <t>./-</t>
  </si>
  <si>
    <t>&gt;[1]+[2]+[3]'합  계'=?</t>
  </si>
  <si>
    <t>#.    12산근 장대레일설정 | 레일인장법,60kg, 2,000&lt;R&lt;4,000m|km</t>
  </si>
  <si>
    <t>'   - 직선구간은 'A=1.67'개소로 산출한다.'</t>
  </si>
  <si>
    <t>#.    13산근 장대레일설정 | 레일인장법,60kg, 1,200&lt;R&lt;2,000m|km</t>
  </si>
  <si>
    <t>'   - 직선구간은 'A=2.22'개소로 산출한다.'</t>
  </si>
  <si>
    <t>#.    14산근 장대레일설정 | 레일인장법,60kg, 800&lt;R&lt;1,200m|km</t>
  </si>
  <si>
    <t>'   - 직선구간은 'A=3.33'개소로 산출한다.'</t>
  </si>
  <si>
    <t>#.    15산근 장대레일설정 | 레일인장법,60kg, 400&lt;R&lt;800m|km</t>
  </si>
  <si>
    <t>'   - 직선구간은 'A=6.67'개소로 산출한다.'</t>
  </si>
  <si>
    <t>#.    16산근 레일연마 | 예방,24석|km</t>
  </si>
  <si>
    <t>'◈ 레일연마(예방,24석) : km당'</t>
  </si>
  <si>
    <t>'  1) 신설선'</t>
  </si>
  <si>
    <t>'  2) 공종별 소요시간'</t>
  </si>
  <si>
    <t>'      작업준비                                    : 30분'</t>
  </si>
  <si>
    <t>'      현장이동                                    : 30분'</t>
  </si>
  <si>
    <t>'      연마전검측(종파장,횡단면,레일형상)          : 30분'</t>
  </si>
  <si>
    <t>'      연마작업(t)                                 : 300분(5hr)'</t>
  </si>
  <si>
    <t>'      연마후 검측(종파장,횡단면,레일형상)         : 30분'</t>
  </si>
  <si>
    <t>'      장비철수                                    : 30분'</t>
  </si>
  <si>
    <t>'      장비점검                                    : 30분'</t>
  </si>
  <si>
    <t>'      계                                          : 480분(8hr)'</t>
  </si>
  <si>
    <t>'  2) 일 작업량'</t>
  </si>
  <si>
    <t>'    가) 장비작업속도 :'V = 6'km/h'</t>
  </si>
  <si>
    <t>'    나) 실작업율(방향전환, 속도조정에 따른 손실) :'E = 93.3'%'</t>
  </si>
  <si>
    <t>'    다) 품질충족도(pass수) :'q = 6'pass'</t>
  </si>
  <si>
    <t>'    라) 일 작업량'</t>
  </si>
  <si>
    <t xml:space="preserve">   Q = {V} * 5'실작업량(hr)' * (1 / {q}) * {E} / 100 = {?,'9.99C'}'km/일'</t>
  </si>
  <si>
    <t>'2. 레일연마차(24석) 경비'</t>
  </si>
  <si>
    <t xml:space="preserve">   Q1 = 8'총작업시간(hr)'/ {Q} = {?,'9.99R'}'/hr/km'</t>
  </si>
  <si>
    <t>MA("EKR2012WGRD")</t>
  </si>
  <si>
    <t>'재 료 비 :' MA("EKR2012WGRD") * {Q1} =?MA1'원/km'</t>
  </si>
  <si>
    <t>LA("EKR2012WGRD")</t>
  </si>
  <si>
    <t>'노 무 비 :' LA("EKR2012WGRD") * {Q1} =?LA1'원/km'</t>
  </si>
  <si>
    <t>EQ("EKR2012WGRD")</t>
  </si>
  <si>
    <t>'경    비 :' EQ("EKR2012WGRD") * {Q1} =?EQ1'원/km'</t>
  </si>
  <si>
    <t>'3. 연마석 교체 및 집진장치 청소, 주연료보충'</t>
  </si>
  <si>
    <t xml:space="preserve">   Q2 = 1'(회/일)' / {Q} = {?,'9.99C'}'회/km'</t>
  </si>
  <si>
    <t>'  특별인부       :' TOT("L1000003") * 3'인/일' * {Q2} =?LA2'원/km'</t>
  </si>
  <si>
    <t>'  보통인부       :' TOT("L1000002") * 1'인/일' * {Q2} =?LA2+'원/km'</t>
  </si>
  <si>
    <t>TOT("L1000119")</t>
  </si>
  <si>
    <t>'  건설특급기술자 :' TOT("L1000119") * 3'인/일' * {Q2} =?LA2+'원/km'</t>
  </si>
  <si>
    <t>'4. 재료비'</t>
  </si>
  <si>
    <t>'  1일 소요개수 :'N = 24'개'</t>
  </si>
  <si>
    <t xml:space="preserve">   Q3 = {N} / {Q} = {?,'9.99C'}'개/km'</t>
  </si>
  <si>
    <t>TOT("MNOW0100")</t>
  </si>
  <si>
    <t>'  연마석 :' TOT("MNOW0100") * {Q3} =?MA3'원/km'</t>
  </si>
  <si>
    <t>[1]+[2]+[3]'합  계'=?</t>
  </si>
  <si>
    <t>#.    17산근 레일연마 | 터널구간,예방,24석|km</t>
  </si>
  <si>
    <t xml:space="preserve">   Q1 = 8'총작업시간(hr)'/ {Q} = {?,'9.99'}'/hr/km'</t>
  </si>
  <si>
    <t>MA("EKR12WGRD/A")</t>
  </si>
  <si>
    <t>'재 료 비 :' MA("EKR12WGRD/A") * {Q1} =?MA1'원/km'</t>
  </si>
  <si>
    <t>LA("EKR12WGRD/A")</t>
  </si>
  <si>
    <t>'노 무 비 :' LA("EKR12WGRD/A") * {Q1} =?LA1'원/km'</t>
  </si>
  <si>
    <t>EQ("EKR12WGRD/A")</t>
  </si>
  <si>
    <t>'경    비 :' EQ("EKR12WGRD/A") * {Q1} =?EQ1'원/km'</t>
  </si>
  <si>
    <t xml:space="preserve">   Q2 = 1'(회/일)' / {Q} ={?,'9.99'}'회/km'</t>
  </si>
  <si>
    <t>#.    18산근 바라스트매트 설치 | A,B형|㎡</t>
  </si>
  <si>
    <t>' ◈ 바라스트매트 설치 (A,B형) : ㎡당'</t>
  </si>
  <si>
    <t>' 고속철도 1단계 바라스트매트 설치(A, B형) 단가 참조 '</t>
  </si>
  <si>
    <t>' 가. 지게차 1회에 8타래 소운반'</t>
  </si>
  <si>
    <t>' 나. 1일 작업량'</t>
  </si>
  <si>
    <t>'  1) 1조(궤도공 2인, 보통인부 2인) 투입하여 1타래설치에 평균'</t>
  </si>
  <si>
    <t>'    5 분 소요'</t>
  </si>
  <si>
    <t>'  2) 1일 설치량 :' Q=8'hr'*60*1/5=?'타래'</t>
  </si>
  <si>
    <t xml:space="preserve">    '㎡당으로 환산' Q1={Q}*4.5*1.5=?'㎡'</t>
  </si>
  <si>
    <t>'    고속철도 1단계 설치량을 적용'</t>
  </si>
  <si>
    <t>'    바라스트매트 설치폭에 맞게 주문제작하여 설치 '</t>
  </si>
  <si>
    <t>'2. 작업설명'</t>
  </si>
  <si>
    <t>' 가. 지게차로 소운반하면서 배열'</t>
  </si>
  <si>
    <t>' 나. 선형에 맞게 조정하면서 설치'</t>
  </si>
  <si>
    <t>' 3. 기본투입장비'</t>
  </si>
  <si>
    <t>'  지게차(5TON) : 1대'</t>
  </si>
  <si>
    <t>MA("E02502005000")</t>
  </si>
  <si>
    <t>'재 료 비 :' MA("E02502005000") * 8 / {Q1} =?MA1 '원/㎡'</t>
  </si>
  <si>
    <t>LA("E02502005000")</t>
  </si>
  <si>
    <t>'노 무 비 :' LA("E02502005000") * 8 / {Q1} =?LA1 '원/㎡'</t>
  </si>
  <si>
    <t>EQ("E02502005000")</t>
  </si>
  <si>
    <t>'경    비 :' EQ("E02502005000") * 8 / {Q1} =?EQ1 '원/㎡'</t>
  </si>
  <si>
    <t>'3. 투입인원'</t>
  </si>
  <si>
    <t>' ㆍ작업반장 : 1인'</t>
  </si>
  <si>
    <t>TOT("L1000001")</t>
  </si>
  <si>
    <t xml:space="preserve">   TOT("L1000001")* 1 / {Q1} =?LA2'원/㎡'</t>
  </si>
  <si>
    <t>'ㆍ궤도공 : 2인'</t>
  </si>
  <si>
    <t xml:space="preserve">   TOT("L1000046")*2 / {Q1} =?LA2+'원/㎡'</t>
  </si>
  <si>
    <t>'ㆍ보통인부 : 2인'</t>
  </si>
  <si>
    <t xml:space="preserve">   TOT("L1000002")*2 / {Q1} =?LA2+'원/㎡'</t>
  </si>
  <si>
    <t>'ㆍ중기운전기사 : 1인'</t>
  </si>
  <si>
    <t>'  (지게차 중기비 산출에 포함)'</t>
  </si>
  <si>
    <t>'4. 소요재료'</t>
  </si>
  <si>
    <t>' 가. 주재료 : 바라스트매트,AB형: 1㎡'</t>
  </si>
  <si>
    <t>' 나. 잡재료 : 접착제 등'</t>
  </si>
  <si>
    <t>'              노무비의 3%적용'</t>
  </si>
  <si>
    <t xml:space="preserve">       {[2]} * 0.03 =?MA3'원/㎡'</t>
  </si>
  <si>
    <t>&gt;[1]+[2]+[3]'합 계'=?</t>
  </si>
  <si>
    <t>#.    19산근 선로제표설치 | KM표,토공용|개</t>
  </si>
  <si>
    <t>'◈ 선로제표설치(KM표,토공용) : 개당'</t>
  </si>
  <si>
    <t>'1. 재료비'</t>
  </si>
  <si>
    <t>TOT("M-ST-AL3")</t>
  </si>
  <si>
    <t>'  1)표판(t=3mm,알루미늄판,할증 10%) :'0.650'm' * 0.360'm' * TOT("M-ST-AL3") * 1.1 =?MA1'원/개'</t>
  </si>
  <si>
    <t>'  2)보강판(t=3mm,알루미늄판,할증 5%) :'0.040'm' * 0.065'm' * 2 * TOT("M-ST-AL3") * 1.05 =?MA1+'원/개'</t>
  </si>
  <si>
    <t>TOT("M-PIWC")</t>
  </si>
  <si>
    <t>'  3)기둥(KS백관,A50,할증 5%) :'2.3'm' * TOT("M-PIWC") * 1.05 =?MA1+'원/개'</t>
  </si>
  <si>
    <t>TOT("M-ST-L50506")</t>
  </si>
  <si>
    <t>'  4)보강대(ㄱ형강,50*50*6mm) :'0.4'm' * 4.43'kg/m' * TOT("M-ST-L50506") =?MA1+'원/개'</t>
  </si>
  <si>
    <t>TOT("M-S-SH2")</t>
  </si>
  <si>
    <t>'  5)일반 반사지(920*46mm) :'0.650'm' * 0.360'm' * TOT("M-S-SH2") =?MA1+'원/개'</t>
  </si>
  <si>
    <t>TOT("M-S-SH1")</t>
  </si>
  <si>
    <t>'  6)고휘도 반사지(1219*46mm) :'0.570'm' * 0.120'm' * 2'면' * TOT("M-S-SH1") =?MA1+'원/개'</t>
  </si>
  <si>
    <t>TOT("M-BT-M8X30")</t>
  </si>
  <si>
    <t>'  7)볼트,너트(M8*30) :'4'개' * TOT("M-BT-M8X30") =?MA1+'원/개'</t>
  </si>
  <si>
    <t>TOT("M-SI-PCO")</t>
  </si>
  <si>
    <t>'  8)파이프캡 :'1'개' * TOT("M-SI-PCO") =?MA1+'원/개'</t>
  </si>
  <si>
    <t>TOT("M-SI-PB")</t>
  </si>
  <si>
    <t>'  9)고정조임밴드 :'4'개' * TOT("M-SI-PB") =?MA1+'원/개'</t>
  </si>
  <si>
    <t>' 10)봍트,너트(M8x30):4개:' 4'개'*TOT("M-BT-M8X30")  =?MA1+'원/개'</t>
  </si>
  <si>
    <t>'2. 보강대 녹막이페인트칠'</t>
  </si>
  <si>
    <t xml:space="preserve">    실적공사비 :호표 No.   179 참조</t>
  </si>
  <si>
    <t>'   실적공사비 :호표 No.TNO("_COX00901000") 참조'</t>
  </si>
  <si>
    <t>MA("_COX00901000")</t>
  </si>
  <si>
    <t>'  - 재 료 비 :'0.05'm' * 0.4'm' * 4'면' * MA("_COX00901000") =?MA2'원/개'</t>
  </si>
  <si>
    <t>LA("_COX00901000")</t>
  </si>
  <si>
    <t>'  - 노 무 비 :'0.05'm' * 0.4'm' * 4'면' * LA("_COX00901000") =?LA2'원/개'</t>
  </si>
  <si>
    <t>EQ("_COX00901000")</t>
  </si>
  <si>
    <t>'  - 경    비 :'0.05'm' * 0.4'm' * 4'면' * EQ("_COX00901000") =?EQ2'원/개'</t>
  </si>
  <si>
    <t>'3. 표판 제작(잡철물 제작)'</t>
  </si>
  <si>
    <t xml:space="preserve">    실적공사비 :호표 No.   180 참조</t>
  </si>
  <si>
    <t>'   실적공사비 :호표 No.TNO("_COX00601000") 참조'</t>
  </si>
  <si>
    <t>MA("_COX00601000")</t>
  </si>
  <si>
    <t>'  - 재 료 비 :'8.12'kg/㎡' * 0.650'm' * 0.360'm' * MA("_COX00601000") / 1000'kg' =?MA3'원/개'</t>
  </si>
  <si>
    <t>LA("_COX00601000")</t>
  </si>
  <si>
    <t>'  - 노 무 비 :'8.12'kg/㎡' * 0.650'm' * 0.360'm' * LA("_COX00601000") / 1000'kg' =?LA3'원/개'</t>
  </si>
  <si>
    <t>EQ("_COX00601000")</t>
  </si>
  <si>
    <t>'  - 경    비 :'8.12'kg/㎡' * 0.650'm' * 0.360'm' * EQ("_COX00601000") / 1000'kg' =?EQ3'원/개'</t>
  </si>
  <si>
    <t>'  - 공구손료 : 직접노무비의 3% 적용'</t>
  </si>
  <si>
    <t xml:space="preserve">     {LA3} * 0.03 =?MA3+'원/개'</t>
  </si>
  <si>
    <t xml:space="preserve"> 4. 기둥 제작(강관절단) :호표 No.   181 참조</t>
  </si>
  <si>
    <t>'4. 기둥 제작(강관절단) :호표 No.TNO("H-SI-PIPCUT") 참조'</t>
  </si>
  <si>
    <t>MA("H-SI-PIPCUT")</t>
  </si>
  <si>
    <t>'  - 재 료 비 :'1'개소' * MA("H-SI-PIPCUT") =?MA4'원/개'</t>
  </si>
  <si>
    <t>LA("H-SI-PIPCUT")</t>
  </si>
  <si>
    <t>'  - 노 무 비 :'1'개소' * LA("H-SI-PIPCUT") =?LA4'원/개'</t>
  </si>
  <si>
    <t>EQ("H-SI-PIPCUT")</t>
  </si>
  <si>
    <t>'  - 경    비 :'1'개소' * EQ("H-SI-PIPCUT") =?EQ4'원/개'</t>
  </si>
  <si>
    <t xml:space="preserve">     {LA4} * 0.03 =?MA4+'원/개'</t>
  </si>
  <si>
    <t>'5. 보강대 제작(잡철물 제작)'</t>
  </si>
  <si>
    <t>'  - 재 료 비 :'4.43'kg/m' * 0.4'm' * MA("_COX00601000") / 1000'kg' =?MA5'원/개'</t>
  </si>
  <si>
    <t>'  - 노 무 비 :'4.43'kg/m' * 0.4'm' * LA("_COX00601000") / 1000'kg' =?LA5'원/개'</t>
  </si>
  <si>
    <t>'  - 경    비 :'4.43'kg/m' * 0.4'm' * EQ("_COX00601000") / 1000'kg' =?EQ5'원/개'</t>
  </si>
  <si>
    <t xml:space="preserve">     {LA5} * 0.03 =?MA5+'원/개'</t>
  </si>
  <si>
    <t>'6. 제표 기입'</t>
  </si>
  <si>
    <t>'  - 궤 도 공 :'0.03'인' * TOT("L1000046") =?LA6'원/개'</t>
  </si>
  <si>
    <t>'  - 보통인부 :'0.01'인' * TOT("L1000002") =?LA6+'원/개'</t>
  </si>
  <si>
    <t xml:space="preserve">     {LA6} * 0.03 =?MA6'원/개'</t>
  </si>
  <si>
    <t>'7. 제표 건식'</t>
  </si>
  <si>
    <t>'  - 궤 도 공 :'0.02'인' * TOT("L1000046") =?LA7'원/개'</t>
  </si>
  <si>
    <t>'  - 보통인부 :'0.17'인' * TOT("L1000002") =?LA7+'원/개'</t>
  </si>
  <si>
    <t xml:space="preserve">     {LA7} * 0.03 =?MA7'원/개'</t>
  </si>
  <si>
    <t>[1]+[2]+[3]+[4]+[5]+[6]+[7]'합  계'=?</t>
  </si>
  <si>
    <t>#.    20산근 선로제표설치 | KM표,교량용|개</t>
  </si>
  <si>
    <t>'◈ 선로제표설치(KM표,교량용) : 개당'</t>
  </si>
  <si>
    <t>MA("M-ST-AL3")</t>
  </si>
  <si>
    <t>'  1)표판(t=3mm,알루미늄판,할증 10%) :'0.65'm' * 0.36'm' * 2'면' * MA("M-ST-AL3") * 1.1 =?MA1'원/개'</t>
  </si>
  <si>
    <t>MA("M-PIWC")</t>
  </si>
  <si>
    <t>'  3)기둥(KS백관,A50,할증 5%) :'1.37'm' * MA("M-PIWC") * 1.05 =?MA1+'원/개'</t>
  </si>
  <si>
    <t>MA("M-BTST10X90")</t>
  </si>
  <si>
    <t>'  4)기둥고정용(스터드앵커,M10x90) :' 4'개'*MA("M-BTST10X90")=?MA1+'원/개'</t>
  </si>
  <si>
    <t>MA("M-S-SH2")</t>
  </si>
  <si>
    <t>'  5)일반 반사지(920*46mm) :'0.65'm' * 0.18'm' * 2'면' * MA("M-S-SH2") =?MA1+'원/개'</t>
  </si>
  <si>
    <t>MA("M-S-SH1")</t>
  </si>
  <si>
    <t>'  6)고휘도 반사지(1219*46mm) :'0.12'm' * 0.17'm' * 3'개' * 2'면' * MA("M-S-SH1") =?MA1+'원/개'</t>
  </si>
  <si>
    <t>'  7)파이프캡 :'1'개' * TOT("M-SI-PCO") =?MA1+'원/개'</t>
  </si>
  <si>
    <t>'  8)고정조임밴드 :'4'개' * TOT("M-SI-PB") =?MA1+'원/개'</t>
  </si>
  <si>
    <t>MA("M-BT-M8X30")</t>
  </si>
  <si>
    <t xml:space="preserve"> ' 9)볼트,너트(M8*30) :'4'개' * MA("M-BT-M8X30") =?MA1+'원/개'</t>
  </si>
  <si>
    <t>MA("M-ST-HPL")</t>
  </si>
  <si>
    <t xml:space="preserve"> ' 10)열연강판(바닥판용, 5mm*180mm*12mm):' 0.18'm'*0.12'm'*MA("M-ST-HPL")=?MA1+'원/개'</t>
  </si>
  <si>
    <t>'2. 표판 제작(잡철물 제작)'</t>
  </si>
  <si>
    <t>'  - 재 료 비 :'8.12'kg/㎡' * 0.65'm' * 0.36'm'  * MA("_COX00601000") / 1000'kg' =?MA2'원/개'</t>
  </si>
  <si>
    <t>'  - 노 무 비 :'8.12'kg/㎡' * 0.65'm' * 0.36'm'  * LA("_COX00601000") / 1000'kg' =?LA2'원/개'</t>
  </si>
  <si>
    <t>'  - 경    비 :'8.12'kg/㎡' * 0.65'm' * 0.36'm'  * EQ("_COX00601000") / 1000'kg' =?EQ2'원/개'</t>
  </si>
  <si>
    <t xml:space="preserve">     {LA2} * 0.03 =?MA2+</t>
  </si>
  <si>
    <t xml:space="preserve"> 3. 기둥 제작(강관절단) :호표 No.   182 참조</t>
  </si>
  <si>
    <t>'3. 기둥 제작(강관절단) :호표 No.TNO("H-CUT_PIPE") 참조'</t>
  </si>
  <si>
    <t>MA("H-CUT_PIPE")</t>
  </si>
  <si>
    <t>'  - 재 료 비 :'1'개소' * MA("H-CUT_PIPE") =?MA3'원/개'</t>
  </si>
  <si>
    <t>LA("H-CUT_PIPE")</t>
  </si>
  <si>
    <t>'  - 노 무 비 :'1'개소' * LA("H-CUT_PIPE") =?LA3'원/개'</t>
  </si>
  <si>
    <t>EQ("H-CUT_PIPE")</t>
  </si>
  <si>
    <t>'  - 경    비 :'1'개소' * EQ("H-CUT_PIPE") =?EQ3'원/개'</t>
  </si>
  <si>
    <t xml:space="preserve">     {LA3} * 0.03 =?MA3+</t>
  </si>
  <si>
    <t>'4. 보강대제작(잡철물 제작)'</t>
  </si>
  <si>
    <t>'  - 재 료 비 :'4.43'kg/m' * 0.38'm' * MA("_COX00601000") / 1000'kg' =?MA4'원/개'</t>
  </si>
  <si>
    <t>'  - 노 무 비 :'4.43'kg/m' * 0.38'm' * LA("_COX00601000") / 1000'kg' =?LA4'원/개'</t>
  </si>
  <si>
    <t>'  - 경    비 :'4.43'kg/m' * 0.38'm' * EQ("_COX00601000") / 1000'kg' =?EQ4'원/개'</t>
  </si>
  <si>
    <t xml:space="preserve">     {LA4} * 0.03 =?MA4+</t>
  </si>
  <si>
    <t>[4] '소  계 :' =?[]+</t>
  </si>
  <si>
    <t>'5. 제표 기입'</t>
  </si>
  <si>
    <t>'  - 궤 도 공 :'0.03'인' * TOT("L1000046") =?LA5'원/개'</t>
  </si>
  <si>
    <t>'  - 보통인부 :'0.01'인' * TOT("L1000002") =?LA5+'원/개'</t>
  </si>
  <si>
    <t xml:space="preserve">     {LA5} * 0.03 =?MA5</t>
  </si>
  <si>
    <t>[5] '소  계 :' =?[]+</t>
  </si>
  <si>
    <t>'6. 기초콘크리트 제작/설치'</t>
  </si>
  <si>
    <t>'  1) 합판거푸집(4회) 설치 :산근 #.TNO("_SWWG00011") 참조'</t>
  </si>
  <si>
    <t>MA("S-FORMWORK")</t>
  </si>
  <si>
    <t>'     재 료 비 :'((0.3 + 0.4 ) / 2 * 0.3 * 4 + 0.3 * 0.3) * MA("S-FORMWORK") =?MA6'원/개'</t>
  </si>
  <si>
    <t>LA("S-FORMWORK")</t>
  </si>
  <si>
    <t>'     노 무 비 :'((0.3 + 0.4 ) / 2 * 0.3 * 4 + 0.3 * 0.3) * LA("S-FORMWORK") =?LA6'원/개'</t>
  </si>
  <si>
    <t>EQ("S-FORMWORK")</t>
  </si>
  <si>
    <t>'     경    비 :'((0.3 + 0.4 ) / 2 * 0.3 * 4 + 0.3 * 0.3) * EQ("S-FORMWORK") =?EQ6'원/개'</t>
  </si>
  <si>
    <t xml:space="preserve">   2) 무근콘크리트타설 :호표 No.    39 참조</t>
  </si>
  <si>
    <t>'  2) 무근콘크리트타설 :호표 No.TNO("_CEC1101102") 참조'</t>
  </si>
  <si>
    <t>MA("_CEC1101102")</t>
  </si>
  <si>
    <t>'     재 료 비 :'0.04'㎥' * MA("_CEC1101102") =?MA6+'원/개'</t>
  </si>
  <si>
    <t>LA("_CEC1101102")</t>
  </si>
  <si>
    <t>'     노 무 비 :'0.04'㎥' * LA("_CEC1101102") =?LA6+'원/개'</t>
  </si>
  <si>
    <t>EQ("_CEC1101102")</t>
  </si>
  <si>
    <t>'     경    비 :'0.04'㎥' * EQ("_CEC1101102") =?EQ6+'원/개'</t>
  </si>
  <si>
    <t>MA("M-RC-251812")</t>
  </si>
  <si>
    <t>'  3) 레미콘(25-18-12) :'0.04'㎥' * MA("M-RC-251812") =?MA6+'원/개'</t>
  </si>
  <si>
    <t>'  4) 공구손료 : 직접노무비의 3% 적용'</t>
  </si>
  <si>
    <t xml:space="preserve">      {LA6} * 0.03 =?MA6+</t>
  </si>
  <si>
    <t>[6] '소  계 :' =?[]+</t>
  </si>
  <si>
    <t xml:space="preserve">     {LA7} * 0.03 =?MA7</t>
  </si>
  <si>
    <t>[7] '소  계 :' =?[]+</t>
  </si>
  <si>
    <t>[8]=0</t>
  </si>
  <si>
    <t>'8. 녹막이페인트칠'</t>
  </si>
  <si>
    <t>'  - 재 료 비 :'0.05'm' * 0.4'm' * 4'면' * MA("_COX00901000") =?MA8'원/개'</t>
  </si>
  <si>
    <t>'  - 노 무 비 :'0.05'm' * 0.4'm' * 4'면' * LA("_COX00901000") =?LA8'원/개'</t>
  </si>
  <si>
    <t>'  - 경    비 :'0.05'm' * 0.4'm' * 4'면' * EQ("_COX00901000") =?EQ8'원/개'</t>
  </si>
  <si>
    <t>[8] '소  계 :' =?[]+</t>
  </si>
  <si>
    <t>&gt;[1]+[2]+[3]+[4]+[5]+[6]+[7]+[8]'합 계'=?</t>
  </si>
  <si>
    <t>#.    21산근 선로제표설치 | M표,토공용|개</t>
  </si>
  <si>
    <t>'◈ 선로제표설치(M표,토공용) : 개당'</t>
  </si>
  <si>
    <t>'  2)기둥(KS백관,A50,할증 5%) :'2.0'm' * TOT("M-PIWC") * 1.05 =?MA1+'원/개'</t>
  </si>
  <si>
    <t>'  3)보강대(ㄱ형강,50*50*6mm) :'0.3'm' * 4.43'kg/m' * TOT("M-ST-L50506") =?MA1+'원/개'</t>
  </si>
  <si>
    <t>'  5)일반 반사지(920*46mm) :'0.50'm' * 0.30'm' * TOT("M-S-SH2") =?MA1+'원/개'</t>
  </si>
  <si>
    <t xml:space="preserve">   6)고휘도 반사지(1,219mm*46m) : (0.09 m  * 0.140 m  * 2 면  + 0.060 m  * 0.030 m  * 2 면 ) * 54,000 =1,555.2 원/개</t>
  </si>
  <si>
    <t>'  6)고휘도 반사지(1,219mm*46m) :'(0.09'm' * 0.140'm' * 2'면' + 0.060'm' * 0.030'm' * 2'면') * TOT("M-S-SH1") =?MA1+'원/개'</t>
  </si>
  <si>
    <t>' 10)보강판(t=3mm,알루미늄판,할증 5%) :'0.040'm' * 0.065'm' * 2 * TOT("M-ST-AL3") * 1.05 =?MA1+'원/개'</t>
  </si>
  <si>
    <t>'  - 재 료 비 :'8.12'kg/㎡' * 0.50'm' * 0.30'm' * MA("_COX00601000") / 1000'kg' =?MA3'원/개'</t>
  </si>
  <si>
    <t>'  - 노 무 비 :'8.12'kg/㎡' * 0.50'm' * 0.30'm' * LA("_COX00601000") / 1000'kg' =?LA3'원/개'</t>
  </si>
  <si>
    <t>'  - 경    비 :'8.12'kg/㎡' * 0.50'm' * 0.30'm' * EQ("_COX00601000") / 1000'kg' =?EQ3'원/개'</t>
  </si>
  <si>
    <t>'  - 재 료 비 :'4.43'kg/m' * 0.3'm' * MA("_COX00601000") / 1000'kg' =?MA5'원/개'</t>
  </si>
  <si>
    <t>'  - 노 무 비 :'4.43'kg/m' * 0.3'm' * LA("_COX00601000") / 1000'kg' =?LA5'원/개'</t>
  </si>
  <si>
    <t>'  - 경    비 :'4.43'kg/m' * 0.3'm' * EQ("_COX00601000") / 1000'kg' =?EQ5'원/개'</t>
  </si>
  <si>
    <t>'6. 제표 건식'</t>
  </si>
  <si>
    <t>'  - 궤 도 공 :'0.005'인' * TOT("L1000046") =?LA7'원/개'</t>
  </si>
  <si>
    <t>'  - 보통인부 :'0.056'인' * TOT("L1000002") =?LA7+'원/개'</t>
  </si>
  <si>
    <t>#.    22산근 선로제표설치 | M표,교량용|개</t>
  </si>
  <si>
    <t>'◈ 선로제표설치(M표,교량용) : 개당'</t>
  </si>
  <si>
    <t>'  2)기둥(KS백관,A50,할증 5%) :'1.12'm' * MA("M-PIWC") * 1.05 =?MA1+'원/개'</t>
  </si>
  <si>
    <t>'  3)열연강판(바닥판용, 5mm*180mm*12mm):' 0.18'm'*0.12'm'*MA("M-ST-HPL")=?MA1+'원/개'</t>
  </si>
  <si>
    <t>'  4)일반 반사지(920*46mm) :'0.65'm' * 0.18'm' *2'개'* MA("M-S-SH2") =?MA1+'원/개'</t>
  </si>
  <si>
    <t>'  5)고휘도 반사지(1219*46mm) :'0.12'm'*0.12'm'*3'개' * 2'면' * MA("M-S-SH1") =?MA1+'원/개'</t>
  </si>
  <si>
    <t>'  6)파이프캡 :'1'개' * TOT("M-SI-PCO") =?MA1+'원/개'</t>
  </si>
  <si>
    <t>'  7)고정조임밴드 :'4'개' * TOT("M-SI-PB") =?MA1+'원/개'</t>
  </si>
  <si>
    <t>'  8)볼트,너트(M12*100) :'4'개' * MA("M-BT-M8X30") =?MA1+'원/개'</t>
  </si>
  <si>
    <t>'  9)기둥고정용(스터드앵커,M10x90) :' 4'개'*MA("M-BTST10X90")=?MA1+'원/개'</t>
  </si>
  <si>
    <t>'./-프'</t>
  </si>
  <si>
    <t>'  - 재 료 비 :'8.12'kg/㎡' * 0.25'm' * 0.2'm' * MA("_COX00601000") / 1000'kg' =?MA2'원/개'</t>
  </si>
  <si>
    <t>'  - 노 무 비 :'8.12'kg/㎡' * 0.25'm' * 0.2'm' * LA("_COX00601000") / 1000'kg' =?LA2'원/개'</t>
  </si>
  <si>
    <t>'  - 경    비 :'8.12'kg/㎡' * 0.25'm' * 0.2'm' * EQ("_COX00601000") / 1000'kg' =?EQ2'원/개'</t>
  </si>
  <si>
    <t>'  - 공구손료 : 직접노무비의 3%적용'</t>
  </si>
  <si>
    <t>'4. 바닥판 제작(잡철물 제작)'</t>
  </si>
  <si>
    <t>'  - 재 료 비 :'4.43'kg/m' * 0.201'm' * MA("_COX00601000") / 1000'kg' =?MA4'원/개'</t>
  </si>
  <si>
    <t>'  - 노 무 비 :'4.43'kg/m' * 0.201'm' * LA("_COX00601000") / 1000'kg' =?LA4'원/개'</t>
  </si>
  <si>
    <t>'  - 경    비 :'4.43'kg/m' * 0.201'm' * EQ("_COX00601000") / 1000'kg' =?EQ4'원/개'</t>
  </si>
  <si>
    <t>'     재 료 비 :'((0.3 + 0.4 ) / 2 * 0.3 * 4 + 0.3 * 0.3) *MA("S-FORMWORK") =?MA6'원/개'</t>
  </si>
  <si>
    <t>[9]=0</t>
  </si>
  <si>
    <t>'9. 제표 기입'</t>
  </si>
  <si>
    <t>'  - 궤 도 공 :'0.003'인' * TOT("L1000046") =?LA9'원/개'</t>
  </si>
  <si>
    <t>'  - 보통인부 :'0.01'인' * TOT("L1000002") =?LA9+'원/개'</t>
  </si>
  <si>
    <t xml:space="preserve">     {LA9} * 0.03 =?MA9</t>
  </si>
  <si>
    <t>[9] '소  계 :' =?[]+</t>
  </si>
  <si>
    <t>./=</t>
  </si>
  <si>
    <t>&gt;[1]+[2]+[3]+[4]+[5]+[6]+[7]+[8]+[9]'합 계'=?</t>
  </si>
  <si>
    <t>#.    23산근 선로제표설치 | 곡선표,토공용|개</t>
  </si>
  <si>
    <t>'◈ 선로제표설치(곡선표,토공용) : 개당'</t>
  </si>
  <si>
    <t>'  1)표판(t=3mm,알루미늄판,할증 10%) :'0.5'm' * 0.3'm' * TOT("M-ST-AL3") * 1.1 =?MA1'원/개'</t>
  </si>
  <si>
    <t>'  2)기둥(KS백관,A50,할증 5%) :'1.735'm' * TOT("M-PIWC") * 1.05 =?MA1+'원/개'</t>
  </si>
  <si>
    <t>TOT("M-ST-BT16")</t>
  </si>
  <si>
    <t>'  3)버팀쇠(D16,L=250,SR24) :'0.4'm' * 1.56 'kg/m' * TOT("M-ST-BT16") =?MA1+'원/개'</t>
  </si>
  <si>
    <t>'  4)일반반사지(914*46mm) :'(0.45'm' * 0.25'm' + 0.5'm' * 0.3'm') * TOT("M-S-SH2") =?MA1+'원/개'</t>
  </si>
  <si>
    <t>'  5)파이프캡(Ø48) :'1'개' * TOT("M-SI-PCO") =?MA1+'원/개'</t>
  </si>
  <si>
    <t>'  6)밴드(120x40mm) :'4'개' * TOT("M-SI-PB") =?MA1+'원/개'</t>
  </si>
  <si>
    <t>TOT("M-SI-PAT")</t>
  </si>
  <si>
    <t>'  7)취부대(2t*450) :'2'개' * TOT("M-SI-PAT") =?MA1+'원/개'</t>
  </si>
  <si>
    <t>TOT("M-BT-10X50")</t>
  </si>
  <si>
    <t>'  8)볼트,너트(M10*50) :'4'개' * TOT("M-BT-10X50") =?MA1+'원/개'</t>
  </si>
  <si>
    <t>'2. 녹막이페인트칠'</t>
  </si>
  <si>
    <t>'  - 재 료 비 :'0.016'm' * 3.14 * 0.4'm' * MA("_COX00901000") =?MA2'원/개'</t>
  </si>
  <si>
    <t>'  - 노 무 비 :'0.016'm' * 3.14 * 0.4'm' * LA("_COX00901000") =?LA2'원/개'</t>
  </si>
  <si>
    <t>'  - 경    비 :'0.016'm' * 3.14 * 0.4'm' * EQ("_COX00901000") =?EQ2'원/개'</t>
  </si>
  <si>
    <t>'  - 공구손료 : 직접노무비의 2% 적용'</t>
  </si>
  <si>
    <t xml:space="preserve">     {LA2} * 0.02 =?MA2+'원/개'</t>
  </si>
  <si>
    <t>'3. 표판 제작(잡철물제작)'</t>
  </si>
  <si>
    <t>'  - 재 료 비 :'8.12'kg/㎡' * 0.5'm' * 0.3'm' * MA("_COX00601000") / 1000'kg' =?MA3'원/개'</t>
  </si>
  <si>
    <t>'  - 노 무 비 :'8.12'kg/㎡' * 0.5'm' * 0.3'm' * LA("_COX00601000") / 1000'kg' =?LA3'원/개'</t>
  </si>
  <si>
    <t>'  - 경    비 :'8.12'kg/㎡' * 0.5'm' * 0.3'm' * EQ("_COX00601000") / 1000'kg' =?EQ3'원/개'</t>
  </si>
  <si>
    <t>'5. 보강대제작(잡철물 제작)'</t>
  </si>
  <si>
    <t>#.    24산근 선로제표설치 | 곡선표,교량용|개</t>
  </si>
  <si>
    <t>'◈ 선로제표설치(곡선표,교량용) : 개당'</t>
  </si>
  <si>
    <t>'  1)표판(t=3mm,알루미늄판,할증 10%) :'0.5'm' * 0.3'm' * MA("M-ST-AL3") * 1.1 =?MA1'원/개'</t>
  </si>
  <si>
    <t>'  2)기둥(KS백관,A50,할증 5%) :'0.935'm' * MA("M-PIWC") * 1.05 =?MA1+'원/개'</t>
  </si>
  <si>
    <t>MA("M-ST-BT16")</t>
  </si>
  <si>
    <t>'  3)버팀쇠(D16,L=250,SR24) :'0.25'm' * MA("M-ST-BT16") =?MA1+'원/개'</t>
  </si>
  <si>
    <t>'  4)일반 반사지(920*46mm) :'(0.45'm' * 0.25'm' + 0.5'm' * 0.3'm')* MA("M-S-SH2") =?MA1+'원/개'</t>
  </si>
  <si>
    <t>MA("M-SI-PCO")</t>
  </si>
  <si>
    <t>'  5)파이프캡(Ø48) :'1'개' * MA("M-SI-PCO") =?MA1+'원/개'</t>
  </si>
  <si>
    <t>MA("M-SI-PB")</t>
  </si>
  <si>
    <t>'  6)밴드(Ø60) :'4'개' * MA("M-SI-PB") =?MA1+'원/개'</t>
  </si>
  <si>
    <t>MA("M-SI-PAT")</t>
  </si>
  <si>
    <t>'  7)취부대(2t*450) :'2'개' * MA("M-SI-PAT") =?MA1+'원/개'</t>
  </si>
  <si>
    <t>MA("M-BT-10X50")</t>
  </si>
  <si>
    <t>'  8)볼트,너트(M10*50) :'4'개' * MA("M-BT-10X50") =?MA1+'원/개'</t>
  </si>
  <si>
    <t>'  9)열연강판(바닥판용, 5mm*180mm*12mm):' 0.18'm'*0.12'm'*MA("M-ST-HPL")=?MA1+'원/개'</t>
  </si>
  <si>
    <t>' 10)기둥고정용(스터드앵커,M10x90) :' 4'개'*MA("M-BTST10X90")=?MA1+'원/개'</t>
  </si>
  <si>
    <t>'2. 표판 제작(잡철물제작)'</t>
  </si>
  <si>
    <t>'  - 재 료 비 :'8.12'kg/㎡' * 0.5'm' * 0.3'm' * MA("_COX00601000") / 1000'kg' =?MA2'원/개'</t>
  </si>
  <si>
    <t>'  - 노 무 비 :'8.12'kg/㎡' * 0.5'm' * 0.3'm' * LA("_COX00601000") / 1000'kg' =?LA2'원/개'</t>
  </si>
  <si>
    <t>'  - 경    비 :'8.12'kg/㎡' * 0.5'm' * 0.3'm' * EQ("_COX00601000") / 1000'kg' =?EQ2'원/개'</t>
  </si>
  <si>
    <t>'4. 바닥판제작(고강력강용)'</t>
  </si>
  <si>
    <t>'  - 재 료 비 :'4.43'kg/m' * 0.3'm' * MA("_COX00601000") / 1000'kg' =?MA4'원/개'</t>
  </si>
  <si>
    <t>'  - 노 무 비 :'4.43'kg/m' * 0.3'm' * LA("_COX00601000") / 1000'kg' =?LA4'원/개'</t>
  </si>
  <si>
    <t>'  - 경    비 :'4.43'kg/m' * 0.3'm' * EQ("_COX00601000") / 1000'kg' =?EQ4'원/개'</t>
  </si>
  <si>
    <t>'  - 궤 도 공 :'0.01'인' * TOT("L1000046") =?LA6'원/개'</t>
  </si>
  <si>
    <t>'  - 보통인부 :'0.12'인' * TOT("L1000002") =?LA6+'원/개'</t>
  </si>
  <si>
    <t xml:space="preserve">     {LA6} * 0.03 =?MA6</t>
  </si>
  <si>
    <t>'7. 녹막이페인트칠'</t>
  </si>
  <si>
    <t>'  - 재 료 비 :'0.16'm' * 3.14'm' * 0.4'm' * MA("_COX00901000") =?MA7'원/개'</t>
  </si>
  <si>
    <t>'  - 노 무 비 :'0.16'm' * 3.14'm' * 0.4'm' * LA("_COX00901000") =?LA7'원/개'</t>
  </si>
  <si>
    <t>'  - 경    비 :'0.16'm' * 3.14'm' * 0.4'm' * EQ("_COX00901000") =?EQ7'원/개'</t>
  </si>
  <si>
    <t>&gt;[1]+[2]+[3]+[4]+[5]+[6]+[7]'합 계'=?</t>
  </si>
  <si>
    <t>#.    25산근 선로제표설치 | 구배표,토공용|개</t>
  </si>
  <si>
    <t>'◈ 선로제표설치(구배표,토공용) : 개당'</t>
  </si>
  <si>
    <t>'  1)표판(t=3mm,알루미늄판,할증 10%) :'0.5'm' * 0.4'm' * TOT("M-ST-AL3") * 1.1 =?MA1'원/개'</t>
  </si>
  <si>
    <t>TOT("M-ST-L75756M")</t>
  </si>
  <si>
    <t>'  2)기둥(ㄱ형강,75*75*6mm,할증 5%) :'1.9'm' * 6.85'kg/m' * TOT("M-ST-L75756M") * 1.05 =?MA1+'원/개'</t>
  </si>
  <si>
    <t>'  4)일반반사지, 백색(914*46mm) :'2 * 0.5'm' * 0.4'm' * TOT("M-S-SH2") =?MA1+'원/개'</t>
  </si>
  <si>
    <t>'  5)일반반사지, 흑색(914*46mm :'0.145'㎡' * TOT("M-S-SH1") =?MA1+'원/개'</t>
  </si>
  <si>
    <t>'  6)볼트,너트(M10*50) :'2'개' * TOT("M-BT-10X50") =?MA1+'원/개'</t>
  </si>
  <si>
    <t>'2. 조합유성페인트칠'</t>
  </si>
  <si>
    <t>'  - 재 료 비 :'(0.075'm' * 1.9'm' * 4'면') * MA("_COX00901000") =?MA2'원/개'</t>
  </si>
  <si>
    <t>'  - 노 무 비 :'(0.075'm' * 1.9'm' * 4'면') * LA("_COX00901000") =?LA2'원/개'</t>
  </si>
  <si>
    <t>'  - 경    비 :'(0.075'm' * 1.9'm' * 4'면') * EQ("_COX00901000") =?EQ2'원/개'</t>
  </si>
  <si>
    <t>'  - 소모재료비 : 주재료의 5%적용'</t>
  </si>
  <si>
    <t xml:space="preserve">     {MA2} * 0.05 =?MA2+'원/개'</t>
  </si>
  <si>
    <t>'  - 재 료 비 :'8.12'kg/㎡' * 0.5'm' * 0.4'm' * MA("_COX00601000") / 1000'kg' =?MA3'원/개'</t>
  </si>
  <si>
    <t>'  - 노 무 비 :'8.12'kg/㎡' * 0.5'm' * 0.4'm' * LA("_COX00601000") / 1000'kg' =?LA3'원/개'</t>
  </si>
  <si>
    <t>'  - 경    비 :'8.12'kg/㎡' * 0.5'm' * 0.4'm' * EQ("_COX00601000") / 1000'kg' =?EQ3'원/개'</t>
  </si>
  <si>
    <t>'  - 궤 도 공 :'0.01'인' * TOT("L1000046") =?LA7'원/개'</t>
  </si>
  <si>
    <t>'  - 보통인부 :'0.12'인' * TOT("L1000002") =?LA7+'원/개'</t>
  </si>
  <si>
    <t>#.    26산근 선로제표설치 | 구배표,교량용|개</t>
  </si>
  <si>
    <t>'◈ 선로제표 설치(구배표) 교량구간용 : 개당'</t>
  </si>
  <si>
    <t>'1)표판(t=3mm,알루미늄판,할증10%) :' 0.50'm'*0.40'm'*MA("M-ST-AL3")*1.1=?MA1'원/개'</t>
  </si>
  <si>
    <t>TOT("M-ST-L100757")</t>
  </si>
  <si>
    <t>'2)기둥용(L형강,75*75*6*965,할증5%)  :' 9.32'kg'*0.965'm'*TOT("M-ST-L100757")*1.05=?MA1+'원/개'</t>
  </si>
  <si>
    <t>TOT("M-ST-CPL")</t>
  </si>
  <si>
    <t>'3)열연강판(바닥판용,180*120*5mm) :' 0.18'm'*0.12'm'*TOT("M-ST-CPL")=?MA1+'원/개'</t>
  </si>
  <si>
    <t>'4)일반 반사지(920*46mm) : 백색'0.50'm'*0.40'm'*2'면'*MA("M-S-SH2")=?MA1+'원/개'</t>
  </si>
  <si>
    <t xml:space="preserve"> 5)일반 반사지(920*46mm) : 흑색 (0.310 m *0.15 m +0.35 m *0.06 m +0.01 m *0.5 m )*2 면 *23,000=3,335.0 원/개</t>
  </si>
  <si>
    <t>'5)일반 반사지(920*46mm) : 흑색'(0.310'm'*0.15'm'+0.35'm'*0.06'm'+0.01'm'*0.5'm')*2'면'*MA("M-S-SH2")=?MA1+'원/개'</t>
  </si>
  <si>
    <t>MA("M-BT-10X25")</t>
  </si>
  <si>
    <t>'6)표판고정용(볼트,너트,왓셔,M9*35,2개) : ' 2'개'*MA("M-BT-10X25")=?MA1+'원'</t>
  </si>
  <si>
    <t>MA("M-BTST58125")</t>
  </si>
  <si>
    <t>'7)바닥판고정용(스터드앵커,M10*90,4개) : ' 4'개'*MA("M-BTST58125")=?MA1+'원'</t>
  </si>
  <si>
    <t>'2. 조합 유성페인트 칠(L형강)'</t>
  </si>
  <si>
    <t>MA("_CNB11220200")</t>
  </si>
  <si>
    <t>'재 료 비 :' 0.075'm'*0.965'm'*4'면'*MA("_CNB11220200")=?MA2'원/개'</t>
  </si>
  <si>
    <t>LA("_CNB11220200")</t>
  </si>
  <si>
    <t>'노 무 비 :' 0.075'm'*0.965'm'*4'면'*LA("_CNB11220200")=?LA2'원/개'</t>
  </si>
  <si>
    <t>EQ("_CNB11220200")</t>
  </si>
  <si>
    <t>'경    비 :' 0.075'm'*0.965'm'*4'면'*EQ("_CNB11220200")=?EQ2'원/개'</t>
  </si>
  <si>
    <t>'   - 공구손료 : 직접노무비의 2% 적용'</t>
  </si>
  <si>
    <t>'  - 소모재료비 : 주재료의 5% 적용'</t>
  </si>
  <si>
    <t>'3. 표판 제작(잡철물제작,알루미늄강용)'</t>
  </si>
  <si>
    <t>'재 료 비 :' 8.12'kg/㎡'*0.50'm'*0.40'm'*MA("_COX00601000")/1000'kg'=?MA3'원/개'</t>
  </si>
  <si>
    <t>'노 무 비 :' 8.12'kg/㎡'*0.50'm'*0.40'm'*LA("_COX00601000")/1000'kg'=?LA3'원/개'</t>
  </si>
  <si>
    <t>'경    비 :' 8.12'kg/㎡'*0.50'm'*0.40'm'*EQ("_COX00601000")/1000'kg'=?EQ3'원/개'</t>
  </si>
  <si>
    <t>'공구손료 : 직접노무비의 3%적용'</t>
  </si>
  <si>
    <t xml:space="preserve">           {(LA3)}*0.03=?MA3+</t>
  </si>
  <si>
    <t>'4. 기둥 제작(강관절단,주철관 절단기 사용)'</t>
  </si>
  <si>
    <t>'재 료 비 :' 1'개소'*MA("H-CUT_PIPE")=?MA4'원/개'</t>
  </si>
  <si>
    <t>'노 무 비 :' 1'개소'*LA("H-CUT_PIPE")=?LA4'원/개'</t>
  </si>
  <si>
    <t>'경    비 :' 1'개소'*EQ("H-CUT_PIPE")=?EQ4'원/개'</t>
  </si>
  <si>
    <t xml:space="preserve">           {(LA4)}*0.03=?MA4+</t>
  </si>
  <si>
    <t>'5. 보강대제작(잡철물 제작,고장력강용)'</t>
  </si>
  <si>
    <t>'재 료 비 :' 4.43'kg/m'*0.3'm'*MA("_COX00601000")/1000'kg'=?MA5'원/개'</t>
  </si>
  <si>
    <t>'노 무 비 :' 4.43'kg/m'*0.3'm'*LA("_COX00601000")/1000'kg'=?LA5'원/개'</t>
  </si>
  <si>
    <t>'경    비 :' 4.43'kg/m'*0.3'm'*EQ("_COX00601000")/1000'kg'=?EQ5'원/개'</t>
  </si>
  <si>
    <t xml:space="preserve">           {(LA5)}*0.03=?MA5+</t>
  </si>
  <si>
    <t>'궤 도 공:'0.03'인'*TOT("L1000046")=?LA6'원/개'</t>
  </si>
  <si>
    <t>'보통인부:'0.01'인'*TOT("L1000002")=?LA6+'원/개'</t>
  </si>
  <si>
    <t xml:space="preserve">           {(LA6)}*0.03=?MA6</t>
  </si>
  <si>
    <t>&gt; [6]'소  계'=?[]+</t>
  </si>
  <si>
    <t>'궤 도 공:'0.01'인'*TOT("L1000046")=?LA7'원/개'</t>
  </si>
  <si>
    <t>'보통인부:'0.12'인'*TOT("L1000002")=?LA7+'원/개'</t>
  </si>
  <si>
    <t xml:space="preserve">           {(LA7)}*0.03=?MA7</t>
  </si>
  <si>
    <t>&gt; [7]'소  계'=?[]+</t>
  </si>
  <si>
    <t>&gt;&gt;[1]+[2]+[3]+[4]+[5]+[6]+[7]'합  계'=?</t>
  </si>
  <si>
    <t>#.    27산근 선로제표설치 | 차량접촉한계표|개</t>
  </si>
  <si>
    <t>'◈ 선로제표설치(차량접촉한계표) : 개당'</t>
  </si>
  <si>
    <t>'1. 차량접촉한계표 제작/설치'</t>
  </si>
  <si>
    <t xml:space="preserve">   1) 합판거푸집(3회) 설치 :호표 N.   184 참조</t>
  </si>
  <si>
    <t>'  1) 합판거푸집(3회) 설치 :호표 N.TNO("_CED34001000") 참조'</t>
  </si>
  <si>
    <t>MA("_CED34001000")</t>
  </si>
  <si>
    <t>'     재 료 비 :'(2 * 3.14 * 0.1'm' * 0.27'm' + 4 * 3.14 * 0.12'㎡' / 2) * MA("_CED34001000") =?MA1'원/개'</t>
  </si>
  <si>
    <t>LA("_CED34001000")</t>
  </si>
  <si>
    <t>'     노 무 비 :'(2 * 3.14 * 0.1'm' * 0.27'm' + 4 * 3.14 * 0.12'㎡' / 2) * LA("_CED34001000") =?LA1'원/개'</t>
  </si>
  <si>
    <t>EQ("_CED34001000")</t>
  </si>
  <si>
    <t>'     경    비 :'(2 * 3.14 * 0.1'm' * 0.27'm' + 4 * 3.14 * 0.12'㎡' / 2) * EQ("_CED34001000") =?EQ1'원/개'</t>
  </si>
  <si>
    <t>'     재 료 비 :'0.0208'㎥' * MA("_CEC1101102") =?MA1+'원/개'</t>
  </si>
  <si>
    <t>'     노 무 비 :'0.0208'㎥' * LA("_CEC1101102") =?LA1+'원/개'</t>
  </si>
  <si>
    <t>'     경    비 :'0.0208'㎥' * EQ("_CEC1101102") =?EQ1+'원/개'</t>
  </si>
  <si>
    <t>MA("M-RC-25188")</t>
  </si>
  <si>
    <t>'  3) 레미콘(25-18-8) :'0.0208'㎥' * MA("M-RC-25188") =?MA1+'원/개'</t>
  </si>
  <si>
    <t xml:space="preserve">      {LA1} * 0.03 =?MA1+</t>
  </si>
  <si>
    <t xml:space="preserve"> 2. 조합페인트칠 :호표 N.   183 참조</t>
  </si>
  <si>
    <t>'2. 조합페인트칠 :호표 N.TNO("_CNB11220200") 참조'</t>
  </si>
  <si>
    <t>'     재 료 비 :'0.923 * MA("_CNB11220200") =?MA2'원/개'</t>
  </si>
  <si>
    <t>'     노 무 비 :'0.923 * LA("_CNB11220200") =?LA2'원/개'</t>
  </si>
  <si>
    <t>'     경    비 :'0.923 * EQ("_CNB11220200") =?EQ2'원/개'</t>
  </si>
  <si>
    <t>'3. 제표 건식'</t>
  </si>
  <si>
    <t>TOT("L1029")</t>
  </si>
  <si>
    <t>'  - 도장공   :'0.055'인' * TOT("L1029") =?LA3'원/개'</t>
  </si>
  <si>
    <t xml:space="preserve">     {LA3} * 0.02 =?MA3</t>
  </si>
  <si>
    <t>'  - 소모재료비: 주재료(페인트,시너) 5%' {MA2} * 0.05 =?MA3+</t>
  </si>
  <si>
    <t>#.    28산근 선로제표설치 | 정거장중심표|개</t>
  </si>
  <si>
    <t>'◈ 선로제표설치(정거장중심표) : 개당'</t>
  </si>
  <si>
    <t>MA("M-ARCRIL-10")</t>
  </si>
  <si>
    <t>'  1) 아크릴판(10-1150-1450):' 0.40'm' * 0.23'm' * MA("M-ARCRIL-10") =?MA1'원/개'</t>
  </si>
  <si>
    <t>MA("M-BOND")</t>
  </si>
  <si>
    <t>'  2) 합성수지접합제:' 0.005'kg' * MA("M-BOND")=?MA1+'원/개'</t>
  </si>
  <si>
    <t>'  3)일반 반사지(920*46mm) :'0.23'm' * 0.07'm' * MA("M-S-SH2") =?MA1+'원/개'</t>
  </si>
  <si>
    <t>'2. 제표 건식'</t>
  </si>
  <si>
    <t>'  - 궤 도 공 :'0.005'인' * TOT("L1000046") =?LA2'원/개'</t>
  </si>
  <si>
    <t>'  - 보통인부 :'0.056'인' * TOT("L1000002") =?LA2+'원/개'</t>
  </si>
  <si>
    <t xml:space="preserve">     {LA2} * 0.03 =?MA2</t>
  </si>
  <si>
    <t>&gt;[1]+[2]'합 계'=?</t>
  </si>
  <si>
    <t>#.    29산근 선로제표설치 | 차막이표|개</t>
  </si>
  <si>
    <t>'◈ 선로제표설치(차막이표) : 개당'</t>
  </si>
  <si>
    <t>TOT("M-ST-STLP3")</t>
  </si>
  <si>
    <t>'  1)표판(t=3mm,스테인레스판,할증 10%) :'0.4'm' * 0.4'm' * TOT("M-ST-STLP3") * 1.1 =?MA1'원/개'</t>
  </si>
  <si>
    <t>TOT("M-ST-STLB")</t>
  </si>
  <si>
    <t>'  2)기둥(스테인레스관,할증 5%) :'3.1'm' * TOT("M-ST-STLB") * 1.05 =?MA1+'원/개'</t>
  </si>
  <si>
    <t>'  3)버팀쇠(D16) :'0.2'm' * TOT("M-ST-BT16") =?MA1+'원/개'</t>
  </si>
  <si>
    <t>'  4)일반 반사지(920*46mm) :'0.4'm' * 0.4'm' * TOT("M-S-SH2") =?MA1+'원/개'</t>
  </si>
  <si>
    <t>'  5)고휘도 반사지(1219*46mm) :'0.07'm' * 0.18'm' * 4'개' * TOT("M-S-SH1") =?MA1+'원/개'</t>
  </si>
  <si>
    <t>'  - 재 료 비 :'23.79'kg/㎡' * 0.4'm' * 0.4'm' * MA("_COX00601000") / 1000'kg' =?MA2'원/개'</t>
  </si>
  <si>
    <t>'  - 노 무 비 :'23.79'kg/㎡' * 0.4'm' * 0.4'm' * LA("_COX00601000") / 1000'kg' =?LA2'원/개'</t>
  </si>
  <si>
    <t>'  - 경    비 :'23.79'kg/㎡' * 0.4'm' * 0.4'm' * EQ("_COX00601000") / 1000'kg' =?EQ2'원/개'</t>
  </si>
  <si>
    <t>'4. 버팀쇠 제작(잡철물 제작)'</t>
  </si>
  <si>
    <t>'  - 재 료 비 :'1.56'kg/m' * 0.2'm' * MA("_COX00601000") / 1000'kg' =?MA4'원/개'</t>
  </si>
  <si>
    <t>'  - 노 무 비 :'1.56'kg/m' * 0.2'm' * LA("_COX00601000") / 1000'kg' =?LA4'원/개'</t>
  </si>
  <si>
    <t>'  - 경    비 :'1.56'kg/m' * 0.2'm' * EQ("_COX00601000") / 1000'kg' =?EQ4'원/개'</t>
  </si>
  <si>
    <t>'5. 제표 건식'</t>
  </si>
  <si>
    <t>'  - 궤 도 공 :'0.005'인' * TOT("L1000046") =?LA5'원/개'</t>
  </si>
  <si>
    <t>'  - 보통인부 :'0.056'인' * TOT("L1000002") =?LA5+'원/개'</t>
  </si>
  <si>
    <t>&gt;&gt;[1]+[2]+[3]+[4]+[5]'합  계'=?</t>
  </si>
  <si>
    <t>#.    30산근 선로제표설치 | 기적표|개</t>
  </si>
  <si>
    <t>'◈ 선로제표설치(기적표) : 개당'</t>
  </si>
  <si>
    <t>TOT("M-SI-SI")</t>
  </si>
  <si>
    <t>'   기적표 :'TOT("M-SI-SI")=?MA1'원/개'</t>
  </si>
  <si>
    <t>#.    31산근 선로제표설치 | 속도해제표|개</t>
  </si>
  <si>
    <t>'◈ 선로제표설치(속도해제표) : 개당'</t>
  </si>
  <si>
    <t>TOT("M-SI-SPOFF")</t>
  </si>
  <si>
    <t>'   속도해제표 :'TOT("M-SI-SPOFF") =?MA1'원/개'</t>
  </si>
  <si>
    <t>'2. 제표 설치'</t>
  </si>
  <si>
    <t>'   궤도공   :'0.005'인' * TOT("L1000046") =?LA2'원/개'</t>
  </si>
  <si>
    <t>'   보통인부 :'0.056'인' * TOT("L1000002")  =?LA2+'원/개'</t>
  </si>
  <si>
    <t xml:space="preserve">     {LA2} * 0.03 =?MA2'원/개'</t>
  </si>
  <si>
    <t>#.    32산근 선로제표설치 | 속도제한표|개</t>
  </si>
  <si>
    <t>'◈ 선로제표설치(속도제한표) : 개당'</t>
  </si>
  <si>
    <t>TOT("M-SI-SPON")</t>
  </si>
  <si>
    <t>'   속도제한표 :'TOT("M-SI-SPON") =?MA1'원/개'</t>
  </si>
  <si>
    <t>#.    33산근 선로제표설치 | 서행예고표|개</t>
  </si>
  <si>
    <t>'◈ 선로제표설치(서행예고신호기) : 개당'</t>
  </si>
  <si>
    <t>TOT("M-SI-SISLT")</t>
  </si>
  <si>
    <t>'   서행예고신호기 :'TOT("M-SI-SISLT") =?MA1'원/개'</t>
  </si>
  <si>
    <t>#.    34산근 선로제표설치 | 서행표|개</t>
  </si>
  <si>
    <t>'◈ 선로제표설치(서행신호기) : 개당'</t>
  </si>
  <si>
    <t>TOT("M-SI-SISLO")</t>
  </si>
  <si>
    <t>'   서행신호기 :'TOT("M-SI-SISLO") =?MA1'원/개'</t>
  </si>
  <si>
    <t>#.    35산근 선로제표설치 | 서행해제표|개</t>
  </si>
  <si>
    <t>'◈ 선로제표설치(서행해제신호기) : 개당'</t>
  </si>
  <si>
    <t>TOT("M-SI-SISL")</t>
  </si>
  <si>
    <t>'   서행해제신호기 :'TOT("M-SI-SISL") =?MA1'원/개'</t>
  </si>
  <si>
    <t>#.    36산근 선로제표설치 | 공사알림판|개</t>
  </si>
  <si>
    <t>'◈ 선로제표설치(공사알림판) : 개당'</t>
  </si>
  <si>
    <t>TOT("M-SI-SICON")</t>
  </si>
  <si>
    <t>'   공사알림판 :'TOT("M-SI-SICON") =?MA1'원/개'</t>
  </si>
  <si>
    <t>'   보통인부 :'0.15'인' * TOT("L1000002") =?LA2'원/개'</t>
  </si>
  <si>
    <t>#.    37산근 중계레일 운송 및 하화 | 오송-전진기지|개</t>
  </si>
  <si>
    <t>'◈ 중계레일 운송 및 하화(오송-전진기지) : 개당'</t>
  </si>
  <si>
    <t>'  1) 생산공장 상차도 조건임'</t>
  </si>
  <si>
    <t>'  2) 화물차 8톤 사용'</t>
  </si>
  <si>
    <t>'  3) 지게차 3.5ton 사용'</t>
  </si>
  <si>
    <t>'  4) 1회 운반량 :'q = 3.5'ton'</t>
  </si>
  <si>
    <t>'  5) 중계레일중량 :'W = 60.34 * 10 / 1000 = ?'ton/개'</t>
  </si>
  <si>
    <t>'  6) 작업효율 :'E = 0.7</t>
  </si>
  <si>
    <t>'  7) 시간't1 = 2'분(싣기, 내리기)'</t>
  </si>
  <si>
    <t>'  8) 평균이동거리 :' L = 0.02'km'</t>
  </si>
  <si>
    <t>'  9) 적재이동속도 :' V1 = 3'km/h'</t>
  </si>
  <si>
    <t>'     공차이동속도 :' V2 = 5'km/h'</t>
  </si>
  <si>
    <t>'  10) 활대품 적용 : 60% (6m 이상)'</t>
  </si>
  <si>
    <t>'2. 작업량(Q) '</t>
  </si>
  <si>
    <t xml:space="preserve">   Cm = 60 * {L} / {V1} + 60 * {L} / {V2} + {t1} = {?,'9.9C'}'분'</t>
  </si>
  <si>
    <t xml:space="preserve">   Q = 60 * {q} * {E} / {Cm} = {?,'9.99C'}'ton/h'</t>
  </si>
  <si>
    <t>'3. 지게차(3.5톤) 기계경비 : '</t>
  </si>
  <si>
    <t xml:space="preserve">    Q1 = {W}'ton' / {Q}'ton' = {?,'9.999C'}'h'</t>
  </si>
  <si>
    <t>MA("E02502003500")</t>
  </si>
  <si>
    <t>'   재 료 비 :'MA("E02502003500") * Q1 =?MA1'원/개'</t>
  </si>
  <si>
    <t>LA("E02502003500")</t>
  </si>
  <si>
    <t>'   노 무 비 :'LA("E02502003500") * Q1 =?LA1'원/개'</t>
  </si>
  <si>
    <t>EQ("E02502003500")</t>
  </si>
  <si>
    <t>'   경    비 :'EQ("E02502003500") * Q1 =?EQ1'원/개'</t>
  </si>
  <si>
    <t>'4. 일반화물차 8 TON 기계경비'</t>
  </si>
  <si>
    <t>'  평균이동거리 :'L1 = 198.4'km'</t>
  </si>
  <si>
    <t>'  적재이동속도 :'V1 = 60'km/h', V2 = 60'km'</t>
  </si>
  <si>
    <t>'  1회에 18개 운반'</t>
  </si>
  <si>
    <t xml:space="preserve">   Q2 = ({L1} / {V1}) + ({L1} / {V2}) = ?'왕복시간'</t>
  </si>
  <si>
    <t>MA("E-ELC1208T")</t>
  </si>
  <si>
    <t>'    - 재료비 :'MA("E-ELC1208T") * {Q2}'hr' / 18'개' * 1.6 =?MA1+'원/개'</t>
  </si>
  <si>
    <t>LA("E-ELC1208T")</t>
  </si>
  <si>
    <t>'    - 노무비 :'LA("E-ELC1208T") * {Q2}'hr' / 18'개' * 1.6 =?LA1+'원/개'</t>
  </si>
  <si>
    <t>EQ("E-ELC1208T")</t>
  </si>
  <si>
    <t>'    - 경  비 :'EQ("E-ELC1208T") * {Q2}'hr' / 18'개' * 1.6 =?EQ1+'원/개'</t>
  </si>
  <si>
    <t>&gt;&gt;[1]' 합  계'=?[]</t>
  </si>
  <si>
    <t>#.    38산근 절연레일 운송 및 하화,50kg,6m | 오송-전진기지|개</t>
  </si>
  <si>
    <t>'◈ 절연레일 운송 및 하화(50N, 12m, 오송-전진기지) : 개당'</t>
  </si>
  <si>
    <t>'  5) 절연레일중량 :'W = 0.3024 = {?,'9.999R'}'ton/개'</t>
  </si>
  <si>
    <t xml:space="preserve">   Q = 60 * {q} * {E} / {Cm} = {?,'9.99R'}'ton/h'</t>
  </si>
  <si>
    <t>'   재 료 비 :'MA("E02502003500") * Q1 =?MA'원/개'</t>
  </si>
  <si>
    <t>'   노 무 비 :'LA("E02502003500") * Q1 =?LA'원/개'</t>
  </si>
  <si>
    <t>'   경    비 :'EQ("E02502003500") * Q1 =?EQ'원/개'</t>
  </si>
  <si>
    <t>'  1회 운반 개수:'N= 8 / W = {?,'C'}'개'</t>
  </si>
  <si>
    <t>'    - 재료비 :'MA("E-ELC1208T") * ({Q2}'hr' / {N}'개' + 2 * {Q1}) * 1.6 =?MA+'원/개'</t>
  </si>
  <si>
    <t>'    - 노무비 :'LA("E-ELC1208T") * ({Q2}'hr' / {N}'개' + 2 * {Q1}) * 1.6 =?LA+'원/개'</t>
  </si>
  <si>
    <t>'    - 경  비 :'EQ("E-ELC1208T") * ({Q2}'hr' / {N}'개' + 2 * {Q1}) * 1.6 =?EQ+'원/개'</t>
  </si>
  <si>
    <t>&gt;&gt;[1]' 합  계'=?</t>
  </si>
  <si>
    <t>#.    39산근 절연레일 운송 및 하화,50kg,12m | 오송-전진기지|개</t>
  </si>
  <si>
    <t>'  5) 절연레일중량 :'W = 0.6048 = {?,'9.999R'}'ton/개'</t>
  </si>
  <si>
    <t>'    - 재료비 :'MA("E-ELC1208T") * ({Q2}'hr' / {N}'개' + 2 * {Q1}) * 1.6 =?MA1+'원/개'</t>
  </si>
  <si>
    <t>'    - 노무비 :'LA("E-ELC1208T") * ({Q2}'hr' / {N}'개' + 2 * {Q1}) * 1.6 =?LA1+'원/개'</t>
  </si>
  <si>
    <t>'    - 경  비 :'EQ("E-ELC1208T") * ({Q2}'hr' / {N}'개' + 2 * {Q1}) * 1.6 =?EQ1+'원/개'</t>
  </si>
  <si>
    <t>#.    40산근 절연레일 운송 및 하화,60kg,6m | 오송-전진기지|개</t>
  </si>
  <si>
    <t>'◈ 절연레일 운송 및 하화(60kg, 6m, 오송-전진기지) : 개당'</t>
  </si>
  <si>
    <t>'  5) 절연레일중량 :'W = 0.3648 = {?,'9.999R'}'ton/개'</t>
  </si>
  <si>
    <t>&gt;'&gt;1'</t>
  </si>
  <si>
    <t>'  평균이동거리 :'L1 =198.4'km'</t>
  </si>
  <si>
    <t>&gt;'&gt;2'</t>
  </si>
  <si>
    <t>&gt;&gt;'&gt;&gt;1'</t>
  </si>
  <si>
    <t>#.    41산근 절연레일 운송 및 하화,60kg,12m | 오송-전진기지|개</t>
  </si>
  <si>
    <t>'◈ 절연레일 운송 및 하화(60N, 12m, 오송-전진기지) : 개당'</t>
  </si>
  <si>
    <t>'  5) 절연레일중량 :'W = 0.7296 = {?,'9.999R'}'ton/개'</t>
  </si>
  <si>
    <t>#.    42산근 레일하화 | L=25m|개</t>
  </si>
  <si>
    <t>'◈ 레일하화(L=25m) : 개당'</t>
  </si>
  <si>
    <t>'  1) 크레인(타이어) 10ton 사용'</t>
  </si>
  <si>
    <t>'  2) 1회 운반량 :'q = 1'개'</t>
  </si>
  <si>
    <t>'  3) 작업효율 :'E = 0.9</t>
  </si>
  <si>
    <t>'  4) 시간'</t>
  </si>
  <si>
    <t xml:space="preserve">      t1 = 1'분(레일분리 및 와이어매기)'</t>
  </si>
  <si>
    <t xml:space="preserve">      t2 = 2'분(선회 및 이동)'</t>
  </si>
  <si>
    <t xml:space="preserve">      t3 = 1'분(레일놓기 및 적치)'</t>
  </si>
  <si>
    <t>'     - 레일분리 및 와이어매기, 풀기 : 보통인부 2인'</t>
  </si>
  <si>
    <t>'     - 중간신호 및 내리기 : 작업반장 1인'</t>
  </si>
  <si>
    <t>'     - 레일적치 및 정리 : 보통인부 2인'</t>
  </si>
  <si>
    <t xml:space="preserve">     Cm = {t1} + {t2} + {t3}  = {?,'9.C'}'분'</t>
  </si>
  <si>
    <t xml:space="preserve">     Q = 60 * {q} * {E} / {Cm} = {?,'9.C'}'개/hr'</t>
  </si>
  <si>
    <t>'3. 크레인(타이어) 10ton 기계경비 : 10-1-3 크레인(타이어)'</t>
  </si>
  <si>
    <t xml:space="preserve">    Q1 = 1 / {Q} = {?,'9.999C'}'hr/개'</t>
  </si>
  <si>
    <t>MA("E02104001000")</t>
  </si>
  <si>
    <t>'   재 료 비 :'MA("E02104001000") * {Q1} =?MA1'원/개'</t>
  </si>
  <si>
    <t>LA("E02104001000")</t>
  </si>
  <si>
    <t>'   노 무 비 :'LA("E02104001000") * {Q1} =?LA1'원/개'</t>
  </si>
  <si>
    <t>EQ("E02104001000")</t>
  </si>
  <si>
    <t>'   경    비 :'EQ("E02104001000") * {Q1} =?EQ1'원/개'</t>
  </si>
  <si>
    <t>'  1) 작업반장 :'A = 1'인' * 1'개' / ({Q} * 8) = {?,'9.999C'}'인/개'</t>
  </si>
  <si>
    <t xml:space="preserve">                {A} * TOT("L1000001") =?LA2'원/개'</t>
  </si>
  <si>
    <t>'  2) 보통인부 :'B = 4'인' * 1'개' / ({Q} * 8) = {?,'9.999C'}'인/개'</t>
  </si>
  <si>
    <t xml:space="preserve">                {B} * TOT("L1000002") =?LA2+'원/개'</t>
  </si>
  <si>
    <t>'5. 크레인(타이어) 10ton 운송경비'</t>
  </si>
  <si>
    <t>'   1) 도청소재지나 대도시로부터 이동거리 :'L = 40'km'</t>
  </si>
  <si>
    <t>'   2) (품셈 10-1-3) 포장도로의 경우 이동속도 :'V = 30'km/h'</t>
  </si>
  <si>
    <t>'      이동시간 :'t = {L}'km' / {V}'km/h' * 2'(왕복)' = {?,'9.999C'}'hr'</t>
  </si>
  <si>
    <t>'   3) 레일 개당 운송경비'</t>
  </si>
  <si>
    <t>'    - 1일 레일 운반량 : 145개'</t>
  </si>
  <si>
    <t xml:space="preserve">       Q2 = t / 145 = {?,'9.99C'}'hr/개'</t>
  </si>
  <si>
    <t>'    - 크레인(타이어) 운송경비'</t>
  </si>
  <si>
    <t>'      재 료 비 :' MA("E02104001000") * {Q2} =?MA3'원/개'</t>
  </si>
  <si>
    <t>'      노 무 비 :' LA("E02104001000") * {Q2} =?LA3'원/개'</t>
  </si>
  <si>
    <t>'      경    비 :' EQ("E02104001000") * {Q2} =?EQ3'원/개'</t>
  </si>
  <si>
    <t>#.    43산근 침목운송 | 재활용PCT,고모보수기지-현장|개</t>
  </si>
  <si>
    <t>SA1106401</t>
  </si>
  <si>
    <t xml:space="preserve"> ◈ 침목운반(재활용PCT,고모보수기지-현장) : 개당</t>
  </si>
  <si>
    <t>'◈ 침목운반(재활용PCT,고모보수기지-현장) : 개당'</t>
  </si>
  <si>
    <t>'  1) 화물차 8톤 사용'</t>
  </si>
  <si>
    <t>'  2) 1회 운반량 :'q = 32'개'</t>
  </si>
  <si>
    <t>'  3) 작업효율 :'E = 0.7</t>
  </si>
  <si>
    <t>'  4) 적하시간'</t>
  </si>
  <si>
    <t xml:space="preserve">      t1 = 12.15'분(적재시간, 60분 * 32개 / 158개)'</t>
  </si>
  <si>
    <t xml:space="preserve">      t3 = 3.55'분(하화시간, 60분 * 32개 / 540개)'</t>
  </si>
  <si>
    <t xml:space="preserve">      t4 = 0.42'분'</t>
  </si>
  <si>
    <t xml:space="preserve">      t5 = 3.77'분(적재물고정)'</t>
  </si>
  <si>
    <t xml:space="preserve">   5) 이동거리(L) :약 19.9km</t>
  </si>
  <si>
    <t>'  5) 이동거리(L) :약 19.9km'</t>
  </si>
  <si>
    <t xml:space="preserve">      L = 19.9 km</t>
  </si>
  <si>
    <t xml:space="preserve">      L = 19.9'km'</t>
  </si>
  <si>
    <t xml:space="preserve">   6) 이동속도(V) :</t>
  </si>
  <si>
    <t>'  6) 이동속도(V) :'</t>
  </si>
  <si>
    <t xml:space="preserve">    적재이동속도 : V1 = 25 km/h (2차선 교외 포장도로)</t>
  </si>
  <si>
    <t>'   적재이동속도 :'V1 = 25'km/h (2차선 교외 포장도로)'</t>
  </si>
  <si>
    <t xml:space="preserve">    공차이동속도 : V2 = 30 km/h ((2차선 교외 포장도로)</t>
  </si>
  <si>
    <t>'   공차이동속도 :'V2 = 30'km/h ((2차선 교외 포장도로)'</t>
  </si>
  <si>
    <t xml:space="preserve">     t2 = (60 * 19.9 / 25) + (60 * 19.9 / 30) = 87.56 분(왕복시간)</t>
  </si>
  <si>
    <t xml:space="preserve">     t2 = (60 * {L} / {V1}) + (60 * {L} / {V2}) = ?'분(왕복시간)'</t>
  </si>
  <si>
    <t xml:space="preserve">     Cm = 12.15 + 87.56 + 3.55 + 0.42 + 3.77 = 107.45 분</t>
  </si>
  <si>
    <t xml:space="preserve">     Cm = {t1} + {t2} + {t3} + {t4} + {t5} = ?'분'</t>
  </si>
  <si>
    <t xml:space="preserve">     Q = 60 * 32 * 0.7 / Cm = 12 개/h</t>
  </si>
  <si>
    <t xml:space="preserve">     Q = 60 * {q} * {E} / Cm = {?,'C'}'개/h'</t>
  </si>
  <si>
    <t>'3. 화물차 기계경비'</t>
  </si>
  <si>
    <t xml:space="preserve">    8,855 * 1 / 12 =737.9 원/개</t>
  </si>
  <si>
    <t>MA("EELEC20150008")</t>
  </si>
  <si>
    <t xml:space="preserve">    ~EELEC20150008.M~ * 1 / {Q} =?MA1+'원/개'</t>
  </si>
  <si>
    <t xml:space="preserve">    25,520 * 1 / 12 =2,126.6 원/개</t>
  </si>
  <si>
    <t>LA("EELEC20150008")</t>
  </si>
  <si>
    <t xml:space="preserve">    ~EELEC20150008.L~ * 1 / {Q} =?LA1+'원/개'</t>
  </si>
  <si>
    <t xml:space="preserve">    9,428 * 1 / 12 =785.6 원/개</t>
  </si>
  <si>
    <t>EQ("EELEC20150008")</t>
  </si>
  <si>
    <t xml:space="preserve">    ~EELEC20150008.E~ * 1 / {Q} =?EQ1+'원/개'</t>
  </si>
  <si>
    <t xml:space="preserve">   합  계</t>
  </si>
  <si>
    <t>&gt;&gt;'합  계'[1]=?[]+</t>
  </si>
  <si>
    <t>#.    44산근 침목하화 | PCT|개</t>
  </si>
  <si>
    <t>'◈ 침목하화(PCT) : 개당'</t>
  </si>
  <si>
    <t>'  1) 지게차(5톤) 사용'</t>
  </si>
  <si>
    <t>'  2) 1회 운반량 :'q = 16'개'</t>
  </si>
  <si>
    <t xml:space="preserve">      t2 = 1 '분(내리기)'</t>
  </si>
  <si>
    <t>'  5) 평균이동거리 :'L = 0.02'km'</t>
  </si>
  <si>
    <t>'  6) 적재이동속도 :'V1 = 10'km/h', V2 = 10'km'</t>
  </si>
  <si>
    <t>'2. 작업량'</t>
  </si>
  <si>
    <t xml:space="preserve">    Cm = ({L} * 60 / {V1}) + ({L} * 60 / {V2}) + {t2} = {?,'9.99C'}'분'</t>
  </si>
  <si>
    <t xml:space="preserve">    Q = 60 * {q} * {E} / {Cm} = {?,'9.99R'}'개/hr'</t>
  </si>
  <si>
    <t>'3. 지게차(5ton) 기계경비'</t>
  </si>
  <si>
    <t xml:space="preserve">    Q1 = 1 / {Q} = {?,'9.99R'}'h'</t>
  </si>
  <si>
    <t>'   재 료 비 :' MA("E02502005000") * {Q1} =?MA1'원/개'</t>
  </si>
  <si>
    <t>'   노 무 비 :' LA("E02502005000") * {Q1} =?LA1'원/개'</t>
  </si>
  <si>
    <t>'   경    비 :' EQ("E02502005000") * {Q1} =?EQ1'원/개'</t>
  </si>
  <si>
    <t>'   작업반장 :'Q2 = 1'인' * 1'개' / ({Q} * 8'hr') = {?,'9.99999C'}'인/개'</t>
  </si>
  <si>
    <t xml:space="preserve">              {Q2} * TOT("L1000001") =?LA2'원/개'</t>
  </si>
  <si>
    <t>#.    45산근 침목하화 | WT|개</t>
  </si>
  <si>
    <t>'◈ 침목하화(WT) : 개당'</t>
  </si>
  <si>
    <t>'  2) 1회 운반량 :'q = 24'개'</t>
  </si>
  <si>
    <t xml:space="preserve">    Cm = ({L} * 60 / {V1}) + ({L} * 60 / {V2}) + {t2} = ?'분'</t>
  </si>
  <si>
    <t xml:space="preserve">    Q = 60 * {q} * {E} / {Cm} = {?,'C'}'개/hr'</t>
  </si>
  <si>
    <t xml:space="preserve">    Q1 = 1 / {Q} = {?,'9.999C'}'h'</t>
  </si>
  <si>
    <t xml:space="preserve"> &gt;&gt;[1]+[2]'합  게'=?</t>
  </si>
  <si>
    <t>#.    46산근 유로폼 설치 | H = 0∼7m이하,터널부|㎡</t>
  </si>
  <si>
    <t>'◈ 유로폼(H=0∼7m이하,터널) : ㎡당 '</t>
  </si>
  <si>
    <t xml:space="preserve">     실적공사비 :호표 No.   185 참조</t>
  </si>
  <si>
    <t>'    실적공사비 :호표 No.TNO("_CED43001000") 참조'</t>
  </si>
  <si>
    <t>'1. 실적공사비'</t>
  </si>
  <si>
    <t>MA("_CED43001000")</t>
  </si>
  <si>
    <t xml:space="preserve">  ' 재 료 비 :'MA("_CED43001000") * 1'㎡' =?MA1</t>
  </si>
  <si>
    <t>LA("_CED43001000")</t>
  </si>
  <si>
    <t xml:space="preserve">  ' 노 무 비 :'LA("_CED43001000") * 1'㎡' =?LA1</t>
  </si>
  <si>
    <t>EQ("_CED43001000")</t>
  </si>
  <si>
    <t xml:space="preserve">  ' 경    비 :'EQ("_CED43001000") * 1'㎡' =?EQ1</t>
  </si>
  <si>
    <t>'3. 잡재료 손료 : 재료비의 5% 적용(모따기용 면목 포함)'</t>
  </si>
  <si>
    <t xml:space="preserve">     {MA1} * 0.05 =?MA2'원/㎡'</t>
  </si>
  <si>
    <t>&gt;&gt;[1]+[2]'합  계'=?</t>
  </si>
  <si>
    <t>#.    47산근 도상콘크리트(TCL)철근가공및조립 | 보통,절연재,터널부|Ton</t>
  </si>
  <si>
    <t>'◈ 도상콘크리트(TCL) 철근 가공 및 조립(보통,절연재,터널부) : ton당'</t>
  </si>
  <si>
    <t>'가. 투입재료'</t>
  </si>
  <si>
    <t>'   - 철  근 : 별산'</t>
  </si>
  <si>
    <t>'   - 절연재 : ton당 약 1278개소요 (재료할증 5% 적용)'</t>
  </si>
  <si>
    <t>TOT("MKJW0130")</t>
  </si>
  <si>
    <t xml:space="preserve">   '- 절연재 :'TOT("MKJW0130") * 1278'개'* 1.05'재료할증'=?MA1'원/ton'</t>
  </si>
  <si>
    <t>'나. 철근가공 및 조립(보통)'</t>
  </si>
  <si>
    <t xml:space="preserve">    실적공사비 :호표 No.   186 참조</t>
  </si>
  <si>
    <t>'   실적공사비 :호표 No.TNO("_CEE00020000") 참조'</t>
  </si>
  <si>
    <t>MA("_CEE00020000")</t>
  </si>
  <si>
    <t xml:space="preserve">     '재 료 비 :'MA("_CEE00020000") * 1'ton' =?MA2'원/ton'</t>
  </si>
  <si>
    <t>LA("_CEE00020000")</t>
  </si>
  <si>
    <t xml:space="preserve">     '노 무 비 :'LA("_CEE00020000") * 1'ton' =?LA2'원/ton'</t>
  </si>
  <si>
    <t>EQ("_CEE00020000")</t>
  </si>
  <si>
    <t xml:space="preserve">     '경    비 :'EQ("_CEE00020000") * 1'ton' =?EQ2'원/ton'</t>
  </si>
  <si>
    <t>'다. 공구손료 : 직접노무비의 3% 적용'</t>
  </si>
  <si>
    <t xml:space="preserve">     {LA2} * 0.03 =?MA3'원/ton'</t>
  </si>
  <si>
    <t>&gt;&gt;[1]+[2]'합 계'=?</t>
  </si>
  <si>
    <t>#.    48산근 궤광거치 | 터널,기계화체결,1567개,직선부|km</t>
  </si>
  <si>
    <t>'◈ 궤광거치(기계화체결,1567개,직선부) : km당'</t>
  </si>
  <si>
    <t>'1. 궤광수직조립대 재료수량'</t>
  </si>
  <si>
    <t>' 1) 작업조건 '</t>
  </si>
  <si>
    <t xml:space="preserve">   '○ 침목간격 :'S = 0.638'm'</t>
  </si>
  <si>
    <t>'   ○ 궤광수직받침대 및 궤간대는 침목 3정당 1개소 설치'</t>
  </si>
  <si>
    <t>'   ○ 스핀들(D=40mm)'</t>
  </si>
  <si>
    <t xml:space="preserve">      '- 둘레 :'C = 3.14 * 0.04 = {?,'9.999C'}'㎡'</t>
  </si>
  <si>
    <t xml:space="preserve">      '- 길이 :'L = 0.24'm'</t>
  </si>
  <si>
    <t xml:space="preserve">   '○ 스핀들 그리스 도포 :' t = 0.001'm'</t>
  </si>
  <si>
    <t>'   ○ 스핀들 받침강판'</t>
  </si>
  <si>
    <t>'   ○ 궤광수직받침대 상부 비닐감기'</t>
  </si>
  <si>
    <t>' 2) 궤광수직받침대 : 품셈 2-5 구조물동바리 손율(6개월) 10% 적용'</t>
  </si>
  <si>
    <t>TOT("MKJ-0600")</t>
  </si>
  <si>
    <t xml:space="preserve">     TOT("MKJ-0600") * 1000'm' / 3 / {S}'m' * 0.10'%' * 2'개'=?MA1'원/km'</t>
  </si>
  <si>
    <t>' 3) 궤간대 : 품셈 2-5 구조물동바리 손율(3개월) 6% 적용'</t>
  </si>
  <si>
    <t>TOT("MKJ-0700")</t>
  </si>
  <si>
    <t xml:space="preserve">     TOT("MKJ-0700") * 1000'm' / 3 / {S}'m' * 0.06'%' =?MA1+'원/km'</t>
  </si>
  <si>
    <t>' 4) 스핀들 그리스 도포(콘크리트 타설 직전)'</t>
  </si>
  <si>
    <t xml:space="preserve">     4,080 * 1000 L/㎥  * 1000 m / 3 / 0.638 m  * 0.1256 ㎡  * 0.24 m  * 0.001 m  * 2 개  =128,513.6 원/km</t>
  </si>
  <si>
    <t>TOT("M9462006")</t>
  </si>
  <si>
    <t xml:space="preserve">     TOT("M9462006") * 1000'L/㎥' * 1000'm'/ 3 / {S}'m' * {C}'㎡' * {L}'m' * {t}'m' * 2'개' =?MA1+'원/km'</t>
  </si>
  <si>
    <t>' 5) 스핀들 받침강판 :'</t>
  </si>
  <si>
    <t>TOT("S-TR-SP_PL")</t>
  </si>
  <si>
    <t xml:space="preserve">     TOT("S-TR-SP_PL") * 1000'm' / 3 / {S}'m' * 2'개' =?MA1+'원/km'</t>
  </si>
  <si>
    <t>' 6) PE 필름(0.1mm * 90cm * 91m) 사용량 :'</t>
  </si>
  <si>
    <t xml:space="preserve">      A = 0.16 * 0.45 + 0.5 * 0.45 = {?,'9.999C'}'㎡/개'</t>
  </si>
  <si>
    <t>TOT("M-PEFILM")</t>
  </si>
  <si>
    <t xml:space="preserve">     {A}'㎡/개' * 1000'm'/ 3 / {S}'m' * TOT("M-PEFILM") * 2'개' =?MA1+'원/km'</t>
  </si>
  <si>
    <t>' 7) OPP 테이프(5cm * 50m) 사용량 :'</t>
  </si>
  <si>
    <t xml:space="preserve">      B = (0.25 + 0.45) * 2'개' = {?,'9.99C'}'m/개'</t>
  </si>
  <si>
    <t>TOT("MMGW1300")</t>
  </si>
  <si>
    <t xml:space="preserve">     {B}'m/개' * 1000'm'/ 3 / {S}'m' * TOT("MMGW1300") / 50'm' * 2'개' =?MA1+'원/km'</t>
  </si>
  <si>
    <t>'2. 도상정리 작업'</t>
  </si>
  <si>
    <t>' 1) 작업조건'</t>
  </si>
  <si>
    <t>'  ○ 도상청소 및 물청소 등 콘크리트 타설을 위한 정리작업'</t>
  </si>
  <si>
    <t>'  ○ 터널구간은 인수인계 및 콘크리트타설전 1회 물청소 반영'</t>
  </si>
  <si>
    <t>'  ○ 작업연장 :' L1 = 250'm/일'</t>
  </si>
  <si>
    <t>'  ○ 작업시간(km당) : 'Q1 = 8'hr' * 1000 / L1 = {?,'9.999C'}'hr/km'</t>
  </si>
  <si>
    <t>'  ○ 살수차(용량 16톤) 사용'</t>
  </si>
  <si>
    <t>'     - 바닥면 면적 :'U = 4.45'm' * 1000'm' = {?,'9.999C'}'㎡/km'</t>
  </si>
  <si>
    <t>'     - 소요 용수량 :'P = {U}'㎡/km' * 0.013'㎥/㎡' = {?,'9.999C'}'㎥/km'</t>
  </si>
  <si>
    <t>' 2) 살수차(16톤) : 품셈 11-2 및 11-3 (7204) 물탱크(살수차)'</t>
  </si>
  <si>
    <t>MA("E720400550/A")</t>
  </si>
  <si>
    <t>'    재료비 :'MA("E720400550/A") * {Q1} * 2 =?MA2'원/km'</t>
  </si>
  <si>
    <t>LA("E720400550/A")</t>
  </si>
  <si>
    <t>'    노무비 :'LA("E720400550/A") * {Q1} * 2 =?LA2'원/km'</t>
  </si>
  <si>
    <t>EQ("E720400550/A")</t>
  </si>
  <si>
    <t>'    경  비 :'EQ("E720400550/A") * {Q1} * 2 =?EQ2'원/km'</t>
  </si>
  <si>
    <t>TOT("MMG-5000")</t>
  </si>
  <si>
    <t>' 3) 상수도료 :'TOT("MMG-5000") * {P} * 2 =?MA2+'원/km'</t>
  </si>
  <si>
    <t>' 4) 노무비'</t>
  </si>
  <si>
    <t>'  ○특별인부 :'A1 = 1'인' * '('1000 / L1')' = {?,'9.9C'}'인/km'</t>
  </si>
  <si>
    <t>'    노무비 :'TOT("L1000003") * {A1} * 2 =?LA3'원/km'</t>
  </si>
  <si>
    <t>'  ○보통인부 :'A2 = 10'인' * '('1000 / L1')' = {?,'9.9C'}'인/km'</t>
  </si>
  <si>
    <t>'    노무비 :'TOT("L1000002") * {A2} * 2 =?LA3+'원/km'</t>
  </si>
  <si>
    <t>' 5) 공구손료'</t>
  </si>
  <si>
    <t>'    직접노무비의 3% 적용 :'{LA3} * 0.03=?MA3</t>
  </si>
  <si>
    <t>'3. 궤광조립대설치:'</t>
  </si>
  <si>
    <t>'  ○ 궤광조립대 설치, 궤광서포트설치'</t>
  </si>
  <si>
    <t>'  ○ 작업연장 :' L2 = 250'm/일'</t>
  </si>
  <si>
    <t>'  ○ 작업인원 :'</t>
  </si>
  <si>
    <t>'     - 궤 도 공 5인'</t>
  </si>
  <si>
    <t>'     - 보통인부 6인'</t>
  </si>
  <si>
    <t>' 2) 노무비'</t>
  </si>
  <si>
    <t>' ○ 궤도공 :'A3 = 5'인' * '('1000 / L2')' = {?,'9.9C'}'인/km'</t>
  </si>
  <si>
    <t xml:space="preserve">     '노무비 : 'TOT("L1000046") * {A3} =?LA4'원/km'</t>
  </si>
  <si>
    <t>' ○ 보통인부 :'A4 = 6'인' * '('1000 / L2')' = {?,'9.9C'}'인/km'</t>
  </si>
  <si>
    <t xml:space="preserve">     '노무비 : 'TOT("L1000002") * {A4} =?LA4+'원/km'</t>
  </si>
  <si>
    <t>' 3) 공구손료'</t>
  </si>
  <si>
    <t>'    직접노무비의 3% 적용 :'{LA4} * 0.03 =?MA4</t>
  </si>
  <si>
    <t>'4. 궤광높이기:'</t>
  </si>
  <si>
    <t>' 1) 궤광높이기 작업조건'</t>
  </si>
  <si>
    <t>'  ○ 양로기로 양로하여 궤광을 타설할 일정 높이로 올리는 작업'</t>
  </si>
  <si>
    <t>'  ○ 볼트조임, 좌우서포트 설치, 버팀지지대 설치, 양로기 받침설치 및 이동작업'</t>
  </si>
  <si>
    <t>'  ○ 작업연장 :' L3 = 250'm/일'</t>
  </si>
  <si>
    <t>'  ○ 작업시간(km당) : 'Q2 = 8'hr' * '('1000 / L3')' = {?,'9.999C'}'hr/km'</t>
  </si>
  <si>
    <t>'  ○ 양로기(11.19kW) 사용'</t>
  </si>
  <si>
    <t>'  ○ 침목위치조정볼트 :2대'</t>
  </si>
  <si>
    <t>'  ○ 3차원정밀측량기:1대'</t>
  </si>
  <si>
    <t>'  ○ 작업인원 : '</t>
  </si>
  <si>
    <t>'     - 궤도공 7인'</t>
  </si>
  <si>
    <t>'     - 보통인부 4인'</t>
  </si>
  <si>
    <t>'     - 측량중급기술자 1인'</t>
  </si>
  <si>
    <t>' 3) 양로기(11.19kW) : 품셈 16-1-2 콘크리트 궤도 부설'</t>
  </si>
  <si>
    <t>MA("E795411190/A")</t>
  </si>
  <si>
    <t>'    재 료 비 :'MA("E795411190/A") * {Q2}'hr' =?MA5'원/km'</t>
  </si>
  <si>
    <t>LA("E795411190/A")</t>
  </si>
  <si>
    <t>'    노 무 비 :'LA("E795411190/A") * {Q2}'hr' =?LA5'원/km'</t>
  </si>
  <si>
    <t>EQ("E795411190/A")</t>
  </si>
  <si>
    <t>'    경    비 :'EQ("E795411190/A") * {Q2}'hr' =?EQ5'원/km'</t>
  </si>
  <si>
    <t>' 4) 3차원정밀측량기(궤광선형조정 1차) :'</t>
  </si>
  <si>
    <t>MA("EKR12-GPR/A")</t>
  </si>
  <si>
    <t>'    재 료 비 :'MA("EKR12-GPR/A") * {Q2}'hr' =?MA5+'원/km'</t>
  </si>
  <si>
    <t>LA("EKR12-GPR/A")</t>
  </si>
  <si>
    <t>'    노 무 비 :'LA("EKR12-GPR/A") * {Q2}'hr' =?LA5+'원/km'</t>
  </si>
  <si>
    <t>EQ("EKR12-GPR/A")</t>
  </si>
  <si>
    <t>'    경    비 :'EQ("EKR12-GPR/A") * {Q2}'hr' =?EQ5+'원/km'</t>
  </si>
  <si>
    <t>' 5) 침목위치 조정볼트 취급기 :'</t>
  </si>
  <si>
    <t>MA("EK2ND-CNTL/A")</t>
  </si>
  <si>
    <t>'    재 료 비 :'MA("EK2ND-CNTL/A") * 2'대' * {Q2}'hr' =?MA5+'원/km'</t>
  </si>
  <si>
    <t>LA("EK2ND-CNTL/A")</t>
  </si>
  <si>
    <t>'    노 무 비 :'LA("EK2ND-CNTL/A") * 2'대' * {Q2}'hr' =?LA5+'원/km'</t>
  </si>
  <si>
    <t>EQ("EK2ND-CNTL/A")</t>
  </si>
  <si>
    <t>'    경    비 :'EQ("EK2ND-CNTL/A") * 2'대' * {Q2}'hr' =?EQ5+'원/km'</t>
  </si>
  <si>
    <t>' 6) 노무비'</t>
  </si>
  <si>
    <t>' ○ 궤도공:'A5 = 7'인' * '('1000 / L3')' = {?,'9.9C'}'인/km'</t>
  </si>
  <si>
    <t xml:space="preserve">     '노무비 : 'TOT("L1000046") * {A5} =?LA6'원/km'</t>
  </si>
  <si>
    <t>' ○ 보통인부:'A6 = 4'인' * '('1000 / L3')' = {?,'9.9C'}'인/km'</t>
  </si>
  <si>
    <t xml:space="preserve">     '노무비 : 'TOT("L1000002") * {A6} =?LA6+'원/km'</t>
  </si>
  <si>
    <t>' ○ 측량중급기술자 :'A7 = 1'인' * '('1000 / L3')' = {?,'9.9C'}'인/km'</t>
  </si>
  <si>
    <t xml:space="preserve">     '노무비 : 'TOT("L1000324")  * {A7} =?LA6+'원/km'</t>
  </si>
  <si>
    <t>' 7) 공구손료'</t>
  </si>
  <si>
    <t>'    직접노무비의 3% 적용 :'{LA6} * 0.03 =?MA6</t>
  </si>
  <si>
    <t>'5. 궤광정정 및 타설준비(침목살수) :'</t>
  </si>
  <si>
    <t>'  ○ 측량을 하여 정정작업을 수행하는 것과 타설전 침목비닐감기 등'</t>
  </si>
  <si>
    <t>'  ○ 타설전 침목살수-침목습윤상태유지'</t>
  </si>
  <si>
    <t>'  ○ 측량은 궤광정정, 타설준비 단계에 각각 1회(총2회)'</t>
  </si>
  <si>
    <t>'  ○ 작업연장 :' L4 = 250'm/일'</t>
  </si>
  <si>
    <t>'  ○ 작업시간(km당) : 'Q3 = 8'hr' * '('1000 / L4')' = {?,'9.999C'}'hr/km'</t>
  </si>
  <si>
    <t>'     - 궤도공 9인'</t>
  </si>
  <si>
    <t>'     - 보통인부 2인'</t>
  </si>
  <si>
    <t>' 2) 3차원정밀측량기(궤광선형조정 2차):'</t>
  </si>
  <si>
    <t>'    재 료 비 :'MA("EKR12-GPR/A") * {Q3}'hr' * 2 =?MA7'원/km'</t>
  </si>
  <si>
    <t>'    노 무 비 :'LA("EKR12-GPR/A") * {Q3}'hr' * 2 =?LA7'원/km'</t>
  </si>
  <si>
    <t>'    경    비 :'EQ("EKR12-GPR/A") * {Q3}'hr' * 2 =?EQ7'원/km'</t>
  </si>
  <si>
    <t>' 3) 침목살수 :'</t>
  </si>
  <si>
    <t>MA("S-TR-CO-WA")</t>
  </si>
  <si>
    <t>'    재 료 비 :'MA("S-TR-CO-WA") =?MA7+'원/km'</t>
  </si>
  <si>
    <t>LA("S-TR-CO-WA")</t>
  </si>
  <si>
    <t>'    노 무 비 :'LA("S-TR-CO-WA") =?LA7+'원/km'</t>
  </si>
  <si>
    <t>EQ("S-TR-CO-WA")</t>
  </si>
  <si>
    <t>'    경    비 :'EQ("S-TR-CO-WA") =?EQ7+'원/km'</t>
  </si>
  <si>
    <t>' ○ 궤도공:'A8 = 9'인' * '('1000 / L4')' = {?,'9.9C'}'인/km'</t>
  </si>
  <si>
    <t xml:space="preserve">     '노무비 : 'TOT("L1000046") * {A8} =?LA8'원/km'</t>
  </si>
  <si>
    <t>' ○ 보통인부:'A9 = 2'인' * '('1000 / L4')' = {?,'9.9C'}'인/km'</t>
  </si>
  <si>
    <t xml:space="preserve">     '노무비 : 'TOT("L1000002") * {A9} =?LA8+'원/km'</t>
  </si>
  <si>
    <t>' ○ 측량중급기술자 :'A10 = 1'인' * '('1000 / L4')' = {?,'9.9C'}'인/km'</t>
  </si>
  <si>
    <t xml:space="preserve">     '노무비 : 'TOT("L1000324") * {A10} =?LA8+'원/km'</t>
  </si>
  <si>
    <t>'    직접노무비의 3% 적용 :'{LA8} * 0.03 =?MA8</t>
  </si>
  <si>
    <t>&gt; [8]'소  계'=?[]+</t>
  </si>
  <si>
    <t>'6. 타설후 정리작업 :'</t>
  </si>
  <si>
    <t>'  ○ 체결구 풀기, 조립대철거, 궤도검측'</t>
  </si>
  <si>
    <t>'  ○ 체결구 풀기 및 조이기(레일동질화작업)'</t>
  </si>
  <si>
    <t>'  ○ 작업연장 :' L5 = 250'm/일'</t>
  </si>
  <si>
    <t>'  ○ 작업시간(km당) : 'Q4 = 8'hr' * '('1000 / L5')' = {?,'9.999C'}'hr/km'</t>
  </si>
  <si>
    <t>' 2) 파워렌치(6.6kW) : '</t>
  </si>
  <si>
    <t xml:space="preserve">       Q5 = 1000'm' * 1'h' / 250'm' = {?,'9.9C'}'hr'</t>
  </si>
  <si>
    <t>MA("E79510066/A")</t>
  </si>
  <si>
    <t>'    재 료 비 :'MA("E79510066/A") * {Q5}'hr' =?MA9'원/km'</t>
  </si>
  <si>
    <t>LA("E79510066/A")</t>
  </si>
  <si>
    <t>'    노 무 비 :'LA("E79510066/A") * {Q5}'hr' =?LA9'원/km'</t>
  </si>
  <si>
    <t>EQ("E79510066/A")</t>
  </si>
  <si>
    <t>'    경    비 :'EQ("E79510066/A") * {Q5}'hr' =?EQ9'원/km'</t>
  </si>
  <si>
    <t>' 3) 양로기(11.19kW) :'</t>
  </si>
  <si>
    <t>'    재 료 비 :'MA("E795411190/A") * {Q4}'hr' =?MA9+'원/km'</t>
  </si>
  <si>
    <t>'    노 무 비 :'LA("E795411190/A") * {Q4}'hr' =?LA9+'원/km'</t>
  </si>
  <si>
    <t>'    경    비 :'EQ("E795411190/A") * {Q4}'hr' =?EQ9+'원/km'</t>
  </si>
  <si>
    <t>' 4) 3차원정밀측량기(타설후 검측) :'</t>
  </si>
  <si>
    <t>'    재 료 비 :'MA("EKR12-GPR/A") * {Q4}'hr' =?MA9+'원/km'</t>
  </si>
  <si>
    <t>'    노 무 비 :'LA("EKR12-GPR/A") * {Q4}'hr' =?LA9+'원/km'</t>
  </si>
  <si>
    <t>'    경    비 :'EQ("EKR12-GPR/A") * {Q4}'hr' =?EQ9+'원/km'</t>
  </si>
  <si>
    <t>' 5) 파워렌치(6.6kW)(체결구 풀기 및 조이기 : 레일동질화작업) : '</t>
  </si>
  <si>
    <t>'    재 료 비 :'MA("E79510066/A") * 2 * {Q5}'hr' =?MA9+'원/km'</t>
  </si>
  <si>
    <t>'    노 무 비 :'LA("E79510066/A") * 2 * {Q5}'hr' =?LA9+'원/km'</t>
  </si>
  <si>
    <t>'    경    비 :'EQ("E79510066/A") * 2 * {Q5}'hr' =?EQ9+'원/km'</t>
  </si>
  <si>
    <t>&gt; [9]'소  계'=?[]+</t>
  </si>
  <si>
    <t>[A]=0</t>
  </si>
  <si>
    <t>' ○ 궤도공:'A11 = 9'인' * '('1000 / L5')' = {?,'9.9C'}'인/km'</t>
  </si>
  <si>
    <t xml:space="preserve">     '노무비 : 'TOT("L1000046") * {A11} =?LAA'원/km'</t>
  </si>
  <si>
    <t>' ○ 보통인부:'A12 = 6'인' * '('1000 / L5')' = {?,'9.9C'}'인/km'</t>
  </si>
  <si>
    <t xml:space="preserve">     '노무비 : 'TOT("L1000002") * {A12} =?LAA+'원/km'</t>
  </si>
  <si>
    <t>' ○ 측량중급기술자 :'A13 = 1'인' * '('1000 / L5')' = {?,'9.9C'}'인/km'</t>
  </si>
  <si>
    <t xml:space="preserve">     '노무비 : 'TOT("L1000324") * {A13} =?LAA+'원/km'</t>
  </si>
  <si>
    <t>'    직접노무비의 3% 적용 :'{LAA} * 0.03 =?MAA</t>
  </si>
  <si>
    <t>&gt; [A]'소  계'=?[]+</t>
  </si>
  <si>
    <t>[B]=0</t>
  </si>
  <si>
    <t>'7. 잔재반출 및 정리'</t>
  </si>
  <si>
    <t>'  ○ 거푸집 잔재 등 콘크리트 타설 후 발생된 폐자재 반출'</t>
  </si>
  <si>
    <t>'     및 정리'</t>
  </si>
  <si>
    <t>'  ○ 작업연장 :' L6 = 250'm'</t>
  </si>
  <si>
    <t>'  ○ 작업시간(km당):'Q6 = 8'hr' * '('1000 / L6')' = {?,'9.999C'}'hr/km'</t>
  </si>
  <si>
    <t>' ○ 보통인부:'A14 = 4'인' * '('1000 / L6')' = {?,'9.9C'}'인/km'</t>
  </si>
  <si>
    <t xml:space="preserve">     '노무비 : 'TOT("L1000002") * {A14} =?LAB'원/km'</t>
  </si>
  <si>
    <t>'    직접노무비의 3% 적용 :'{LAB} * 0.03 =?MAB</t>
  </si>
  <si>
    <t>&gt; [B]'소  계'=?[]+</t>
  </si>
  <si>
    <t>[C]=0</t>
  </si>
  <si>
    <t>'8. 뒷손질 및 소재'</t>
  </si>
  <si>
    <t>'  ○ 레일 및 체결구 등에 묻어있는 콘크리트 잔재물 청소'</t>
  </si>
  <si>
    <t>'  ○ 궤광조립대 사용부위 몰탈작업 시행'</t>
  </si>
  <si>
    <t>'  ○ 측면배수로, 횡단배수로 내 잔재물 청소 및 정리'</t>
  </si>
  <si>
    <t>'  ○ 작업연장 :' L7 = 250'm'</t>
  </si>
  <si>
    <t>'  ○ 작업시간(km당):'Q7 = 8'hr' * '('1000 / L7')' = {?,'9.999C'}'hr/km'</t>
  </si>
  <si>
    <t>' ○ 보통인부:'A15 = 4'인' * '('1000 / L7')' = {?,'9.9C'}'인/km'</t>
  </si>
  <si>
    <t xml:space="preserve">     '노무비 : 'TOT("L1000002") * {A15} =?LAC'원/km'</t>
  </si>
  <si>
    <t>'    직접노무비의 3% 적용 :'{LAC} * 0.03 =?MAC</t>
  </si>
  <si>
    <t>&gt; [C]'소  계'=?[]+</t>
  </si>
  <si>
    <t>&gt;&gt; [1]+[2]+[3]+[4]+[5]+[6]+[7]+[8]+[9]+[A]+[B]+[C]'합  계'=?</t>
  </si>
  <si>
    <t>#.    49산근 버팀재,버팀지지대 설치 및 철거 | 터널부,직선부|km</t>
  </si>
  <si>
    <t>'◈ 버팀재 , 버팀지지대 설치 및 철거 (터널부,직선구간) : km당'</t>
  </si>
  <si>
    <t>'  - 버팀재 설치 및 철거비는 궤광거치에 포함'</t>
  </si>
  <si>
    <t>'  - 버팀지지대는 궤광높이기 시행시 횡방향 지지를 위하여 좌우서포트를 설치 할 때'</t>
  </si>
  <si>
    <t>'    지지물이 없으므로 버팀재 지지대를 제작 ,  설치하여 서포트를 지지함.'</t>
  </si>
  <si>
    <t>'  - 버팀재 및 버팀지지대 사용기준 및 손료'</t>
  </si>
  <si>
    <t>'     침목부설 1,567개/km 적용'</t>
  </si>
  <si>
    <t>'     침목 3정당 1개소 양쪽설치'</t>
  </si>
  <si>
    <t xml:space="preserve">    '설치간격 : 'L=1.914'm'</t>
  </si>
  <si>
    <t>'     6개월사용기준 , 재료손료 15%적용(품셈 2-6 구조물 비계, 받침철물 조절받침철물)'</t>
  </si>
  <si>
    <t>'   - 설치수량'</t>
  </si>
  <si>
    <t xml:space="preserve">      N1 = 1000 / {L} = {?,'R'}'개/km'</t>
  </si>
  <si>
    <t xml:space="preserve">      N2 = {N1} * 0.15 = {?,'R'}'개/km'</t>
  </si>
  <si>
    <t>' 2. 버팀재 재료비 : km당'</t>
  </si>
  <si>
    <t xml:space="preserve">   '재 료 비 :'{N2} * TOT("MKJ-0700") =?MA1'원/km'</t>
  </si>
  <si>
    <t>' 3. 버팀재지지대제작   '    ; km당</t>
  </si>
  <si>
    <t>'  1) 재료비   '    ; km당</t>
  </si>
  <si>
    <t>TOT("M-ST-L75405")</t>
  </si>
  <si>
    <t xml:space="preserve">   'ㄷ형강(기둥용,75x40x5x500,할증5%) :' 6.92'kg'*0.700'm'*TOT("M-ST-L75405")*1.05*{N2}=?MA2'원/km'</t>
  </si>
  <si>
    <t>TOT("M-ST-L65656M")</t>
  </si>
  <si>
    <t xml:space="preserve">   'L 형강(받침용,65x65x6x400,할증5%) :' 5.91'kg'*0.685'm'*TOT("M-ST-L65656M")*1.05*{N2}=?MA2+'원/km'</t>
  </si>
  <si>
    <t xml:space="preserve">   'L 형강(받침용,75x75x6x250,할증5%) :' 6.85'kg'*0.600'm'*TOT("M-ST-L75756M")*1.05*{N2}=?MA2+'원/km'</t>
  </si>
  <si>
    <t>'  2) 버팀재지지대제작 : km당'</t>
  </si>
  <si>
    <t xml:space="preserve">    q1 = (6.92'kg'*0.700'm'+5.91'kg'*0.685'm'+6.85'kg'*0.600'm')/1000*{N2} = {?,'9.99C'}'ton/km'</t>
  </si>
  <si>
    <t xml:space="preserve">     '재 료 비 : ' MA("_COX00601000") * {q1}'ton/km' =?MA2+'원/km'</t>
  </si>
  <si>
    <t xml:space="preserve">     '노 무 비 : ' LA("_COX00601000") * {q1}'ton/km' =?LA2'원/km'</t>
  </si>
  <si>
    <t xml:space="preserve">     '경    비 : ' EQ("_COX00601000") * {q1}'ton/km' =?EQ2'원/km'</t>
  </si>
  <si>
    <t>'  3) 조합 유성페인트 칠(철재면 2회) : km당'</t>
  </si>
  <si>
    <t xml:space="preserve">    a1 = (0.075 + 0.04*2)*0.7*2'면' = {?,'9.99C'}'㎡'</t>
  </si>
  <si>
    <t xml:space="preserve">    a2 = 0.075*2*0.600*2'면' = {?,'9.99C'}'㎡'</t>
  </si>
  <si>
    <t xml:space="preserve">    a3 = 0.065*2*0.685*2'면' = {?,'9.99C'}'㎡'</t>
  </si>
  <si>
    <t xml:space="preserve">    A = ({a1}+{a2}+{a3})*{N2} = {?,'9.99C'}'㎡/km'</t>
  </si>
  <si>
    <t xml:space="preserve">     '재 료 비 : ' MA("_CNB11220200") * {A}'㎡' =?MA2+'원/km'</t>
  </si>
  <si>
    <t xml:space="preserve">     '노 무 비 : ' LA("_CNB11220200") * {A}'㎡' =?LA2+'원/km'</t>
  </si>
  <si>
    <t xml:space="preserve">     '경    비 : ' EQ("_CNB11220200") * {A}'㎡' =?EQ2+'원/km'</t>
  </si>
  <si>
    <t>' 4. 버팀재 지지대 설치 및 철거: km당'</t>
  </si>
  <si>
    <t>'   1) 작업조건'</t>
  </si>
  <si>
    <t xml:space="preserve">     '작업연장 : 'L1=600=?'m'</t>
  </si>
  <si>
    <t xml:space="preserve">     '작업시간(km당) : 'Q1 = 8'hr'*1000'm'/{L1}'m' = {?,'9.C'}'hr/km'</t>
  </si>
  <si>
    <t>'      작업인원 :'</t>
  </si>
  <si>
    <t>'      앙카볼트 구멍뚫기 ,  설치 및 절단 : 보통인부 1인'</t>
  </si>
  <si>
    <t>'      버팀재 지지대 설치 및 철거 : 보통인부 2인'</t>
  </si>
  <si>
    <t>'     재료비 : 셋트앙카(∮16×150):'</t>
  </si>
  <si>
    <t>TOT("M-AN-16X150")</t>
  </si>
  <si>
    <t xml:space="preserve">          {N1}'개'*2*TOT("M-AN-16X150") =?MA3'원/km'</t>
  </si>
  <si>
    <t>'     노무비 : '</t>
  </si>
  <si>
    <t xml:space="preserve">          3'인'*2'(설치및철거)'*{Q1}/8'hr'*TOT("L1000002")=?LA3'원/km'</t>
  </si>
  <si>
    <t>'  2) 공구손료'</t>
  </si>
  <si>
    <t>'   - 노무비의 3%'</t>
  </si>
  <si>
    <t xml:space="preserve">      {LA3} * 3/100 =?MA3+ '원/km'</t>
  </si>
  <si>
    <t>' 5. 터널할증 30%적용'</t>
  </si>
  <si>
    <t xml:space="preserve">    {la3} * 0.0 =?LA4'원/㎡'</t>
  </si>
  <si>
    <t>&gt;&gt;[1]+[2]+[3]+[4]'합  계'=?</t>
  </si>
  <si>
    <t>#.    50산근 압송관받침대제작 | |km</t>
  </si>
  <si>
    <t>[A3]=0,[A4]=0,[A5]=0,[A6]=0,[A1]=0,[A2]=0</t>
  </si>
  <si>
    <t>'◈ 압송관받침대제작(TCL) : km당'</t>
  </si>
  <si>
    <t>'1. 작업조건(RQP C-14040 1-16 압송관받침대 제작, 품셈 건축 14-6 각종잡철물제작설치)'</t>
  </si>
  <si>
    <t>'  1) 압송관받침대(상판+받침대) 1개당 소요재료'</t>
  </si>
  <si>
    <t>'     - 상판(구조용 탄소강관 : Ø139.8mm, t=3.2mm) 길이 : 0.2m '</t>
  </si>
  <si>
    <t>'       상판 중량 :'A = 0.2'm' * 13.3'kg/m' / 2 / 1000 = {?,'9.9999C'}'ton'</t>
  </si>
  <si>
    <t>'     - 받침대(철근 D19)길이 : 0.7m × 4개 + 0.3m × 4개 + 0.1m × 4개 = 4.4m'</t>
  </si>
  <si>
    <t>'       받침대 중량 :'B = 4.4'm' * 2.25'kg/m' / 1000 = {?,'9.9999C'}'ton'</t>
  </si>
  <si>
    <t>'     - 총 중량 :'M = {A} + {B} = {?,'9.9999C'}'ton'</t>
  </si>
  <si>
    <t>'  2) 3개월사용, 손율 6%적용'</t>
  </si>
  <si>
    <t>'  3) 3m마다 1개 설치'</t>
  </si>
  <si>
    <t>'2. 재료비'</t>
  </si>
  <si>
    <t>'  1) 철근(D19) :'</t>
  </si>
  <si>
    <t>TOT("M-RB-SD19")</t>
  </si>
  <si>
    <t xml:space="preserve">      TOT("M-RB-SD19")'원/ton' * {B}'ton/개' * 1000'm' / 3'm' * 0.06 =?MA1'원/km'</t>
  </si>
  <si>
    <t>'  2) 구조용 탄소강관(Ø139.8mm, t=3.2mm) :'</t>
  </si>
  <si>
    <t xml:space="preserve">      TOT("M-ST-STLB")'원/m' * 0.2'm' * 1000'm' / 3'm' * 0.06 =?MA1+'원/km'</t>
  </si>
  <si>
    <t>'   3) 용 접 봉 :'</t>
  </si>
  <si>
    <t>TOT("M9015005")</t>
  </si>
  <si>
    <t xml:space="preserve">     15.7'kg'*TOT("M9015005")'원/kg'*{M}'ton'*1000'm'/3'm'*6/100=?MA1+:MAA3'원/km'</t>
  </si>
  <si>
    <t>'   4) 산    소 :'</t>
  </si>
  <si>
    <t xml:space="preserve">     5355'ℓ'*TOT("M9327003A1")/1000'원/ℓ'*{M}'ton'*1000'm'/3'm'*6/100=?MA1+:MAA4'원/km'</t>
  </si>
  <si>
    <t>'   5) 아세틸렌 :'</t>
  </si>
  <si>
    <t>TOT("M9342003")</t>
  </si>
  <si>
    <t xml:space="preserve">     2.4'kg'*TOT("M9342003")'원/kg'*{M}'ton'*1000'm'/3'm'* 6/100=?MA1+:MAA5'원/km'</t>
  </si>
  <si>
    <t>'   6) 전    력 :'</t>
  </si>
  <si>
    <t>TOT("K08103")</t>
  </si>
  <si>
    <t xml:space="preserve">     107.1'kWh'*TOT("K08103")'원/kWh'*{M}'ton'*1000'm'/3'm'*6/100=?MA1+:MAA6'원/km'</t>
  </si>
  <si>
    <t xml:space="preserve">  '1) 철    공 :'Q = 21.8'인'*{M}'ton'*1000'm'/3'm'*6/100= {?,'9.99C'}'인/km'</t>
  </si>
  <si>
    <t>TOT("L1000009")</t>
  </si>
  <si>
    <t xml:space="preserve">                 {Q} * TOT("L1000009")'원' =?LA2:LAA1'원/km'</t>
  </si>
  <si>
    <t xml:space="preserve">  '2) 보통인부 :'Q = 0.56'인'*{M}'ton'*1000'm'/3'm'*6/100= {?,'9.99C'}'인/km'</t>
  </si>
  <si>
    <t xml:space="preserve">                 {Q} * TOT("L1000002")'원' =?LA2+:LAA2'원/km'</t>
  </si>
  <si>
    <t xml:space="preserve">  '3) 용접공(일반) :'Q = 2.21'인'*{M}'ton'*1000'm'/3'm'*6/100= {?,'9.99C'}'인/km'</t>
  </si>
  <si>
    <t xml:space="preserve">                 {Q} * TOT("L1000012")'원' =?LA2+:LAA3'원/km'</t>
  </si>
  <si>
    <t xml:space="preserve">  '4) 특별인부 :'Q = 0.63'인'*{M}'ton'*1000'm'/3'm'*6/100= {?,'9.99C'}'인/km'</t>
  </si>
  <si>
    <t xml:space="preserve">                 {Q} * TOT("L1000003")'원' =?LA2+:LAA4 '원/km'</t>
  </si>
  <si>
    <t>'4. 경  비'</t>
  </si>
  <si>
    <t>TOT("E76110200000")</t>
  </si>
  <si>
    <t xml:space="preserve">   '용접기(교류) :' 17.71'hr' * TOT("E76110200000")'원/hr' * {M}'Ton' * 1000'm' / 3'm' * 6/ 100=?EQ3 '원/km'</t>
  </si>
  <si>
    <t>'4. 잡재료손료(주재료비의 2%) :'{MA1} * 0.02 =?MA4'원/개소'</t>
  </si>
  <si>
    <t>'5. 공구손료(직접노무비의 3%) :'{LA2} * 0.03 =?MA3'원/개소'</t>
  </si>
  <si>
    <t>#.    51산근 도상콘크리트(TCL)도상면다듬기및면처리 | 콘크리트면,터널부|㎡</t>
  </si>
  <si>
    <t>'◈ 도상콘크리트(TCL) 도상면 다듬기(콘크리트면,터널부) : ㎡당'</t>
  </si>
  <si>
    <t>'1. 도상면 다듬기 '</t>
  </si>
  <si>
    <t xml:space="preserve">     실적공사비 : 호표 No.   187 참조</t>
  </si>
  <si>
    <t>'    실적공사비 : 호표 No.TNO("_ADR12010000") 참조'</t>
  </si>
  <si>
    <t>MA("_ADR12010000")</t>
  </si>
  <si>
    <t>'     재 료 비:'MA("_ADR12010000") * 1'㎡' =?MA1</t>
  </si>
  <si>
    <t>LA("_ADR12010000")</t>
  </si>
  <si>
    <t>'     노 무 비:'LA("_ADR12010000") * 1'㎡' =?LA1</t>
  </si>
  <si>
    <t>EQ("_ADR12010000")</t>
  </si>
  <si>
    <t>'     경    비:'EQ("_ADR12010000") * 1'㎡' =?EQ1</t>
  </si>
  <si>
    <t>'2. 터널할증'</t>
  </si>
  <si>
    <t>'   노무비의 30% 적용'</t>
  </si>
  <si>
    <t xml:space="preserve">    {LA1} * 0.0 =?LA2'원/개'</t>
  </si>
  <si>
    <t>&gt;[1]+[2]'합  계'=?</t>
  </si>
  <si>
    <t>#.    52산근 PE필름설치 | 일반구간,t=0.1mm|㎡</t>
  </si>
  <si>
    <t>'◈ PE필름설치(t=0.1mm) : ㎡당'</t>
  </si>
  <si>
    <t>'1. 비닐깔기'</t>
  </si>
  <si>
    <t xml:space="preserve">     실적공사비 :호표 No.   188 참조</t>
  </si>
  <si>
    <t>'    실적공사비 :호표 No.TNO("_COD00061000") 참조'</t>
  </si>
  <si>
    <t>MA("_COD00061000")</t>
  </si>
  <si>
    <t xml:space="preserve">  ' 재 료 비:'MA("_COD00061000") * 1'㎡' =?MA1</t>
  </si>
  <si>
    <t>LA("_COD00061000")</t>
  </si>
  <si>
    <t xml:space="preserve">  ' 노 무 비:'LA("_COD00061000") * 1'㎡' =?LA1</t>
  </si>
  <si>
    <t>EQ("_COD00061000")</t>
  </si>
  <si>
    <t xml:space="preserve">  ' 경    비:'EQ("_COD00061000") * 1'㎡' =?EQ1</t>
  </si>
  <si>
    <t>'2. 소요재료'</t>
  </si>
  <si>
    <t>'  - PE필름 :'TOT("M-PEFILM") * 1'㎡' =?MA2'원/㎡'</t>
  </si>
  <si>
    <t>'3. 공구손료'</t>
  </si>
  <si>
    <t>'  - 직접노무비의 3% 적용'</t>
  </si>
  <si>
    <t xml:space="preserve">     {LA1} * 0.03 =?MA3'원/㎡'</t>
  </si>
  <si>
    <t>'4. 잡재료 손료'</t>
  </si>
  <si>
    <t>'  - 재료비의 1% 적용'</t>
  </si>
  <si>
    <t xml:space="preserve">     {MA2} * 0.01 =?MA4'원/㎡'</t>
  </si>
  <si>
    <t>&gt;&gt;[1]+[2]+[3]+[4]'합  계'= ?</t>
  </si>
  <si>
    <t>#.    53산근 스핀들구멍채움 | 모르타르충진,1567개|km</t>
  </si>
  <si>
    <t>'◈ 스핀들구멍채움(모르타르충진,1567개) : km당'</t>
  </si>
  <si>
    <t>' 1) 수량 및 단가산출기준 RQD C-14040, 1-24 적용'</t>
  </si>
  <si>
    <t>' 2) km당 스핀들구멍채움 체적'</t>
  </si>
  <si>
    <t>'    - 지름 :'D = 0.04'm'</t>
  </si>
  <si>
    <t>'    - 깊이 :'L = 0.24'm'</t>
  </si>
  <si>
    <t>'    - 침목간격 :'S = 0.638'm'</t>
  </si>
  <si>
    <t xml:space="preserve">   V = 1000'm' / {S}'m' / 2 * 2'개소' * 3.14 * {D}'m' * {D}'m' / 4 * {L}'m' = {?,'9.99999C'}'㎥/km'</t>
  </si>
  <si>
    <t>'2. 모르타르(550kg, 10±2.5)'</t>
  </si>
  <si>
    <t>TOT("M-MORTAR")</t>
  </si>
  <si>
    <t xml:space="preserve">    TOT("M-MORTAR") * {V} =?MA1'원/km'</t>
  </si>
  <si>
    <t>'3. 보통인부'</t>
  </si>
  <si>
    <t>'   - 1개소당 1분 소요'</t>
  </si>
  <si>
    <t xml:space="preserve">      L1 = (1000'm' / {S}'m' / 2 * 2'개소') / 480'개소/일' = {?,'9.999C'}'일/km'</t>
  </si>
  <si>
    <t xml:space="preserve">      TOT("L1000002") * {L1} =?LA1'원/km'</t>
  </si>
  <si>
    <t>'   - 재료비의 2%'</t>
  </si>
  <si>
    <t xml:space="preserve">      {MA1} * 0.02 =?MA2'원/km'</t>
  </si>
  <si>
    <t>#.    54산근 조명설비 | 터널작업,발전기100kW|km</t>
  </si>
  <si>
    <t>'◈ 조명설비(터널작업, 100kW발전기) : km당'</t>
  </si>
  <si>
    <t>'   - 조명방법: 한전인입전기 사용불가로 발전기 사용'</t>
  </si>
  <si>
    <t xml:space="preserve">  ' - 전등배치간격 : 5M마다 100W전구 설치('A = 200'개/km)'</t>
  </si>
  <si>
    <t>'   - 재료케이블, 전선 등 재사용 10회 적용'</t>
  </si>
  <si>
    <t>'   - 전기사용량'</t>
  </si>
  <si>
    <t xml:space="preserve"> '    1) km당 전력 소요수량 :'E = 4987'kW'</t>
  </si>
  <si>
    <t xml:space="preserve"> '    2) km당 발전기 사용시간 :'Q = {e} / 100 = {?,'9.99C'}'hr'</t>
  </si>
  <si>
    <t>TOT("MNOW0020")</t>
  </si>
  <si>
    <t xml:space="preserve">  ' - 케이블(3P 25SQ) :'TOT("MNOW0020") * 27'M' / 10'회' =?MA1'원'</t>
  </si>
  <si>
    <t>TOT("MNOW0021")</t>
  </si>
  <si>
    <t xml:space="preserve">  ' - 케이블(3P 35SQ) :'TOT("MNOW0021") * 147'M' / 10'회' =?MA1+'원'</t>
  </si>
  <si>
    <t>TOT("MNOW0025")</t>
  </si>
  <si>
    <t xml:space="preserve">  ' - 전선(1V25SQ) :'TOT("MNOW0025") * 3000'M' / 10'회' =?MA1+'원'</t>
  </si>
  <si>
    <t>TOT("M-048")</t>
  </si>
  <si>
    <t xml:space="preserve">  ' - 백열전구(100W) :'TOT("M-048") * {A}'개' / 10'회' =?MA1+'원'</t>
  </si>
  <si>
    <t>TOT("M-050")</t>
  </si>
  <si>
    <t xml:space="preserve">  ' - 방수소켓 :'TOT("M-050") * {A}'개' / 10'회' =?MA1+'원'</t>
  </si>
  <si>
    <t>TOT("MMGW1140")</t>
  </si>
  <si>
    <t xml:space="preserve">  ' - NFB :'TOT("MMGW1140") * 2'개' / 10'회' =?MA1+'원'</t>
  </si>
  <si>
    <t>TOT("L1001075")</t>
  </si>
  <si>
    <t>'   - 내선전공 :'TOT("L1001075") * 13'인' =?LA2'원'</t>
  </si>
  <si>
    <t>'4. 발전기(100kW) 기계경비 : '</t>
  </si>
  <si>
    <t>MA("E75050100000")</t>
  </si>
  <si>
    <t xml:space="preserve">   '재료비:'MA("E75050100000") * {Q}'hr' =?MA3'원/km'</t>
  </si>
  <si>
    <t>LA("E75050100000")</t>
  </si>
  <si>
    <t xml:space="preserve">   '노무비:'LA("E75050100000") * {Q}'hr' =?LA3'원/km'</t>
  </si>
  <si>
    <t>EQ("E75050100000")</t>
  </si>
  <si>
    <t xml:space="preserve">   '경  비:'EQ("E75050100000") * {Q}'hr' =?EQ3'원/km'</t>
  </si>
  <si>
    <t>#.    55산근 조명설비 | 콘크리트타설,발전기5KW|km</t>
  </si>
  <si>
    <t>'◈ 조명설비 : km 당'</t>
  </si>
  <si>
    <t>'1. 작업조건(품셈11-2-7505발전기) '</t>
  </si>
  <si>
    <t>'  1) 터널내 일반(전면)조명설비는 토목에서 설치한 설비를 이용(비용은 토목부담)'</t>
  </si>
  <si>
    <t>'  2) 궤도조명설비는 터널내 콘크리트타설시 작업장 주위(약 25m) 조명에 적용됨'</t>
  </si>
  <si>
    <t>'  3) 시간당 타설량'</t>
  </si>
  <si>
    <t>'    - 슬럼프 15cm :' a =  31.9'㎥(압송타설)'</t>
  </si>
  <si>
    <t>'    - 슬럼프 12cm :' b =  28.3'㎥(직접타설, 펌프차타설)'</t>
  </si>
  <si>
    <t>'  4) 1km 당 평균 레미콘량 :' V = 720'㎥'</t>
  </si>
  <si>
    <t>'  5) 1km 당 평균 타설시간(Q):'Q = {V} / {a} = ?'h'</t>
  </si>
  <si>
    <t>'  6) 발전기(5kW) 사용'</t>
  </si>
  <si>
    <t>'  7) 전등(100W) : 5개(10회사용, 8시간 기준, 5m마다 1개씩 설치)'</t>
  </si>
  <si>
    <t>'  8) 전선(38mm2) : 5개× 5m = 25m(10회사용, 8시간 기준)'</t>
  </si>
  <si>
    <t>'  9) 소켓(방수용) : 5개(10회사용, 8시간 기준, 5m마다 1개씩 설치)'</t>
  </si>
  <si>
    <t>'  10) 잡재료비(주재료비의 2%) 적용'</t>
  </si>
  <si>
    <t>'  1) 전등'</t>
  </si>
  <si>
    <t xml:space="preserve">      A=5'개'/(10'회'*8'hr')*{q}={?,'9.999C'} '개/km'</t>
  </si>
  <si>
    <t xml:space="preserve">      {A} * TOT("M-048") =?MA1 '원/km'</t>
  </si>
  <si>
    <t>' 2) 전선'</t>
  </si>
  <si>
    <t xml:space="preserve">      B=25'm'/(10'회'*8'hr')*{q}={?,'9.999C'} 'm/km'</t>
  </si>
  <si>
    <t xml:space="preserve">      {B} *TOT("MNOW0021") =?MA1+ '원/km'</t>
  </si>
  <si>
    <t>'  3) 소켓(방수용)'</t>
  </si>
  <si>
    <t xml:space="preserve">      C=5'개'/(10'회'*8'hr')*{q}={?,'9.999C'} '개/km'</t>
  </si>
  <si>
    <t xml:space="preserve">      {C} * TOT("M-050") =?MA1+ '원/km'</t>
  </si>
  <si>
    <t>[1]'소  계 :'=?[]</t>
  </si>
  <si>
    <t>[1]'잡재료 손료 : 주재료의 2%적용'*0.02=?</t>
  </si>
  <si>
    <t>[2]'소  계 :'=?[]+</t>
  </si>
  <si>
    <t>'3. 발전기(5kW) 기계경비 : '</t>
  </si>
  <si>
    <t>MA("E-026")</t>
  </si>
  <si>
    <t>' 재료비:' MA("E-026")*{q}'hr'=?ma3'원/km'</t>
  </si>
  <si>
    <t>LA("E-026")</t>
  </si>
  <si>
    <t>' 노무비:' LA("E-026")*{q}'hr'=?LA3'원/km'</t>
  </si>
  <si>
    <t>EQ("E-026")</t>
  </si>
  <si>
    <t>' 경  비:' EQ("E-026")*{q}'hr'=?EQ3'원/km'</t>
  </si>
  <si>
    <t>[3]'소  계 :'=?[]+</t>
  </si>
  <si>
    <t>[1]+[2]+[3]'합  계 :'=?</t>
  </si>
  <si>
    <t>#.    56산근 콘크리트 치핑 | 평삭기,기계,바닥면|㎡</t>
  </si>
  <si>
    <t>'  1. 작업조건'</t>
  </si>
  <si>
    <t>'   - 품셈6-1-4(건축) 콘크리트 치핑 적용'</t>
  </si>
  <si>
    <t>'   - 특별인부 작업량은'n={0.13}'인/㎡'</t>
  </si>
  <si>
    <t>'   - 수동평삭기 9HP 적용, 작업량 100㎡/h'</t>
  </si>
  <si>
    <t>'  2. 투입인원'</t>
  </si>
  <si>
    <t xml:space="preserve">   '- 특별인부 :'TOT("L1000003") * {n}'인'=?LA1'원/㎡'</t>
  </si>
  <si>
    <t>[1]'소   계'=?[]</t>
  </si>
  <si>
    <t>'  3. 투입장비'</t>
  </si>
  <si>
    <t>'   1) 수동평삭기 9HP'</t>
  </si>
  <si>
    <t>MA("ED5701-0019")</t>
  </si>
  <si>
    <t xml:space="preserve">     '재 료 비 :'MA("ED5701-0019") * 1'대' * 1'㎡'/100'㎡/h' =?MA2'원/㎡'</t>
  </si>
  <si>
    <t>LA("ED5701-0019")</t>
  </si>
  <si>
    <t xml:space="preserve">     '노 무 비 :'LA("ED5701-0019") * 1'대' * 1'㎡'/100'㎡/h' =?LA2'원/㎡'</t>
  </si>
  <si>
    <t>EQ("ED5701-0019")</t>
  </si>
  <si>
    <t xml:space="preserve">     '경    비 :'EQ("ED5701-0019") * 1'대' * 1'㎡'/100'㎡/h' =?EQ2'원/㎡'</t>
  </si>
  <si>
    <t>[2]'소   계'=?[]+</t>
  </si>
  <si>
    <t>'  4. 공구손료'</t>
  </si>
  <si>
    <t>'   - 2. 노무비의 3% 적용'</t>
  </si>
  <si>
    <t xml:space="preserve">       {LA1}*0.03 =?MA3'원/㎡'</t>
  </si>
  <si>
    <t>[3]'소   계'=?[]+</t>
  </si>
  <si>
    <t>[1]+[2]+[3]'계'=?</t>
  </si>
  <si>
    <t>#.    57산근 궤광거치 | 터널,접속부,기계화체결,1600개,직선부|km</t>
  </si>
  <si>
    <t>'◈ 궤광거치(기계화체결,접속부,직선부) : km당'</t>
  </si>
  <si>
    <t xml:space="preserve">   '○ 침목간격 :'S = 0.625'm'</t>
  </si>
  <si>
    <t xml:space="preserve">     4,080 * 1000 L/㎥  * 1000 m / 3 / 0.625 m  * 0.1256 ㎡  * 0.24 m  * 0.001 m  * 2 개  =131,186.6 원/km</t>
  </si>
  <si>
    <t>'  ○ 터널구간은 인수인계 및 콘크리트타설전 2회 물청소 반영'</t>
  </si>
  <si>
    <t>&gt;&gt;[1]+[2]+[3]+[4]+[5]+[6]+[7]+[8]+[9]+[A]+[B]+[C]'합  계'=?</t>
  </si>
  <si>
    <t>#.    58산근 버팀재 설치 및 철거 | 터널부,접속부,1600개,직선부|km</t>
  </si>
  <si>
    <t>'◈ 버팀재 , 버팀지지대 설치 및 철거 (터널부,접속부,직선구간) : km당'</t>
  </si>
  <si>
    <t>'     침목부설 1,600개/km 적용'</t>
  </si>
  <si>
    <t xml:space="preserve">    '설치간격 : 'L=1.875'm'</t>
  </si>
  <si>
    <t>#.    59산근 스핀들구멍채움 | 모르타르충진,1600개|km</t>
  </si>
  <si>
    <t>'◈ 스핀들구멍채움(모르타르충진,1,600개) : km당'</t>
  </si>
  <si>
    <t>'    - 침목간격 :'S = 0.625'm'</t>
  </si>
  <si>
    <t>#.    60산근 연결보조철근 설치 | 천공깊이L=100mm|개소</t>
  </si>
  <si>
    <t>'◈ 전단키/시어키바 설치(천공깊이L=100mm) : 개소당'</t>
  </si>
  <si>
    <t>'   1) 천공깊이 :'L = 0.10'm'</t>
  </si>
  <si>
    <t>'   2) 천공지름 :'D = 0.032'm'</t>
  </si>
  <si>
    <t>'   3) 천공속도 :'S = 0.2'm/분 (연암기준)'</t>
  </si>
  <si>
    <t>'   4) 충진재료 : 모르타르(550kg, 10±2.5)'</t>
  </si>
  <si>
    <t xml:space="preserve">       Nra = 3.14 * ({D} / 2)^2 * {L} = {?,'9.9999C'}'㎥/공'</t>
  </si>
  <si>
    <t>'   5) 사용장비'</t>
  </si>
  <si>
    <t>'      - 착암기(래그해머, 2.7㎥/분) : 1대'</t>
  </si>
  <si>
    <t>'      - 공기압축기(3.5㎥/분) : 1대'</t>
  </si>
  <si>
    <t>'      - 에어호스(Ø19mm) : 1대'</t>
  </si>
  <si>
    <t>'2. 작업시간 : 수량 및 단가산출기준 RQD C-14040, 1-24 적용'</t>
  </si>
  <si>
    <t>'   1) 천공시간 : 'Td = {L}'m' / {S}'m/분' = {?,'9.9C'}'분/개'</t>
  </si>
  <si>
    <t>'   2) 공내청소 : 'Tc = 1'분/개'</t>
  </si>
  <si>
    <t>'   3) 충    진 : 'Tf = 2'분/개'</t>
  </si>
  <si>
    <t>'   4) 정    착 : 'Ts = 2'분/개'</t>
  </si>
  <si>
    <t xml:space="preserve">          Cm = {Td} + {Tc} + {Tf} + {Ts} = {?,'9.9C'}'분/개'</t>
  </si>
  <si>
    <t>'3. 재 료 비'</t>
  </si>
  <si>
    <t>'   1) 모르타르(550kg, 10±2.5)'</t>
  </si>
  <si>
    <t xml:space="preserve">       TOT("M-MORTAR") * {Nra} =?MA1'원/개소'</t>
  </si>
  <si>
    <t>'   2) 잡재료 손료'</t>
  </si>
  <si>
    <t>'      주재료비의 2% :'{MA1} * 0.02 =?MA1+'원/개소'</t>
  </si>
  <si>
    <t>'4. 기계기구사용료'</t>
  </si>
  <si>
    <t>'   1) 착암기(래그해머, 2.7㎥/분) : 품셈 11-2 (5630) 착암기'</t>
  </si>
  <si>
    <t>'      사용시간 : 천공 + 시어키바 정착'</t>
  </si>
  <si>
    <t xml:space="preserve">          Rc = ({Td} + {Ts}) / 60'분' = {?,'9.99R'}'hr'</t>
  </si>
  <si>
    <t>MA("E56300027000")</t>
  </si>
  <si>
    <t>'      재 료 비 :'MA("E56300027000") * {Rc} =?MA2' 원/개소'</t>
  </si>
  <si>
    <t>LA("E56300027000")</t>
  </si>
  <si>
    <t>'      노 무 비 :'LA("E56300027000") * {Rc} =?LA2' 원/개소'</t>
  </si>
  <si>
    <t>EQ("E56300027000")</t>
  </si>
  <si>
    <t>'      경    비 :'EQ("E56300027000") * {Rc} =?EQ2' 원/개소'</t>
  </si>
  <si>
    <t>'   2) 공기압축기(3.5㎥/분) : 품셈 11-2 및 11-3 (5205) 공기압축기'</t>
  </si>
  <si>
    <t>'      사용시간 : 천공 + 공내청소 + 시어키바 정착'</t>
  </si>
  <si>
    <t xml:space="preserve">          Rd = ({Td} + {Tc} + {Ts}) / 60'분' = {?,'9.99R'}'hr'</t>
  </si>
  <si>
    <t>MA("E52050035000")</t>
  </si>
  <si>
    <t>'      재 료 비 :'MA("E52050035000") * {Rd} =?MA3' 원/개소'</t>
  </si>
  <si>
    <t>LA("E52050035000")</t>
  </si>
  <si>
    <t>'      노 무 비 :'LA("E52050035000") * {Rd} =?LA3' 원/개소'</t>
  </si>
  <si>
    <t>EQ("E52050035000")</t>
  </si>
  <si>
    <t>'      경    비 :'EQ("E52050035000") * {Rd} =?EQ3' 원/개소'</t>
  </si>
  <si>
    <t>'   3) 에어호스(Ø19mm) : 품셈 11-2 (8801) 에어호스'</t>
  </si>
  <si>
    <t xml:space="preserve">          Rc = ({Td} + {Ts}) / 60'분' = {?,'9.999C'}'hr'</t>
  </si>
  <si>
    <t>MA("E88010019000")</t>
  </si>
  <si>
    <t>'      재 료 비 :'MA("E88010019000") * {Rc} =?MA4' 원/개소'</t>
  </si>
  <si>
    <t>LA("E88010019000")</t>
  </si>
  <si>
    <t>'      노 무 비 :'LA("E88010019000") * {Rc} =?LA4' 원/개소'</t>
  </si>
  <si>
    <t>EQ("E88010019000")</t>
  </si>
  <si>
    <t>'      경    비 :'EQ("E88010019000") * {Rc} =?EQ4' 원/개소'</t>
  </si>
  <si>
    <t xml:space="preserve">    To = 480'분' / {Cm}'분/개' = {?,'9.99C'}'개'</t>
  </si>
  <si>
    <t>'     1) 착 암 공 :'L1 = 2 / {To}'개' = {?,'9.99C'}</t>
  </si>
  <si>
    <t>TOT("L1000015")</t>
  </si>
  <si>
    <t xml:space="preserve">         {L1} * TOT("L1000015") =?LA5' 원/개소'</t>
  </si>
  <si>
    <t>'     2) 특별인부 :'L2 = 1 / {To}'개' = {?,'9.99C'}</t>
  </si>
  <si>
    <t xml:space="preserve">         {L2} * TOT("L1000003") =?LA5+' 원/개소'</t>
  </si>
  <si>
    <t>'     3) 보통인부 :'L3 = 2 / {To}'개' = {?,'9.99C'}</t>
  </si>
  <si>
    <t xml:space="preserve">         {L3} * TOT("L1000002") =?LA5+' 원/개소'</t>
  </si>
  <si>
    <t>'6. 재료비'</t>
  </si>
  <si>
    <t>'  - 공구손료 : 노무비의 3%'</t>
  </si>
  <si>
    <t xml:space="preserve">     {LA5} * 0.03 =?MA6'원/개소'</t>
  </si>
  <si>
    <t>'  - 잡재료손료 : 재료비 2%'</t>
  </si>
  <si>
    <t xml:space="preserve">     {MA1} * 0.02 =?MA6+'원/개소'</t>
  </si>
  <si>
    <t>[1]+[2]+[3]+[4]+[5]+[6]' 합  계' =?</t>
  </si>
  <si>
    <t>#.    61산근 철근가공 | 간단|Ton</t>
  </si>
  <si>
    <t>'◈ 철근 가공  : ton당'</t>
  </si>
  <si>
    <t>'   (RQD C-14040, 1-25 전단키 가공)'</t>
  </si>
  <si>
    <t>'1. 전단키에 적용'</t>
  </si>
  <si>
    <t>'2. 철근가공 간단 적용'</t>
  </si>
  <si>
    <t>'3. 기계기구 손료는 인력품의 2% 적용'</t>
  </si>
  <si>
    <t>'4. 작업인원'</t>
  </si>
  <si>
    <t>TOT("L1000008")</t>
  </si>
  <si>
    <t>'   1) 철근공   :' 1.07 '인/ton' * TOT("L1000008") '원/인' =?LA '원/ton'</t>
  </si>
  <si>
    <t>'   2) 보통인부 :' 0.35 '인/ton' * TOT("L1000002") '원/인' =?LA+ '원/ton'</t>
  </si>
  <si>
    <t>'5. 기계기구 손료'</t>
  </si>
  <si>
    <t>'    노무비의 2%'</t>
  </si>
  <si>
    <t xml:space="preserve">     {LA()} * 2/ 100 =?EQ '원/ton'</t>
  </si>
  <si>
    <t>'  ./-'</t>
  </si>
  <si>
    <t>&gt;&gt;'  합  계 :'</t>
  </si>
  <si>
    <t>#.    62산근 선로제표설치 | KM표,터널용|개</t>
  </si>
  <si>
    <t>'◈ 선로제표설치(KM표,터널용) : 개당'</t>
  </si>
  <si>
    <t>'  1)표판(t=3mm,알루미늄판,할증 10%) :'0.65'm' * 0.36'm' * MA("M-ST-AL3") * 1.1 =?MA1'원/개'</t>
  </si>
  <si>
    <t>'  2)일반 반사지(920*46mm) :'0.65'm' * 0.18'm' * 2'면' * MA("M-S-SH2") =?MA1+'원/개'</t>
  </si>
  <si>
    <t>'  3)고휘도 반사지(1219*46mm) :'0.235'm' * 0.115'm' * 3'개' * 2'면' * MA("M-S-SH1") =?MA1+'원/개'</t>
  </si>
  <si>
    <t>MA("M-BTST12X100")</t>
  </si>
  <si>
    <t>'  4)앵커볼트(Ø5/8"×100) :'4'개' * MA("M-BTST12X100") =?MA1+'원/개'</t>
  </si>
  <si>
    <t>'  5)보강판(t=3mm,알루미늄판,할증 5%) :'0.040'm' * 0.08'm' * 2 * TOT("M-ST-AL3") * 1.05 =?MA1+'원/개'</t>
  </si>
  <si>
    <t>'  - 재 료 비 :'8.12'kg/㎡' * 1.1'm' * 0.3'm' * MA("_COX00601000") / 1000'kg' =?MA2'원/개'</t>
  </si>
  <si>
    <t>'  - 노 무 비 :'8.12'kg/㎡' * 1.1'm' * 0.3'm' * LA("_COX00601000") / 1000'kg' =?LA2'원/개'</t>
  </si>
  <si>
    <t>'  - 경    비 :'8.12'kg/㎡' * 1.1'm' * 0.3'm' * EQ("_COX00601000") / 1000'kg' =?EQ2'원/개'</t>
  </si>
  <si>
    <t>'3. 제표 기입'</t>
  </si>
  <si>
    <t>'  - 궤 도 공 :'0.03'인' * TOT("L1000046") =?LA3'원/개'</t>
  </si>
  <si>
    <t>'  - 보통인부 :'0.01'인' * TOT("L1000002") =?LA3+'원/개'</t>
  </si>
  <si>
    <t xml:space="preserve">     {LA3} * 0.03 =?MA3</t>
  </si>
  <si>
    <t>'4. 제표 건식'</t>
  </si>
  <si>
    <t>'  - 궤 도 공 :'0.005'인' * TOT("L1000046") =?LA4'원/개'</t>
  </si>
  <si>
    <t>'  - 보통인부 :'0.056'인' * TOT("L1000002") =?LA4+'원/개'</t>
  </si>
  <si>
    <t xml:space="preserve">     {LA4} * 0.03 =?MA4</t>
  </si>
  <si>
    <t>&gt;&gt;[1]+[2]+[3]+[4]' 합  계'=?</t>
  </si>
  <si>
    <t>#.    63산근 선로제표설치 | M표,터널용|개</t>
  </si>
  <si>
    <t>'◈ 선로제표설치(M표,터널용) : 개당'</t>
  </si>
  <si>
    <t>'  2)일반 반사지(920*46mm) :'0.18'm' * 0.65'm' * 2'면' * MA("M-S-SH2") =?MA1+'원/개'</t>
  </si>
  <si>
    <t xml:space="preserve">   3)고휘도 반사지(1219*46mm) : ((0.146 m  * 0.192 m ) + (0.144 m  * 0.206 m )) * 2 면  * 54,000 =6,231.1 원/개</t>
  </si>
  <si>
    <t>'  3)고휘도 반사지(1219*46mm) :'((0.146'm' * 0.192'm') + (0.144'm' * 0.206'm')) * 2'면' * MA("M-S-SH1") =?MA1+'원/개'</t>
  </si>
  <si>
    <t>'  4)앵커볼트(Ø5/8"×100) :'6'개' * MA("M-BTST12X100") =?MA1+'원/개'</t>
  </si>
  <si>
    <t>'  5)보강판(t=3mm,알루미늄판,할증 5%) :'0.040'm' * 0.085'm' * 2 * TOT("M-ST-AL3") * 1.05 =?MA1+'원/개'</t>
  </si>
  <si>
    <t>'  - 재 료 비 :'8.12'kg/㎡' * 0.6'm' * 0.4'm' * MA("_COX00601000") / 1000'kg' =?MA2'원/개'</t>
  </si>
  <si>
    <t>'  - 노 무 비 :'8.12'kg/㎡' * 0.6'm' * 0.4'm' * LA("_COX00601000") / 1000'kg' =?LA2'원/개'</t>
  </si>
  <si>
    <t>'  - 경    비 :'8.12'kg/㎡' * 0.6'm' * 0.4'm' * EQ("_COX00601000") / 1000'kg' =?EQ2'원/개'</t>
  </si>
  <si>
    <t>#.    64산근 선로제표설치 | 곡선표,터널용|개</t>
  </si>
  <si>
    <t>'◈ 선로제표설치(곡선표,터널용) : 개당'</t>
  </si>
  <si>
    <t>'  1)표판(t=3mm,알루미늄판,할증 10%) :'0.3'm' * 0.2'm' * MA("M-ST-AL3") * 1.1 =?MA1'원/개'</t>
  </si>
  <si>
    <t>'  2)일반 반사지(920*46mm) :'0.3'm' * 0.2'm' * MA("M-S-SH2") =?MA1+'원/개'</t>
  </si>
  <si>
    <t>'  3)고휘도 반사지(1219*46mm) :'0.276'm' * 0.135'm' * MA("M-S-SH1") =?MA1+'원/개'</t>
  </si>
  <si>
    <t>'  4)앵커볼트(Ø12.7) :'2'개' * MA("M-BTST10X90") =?MA1+'원/개'</t>
  </si>
  <si>
    <t>TOT("M-BT-M6X25")</t>
  </si>
  <si>
    <t>'  5)볼트,너트(M6*25) :'4'개' * TOT("M-BT-M6X25") =?MA1+'원/개'</t>
  </si>
  <si>
    <t>'  - 재 료 비 :'8.12'kg/㎡' * 0.3'm' * 0.2'm' * MA("_COX00601000") / 1000'kg' =?MA2'원/개'</t>
  </si>
  <si>
    <t>'  - 노 무 비 :'8.12'kg/㎡' * 0.3'm' * 0.2'm' * LA("_COX00601000") / 1000'kg' =?LA2'원/개'</t>
  </si>
  <si>
    <t>'  - 경    비 :'8.12'kg/㎡' * 0.3'm' * 0.2'm' * EQ("_COX00601000") / 1000'kg' =?EQ2'원/개'</t>
  </si>
  <si>
    <t>&gt;[1]+[2]+[3]+[4]'합 계'=?</t>
  </si>
  <si>
    <t>#.    65산근 선로제표설치 | 구배표,터널용|개</t>
  </si>
  <si>
    <t>'◈ 선로제표설치(종곡선표,터널용) : 개당'</t>
  </si>
  <si>
    <t>TOT("M-ARCRIL-10")</t>
  </si>
  <si>
    <t>'  1)아크릴평판(백색,10x238x250) :' 0.15'm'*0.238'm' * TOT("M-ARCRIL-10") =?MA1'원/개'</t>
  </si>
  <si>
    <t>'  2)알루미늄판 흑색(3x38x250mm):' 0.038'm'*0.15'm'* TOT("M-ST-AL3") =?MA1+'원/개'</t>
  </si>
  <si>
    <t>'  3)아크릴판고정용(볽트/너트,M6x25):' 3'개' * TOT("M-BT-M6X25")  =?MA1+'원/개'</t>
  </si>
  <si>
    <t>TOT("M-BTST12X100")</t>
  </si>
  <si>
    <t>'  4)벽면고정용(앵커볼트,M12.7):'2'개' * TOT("M-BTST12X100") =?MA1+'원/개'</t>
  </si>
  <si>
    <t>'  5)고휘도 반사지(1219*46mm) :'0.16'm' * 0.13'm' * 2'면' * TOT("M-S-SH1") =?MA1+'원/개'</t>
  </si>
  <si>
    <t>#.    66산근 철근운반 | 각  종|Ton</t>
  </si>
  <si>
    <t>'◈ 철근운반(각종) : ton당'</t>
  </si>
  <si>
    <t>'1. 조    건'</t>
  </si>
  <si>
    <t>'  1) 적용 기준 : 현장에서 가까운 지역 공장상차도'</t>
  </si>
  <si>
    <t>'  2) 적재/하화 : 크레인(타이어) 10 TON'</t>
  </si>
  <si>
    <t>'  3) 운     반 : 트레일러 20 TON'</t>
  </si>
  <si>
    <t>'2. 크레인(타이어) 적재/하화 시간'</t>
  </si>
  <si>
    <t>'  1) 1회 적재/하화 횟수 :'N = 20'ton/대' / 2'ton/회' = {?,'R'}'회/대'</t>
  </si>
  <si>
    <t>'   - 묶 기 :'ta = 30'초/회' * {N}'회/대' = {?,'R'}'초/대'</t>
  </si>
  <si>
    <t>'   - 회 전 :'tb = 30'초/회' * {N}'회/대' = {?,'R'}'초/대'</t>
  </si>
  <si>
    <t>'   - 풀 기 :'tc = 30'초/회' * {N}'회/대' = {?,'R'}'초/대'</t>
  </si>
  <si>
    <t>'       계  :'Cm = ({ta} + {tb} + {tc}) / 60 = {?,'R'}'분/대'</t>
  </si>
  <si>
    <t>'3. 트레일러 운반비'</t>
  </si>
  <si>
    <t>'  1) 1회 운반량 :'qa = 20'ton'</t>
  </si>
  <si>
    <t>'  2) 작업효율 :'fa = 1.00, Ea = 0.90</t>
  </si>
  <si>
    <t>'  3) 운반시간'</t>
  </si>
  <si>
    <t>'    - 적재시간 :'t1 = {Cm}'분/대'</t>
  </si>
  <si>
    <t>'    - 하화시간 :'t3 = {Cm}'분/대'</t>
  </si>
  <si>
    <t>'    - 대기시간 :'t4 = 0.42'분/대'</t>
  </si>
  <si>
    <t>'      평균운행속도 :'V = 35'km/h'</t>
  </si>
  <si>
    <t>'      평균운반거리 :'L = 64'km'</t>
  </si>
  <si>
    <t>'    - 운송시간 :'t2 = 2 * 60 * {L} / {V} = {?,'9.9R'}'분'</t>
  </si>
  <si>
    <t xml:space="preserve">       Cmt = {t1}'분' + {t2}'분' + {t3}'분' + {t4}'분' = {?,'9.9R'}'분'</t>
  </si>
  <si>
    <t xml:space="preserve">       Q1 = 60 * {qa} * {fa} * {Ea} / {Cmt} = {?,'9.99R'}'ton/hr'</t>
  </si>
  <si>
    <t xml:space="preserve">       Q2 = 1 / {Q1} = {?,'9.99R'}'hr/ton'</t>
  </si>
  <si>
    <t xml:space="preserve">       OH = ({t2}'분' + {t4}'분') / {Cmt}'분' = {?,'9.99R'}</t>
  </si>
  <si>
    <t>'  4) 트레일러 20 TON 기계경비'</t>
  </si>
  <si>
    <t>MA("E27020020000")</t>
  </si>
  <si>
    <t>'    - 재료비 :'MA("E27020020000") * {Q2}'hr/ton' * {OH} =?MA'원/ton'</t>
  </si>
  <si>
    <t>LA("E27020020000")</t>
  </si>
  <si>
    <t>'    - 노무비 :'LA("E27020020000") * {Q2}'hr/ton' =?LA'원/ton'</t>
  </si>
  <si>
    <t>EQ("E27020020000")</t>
  </si>
  <si>
    <t>'    - 경  비 :'EQ("E27020020000") * {Q2}'hr/ton' =?EQ'원/ton'</t>
  </si>
  <si>
    <t>'4. 하화비'</t>
  </si>
  <si>
    <t>'  1) 1회 하화량 :'qb = 2'Ton/회'</t>
  </si>
  <si>
    <t>'  2) 작업효율 :'fb = 1.00, Eb = 0.50</t>
  </si>
  <si>
    <t>'  3) 하화량'</t>
  </si>
  <si>
    <t xml:space="preserve">      Cma = {Cm} / {N} = {?,'9.99R'}'분/회'</t>
  </si>
  <si>
    <t xml:space="preserve">      Q3 = 60 * {qb} * {fb} * {Eb} / {Cma} = {?,'9.99R'}'ton/hr'</t>
  </si>
  <si>
    <t xml:space="preserve">      Q4 = 1 / {Q3} = {?,'9.99R'}'hr/ton'</t>
  </si>
  <si>
    <t>'  4) 크레인(타이어) 10 TON 기계경비'</t>
  </si>
  <si>
    <t>'    - 재료비 :'MA("E02104001000") * {Q4}'hr/ton' =?MA+'원/ton'</t>
  </si>
  <si>
    <t>'    - 노무비 :'LA("E02104001000") * {Q4}'hr/ton' =?LA+'원/ton'</t>
  </si>
  <si>
    <t>'    - 경  비 :'EQ("E02104001000") * {Q4}'hr/ton' =?EQ+'원/ton'</t>
  </si>
  <si>
    <t>'5. 인건비'</t>
  </si>
  <si>
    <t>'  - 1일 실작업시간 :'Q5 = (60 * 8 - 30) / 60 = {?,'9.9R'}'hr/일'</t>
  </si>
  <si>
    <t>TOT("L1000006")</t>
  </si>
  <si>
    <t>'    ① 비 계 공 :'TOT("L1000006") * 2 / {Q5}'hr/일' * {Q4}'hr/ton' =?LA+'원/ton'</t>
  </si>
  <si>
    <t>'    ② 보통인부 :'TOT("L1000002") * 1 / {Q5}'hr/일' * {Q4}'hr/ton' =?LA+'원/ton'</t>
  </si>
  <si>
    <t>&gt;'&gt;3'</t>
  </si>
  <si>
    <t>#.    67산근 분기기부속장치설치(히팅장치) | 60kg,PCT,#8|틀</t>
  </si>
  <si>
    <t>'◈ 분기기부속장치설치(60kg#8 분기기,고정) : 틀당'</t>
  </si>
  <si>
    <t>'  1) 신호품셈 3-3-7 고속선분기기 조정'</t>
  </si>
  <si>
    <t>'  2) 신호품셈 3-14-7 분기기히터장치 적용'</t>
  </si>
  <si>
    <t>'  3) 분기기 조정 및 레일히터설치'</t>
  </si>
  <si>
    <t>'2. 분기기조정 :'</t>
  </si>
  <si>
    <t>'  - 신 호 공 : 0.62인*2회*0.5 = 0.62인'</t>
  </si>
  <si>
    <t>'  - 보통인부 : 0.12인*2회*0.5 = 0.12인'</t>
  </si>
  <si>
    <t>TOT("L1000085")</t>
  </si>
  <si>
    <t>'   신 호 공 :' TOT("L1000085") * 0.62 =?LA1'원/틀'</t>
  </si>
  <si>
    <t>'   보통인부 :' TOT("L1000002") * 0.12 =?LA1+'원/틀'</t>
  </si>
  <si>
    <t>[1]   '소   계 :' =?[]</t>
  </si>
  <si>
    <t>'3. 레일히터 :'</t>
  </si>
  <si>
    <t>'   - 바형히터'</t>
  </si>
  <si>
    <t>' 2) 노무비 :'</t>
  </si>
  <si>
    <t>'   신 호 공 :' TOT("L1000085") * 0.25 =?LA2'원/틀'</t>
  </si>
  <si>
    <t>'   철    공 :' TOT("L1000009") * 0.15 =?LA2+'원/틀'</t>
  </si>
  <si>
    <t>'   보통인부 :' TOT("L1000002") * 0.15 =?LA2+'원/틀'</t>
  </si>
  <si>
    <t>[2]   '소   계 :'  =?[]+</t>
  </si>
  <si>
    <t>'4. 공구손료'</t>
  </si>
  <si>
    <t>' 1) 노무비의 3%:'</t>
  </si>
  <si>
    <t xml:space="preserve">    ({LA1} + {LA2}) * 0.03 =?MA3 '원/틀'</t>
  </si>
  <si>
    <t>[3]   '소   계 :' =?[]+</t>
  </si>
  <si>
    <t>#.    68산근 분기기부속장치설치(히팅장치) | 60kg,PCT,#10|틀</t>
  </si>
  <si>
    <t>'◈ 분기기부속장치설치(60kg#10 분기기,고정) : 틀당'</t>
  </si>
  <si>
    <t>&gt;&gt; [1]+[2]+[3]'합  계'=?</t>
  </si>
  <si>
    <t>#.    69산근 분기기부속장치설치(철관및히팅장치) | 60kg,PCT,#12|틀</t>
  </si>
  <si>
    <t>'◈ 분기기부속장치설치(60kg#12 분기기,고정) : 틀당'</t>
  </si>
  <si>
    <t>'  1) 신호품셈 3-14-6 분기기장치 적용'</t>
  </si>
  <si>
    <t>'  2) 신호품셈 3-3-7 고속선분기기 조정'</t>
  </si>
  <si>
    <t>'  3) 신호품셈 3-14-7 분기기히터장치 적용'</t>
  </si>
  <si>
    <t>'  4) 철관장치 각종 설치,분기기 조정 및 레일히터설치'</t>
  </si>
  <si>
    <t>'2. 철관장치 설치 :'</t>
  </si>
  <si>
    <t>'   신 호 공 :' TOT("L1000085") * 2.7 =?LA1'원/틀'</t>
  </si>
  <si>
    <t>'   철    공 :' TOT("L1000009") * 1.0 =?LA1+'원/틀'</t>
  </si>
  <si>
    <t>'   보통인부 :' TOT("L1000002") * 1.4 =?LA1+'원/틀'</t>
  </si>
  <si>
    <t>[1]   '소   계 :'  =?[]</t>
  </si>
  <si>
    <t>'3. 분기기조정 :'</t>
  </si>
  <si>
    <t>'  - 신 호 공 :' A = 0.62'인'*2'회'*0.5 = ?'인'</t>
  </si>
  <si>
    <t>'  - 보통인부 :' B = 0.12'인'*2'회'*0.5 = ?'인'</t>
  </si>
  <si>
    <t>'   신 호 공 :' TOT("L1000085") * {A} =?LA2'원/틀'</t>
  </si>
  <si>
    <t>'   보통인부 :' TOT("L1000002") * {B} =?LA2+'원/틀'</t>
  </si>
  <si>
    <t>[2]   '소   계 :' =?[]+</t>
  </si>
  <si>
    <t>'4. 레일히터 :'</t>
  </si>
  <si>
    <t>'   신 호 공 :' TOT("L1000085") * 0.25 =?LA3'원/틀'</t>
  </si>
  <si>
    <t>'   철    공 :' TOT("L1000009") * 0.15 =?LA3+'원/틀'</t>
  </si>
  <si>
    <t>'   보통인부 :' TOT("L1000002") * 0.15 =?LA3+'원/틀'</t>
  </si>
  <si>
    <t>[3]   '소   계 :'  =?[]+</t>
  </si>
  <si>
    <t>'5. 공구손료'</t>
  </si>
  <si>
    <t xml:space="preserve">    ({LA1} + {LA2} + {LA3}) * 0.03 =?MA4 '원/틀'</t>
  </si>
  <si>
    <t>[4]   '소   계 :' =?[]+</t>
  </si>
  <si>
    <t>&gt;&gt; [1]+[2]+[3]+[4]'합  계'=?</t>
  </si>
  <si>
    <t>#.    70산근 분기기부속장치설치(철관및히팅장치) | 60kg,PCT,#15|틀</t>
  </si>
  <si>
    <t>'◈ 분기기부속장치설치(60kg#15 분기기,고정) : 틀당'</t>
  </si>
  <si>
    <t>'  - 신 호 공 :' A = (0.62+1.26)/2'인'*2'회' = ?'인'</t>
  </si>
  <si>
    <t>'  - 보통인부 :' B = (0.12+0.24)/2'인'*2'회' = ?'인'</t>
  </si>
  <si>
    <t>#.    71산근 장대레일설정 | 자연대기온도법,60kg, R≥4000|km</t>
  </si>
  <si>
    <t>'◈ 장대레일설정(자연대기온도법,직선(R≥4000m)) : km당'</t>
  </si>
  <si>
    <t>'  가. 레일타격기(설정용)'</t>
  </si>
  <si>
    <t>'   - 재료비 :' MA("EKR2012WHIT") * 8'시간' * 2'대' =?MA1</t>
  </si>
  <si>
    <t>'   - 노무비 :' LA("EKR2012WHIT") * 8'시간' * 2'대' =?LA1</t>
  </si>
  <si>
    <t>'   - 경  비 :' EQ("EKR2012WHIT") * 8'시간' * 2'대' =?EQ1</t>
  </si>
  <si>
    <t>#.    72산근 장대레일설정 | 자연대기온도법,60kg, 1200≤R&lt;2000|km</t>
  </si>
  <si>
    <t>'◈ 장대레일설정(자연대기온도법,직선(1200≤R&lt;2000m)) : km당'</t>
  </si>
  <si>
    <t>'   - 곡선구간은 'A=2.22'개소로 산출한다.'</t>
  </si>
  <si>
    <t>#.    73산근 장대레일설정 | 자연대기온도법,60kg, 800≤R&lt;1200|km</t>
  </si>
  <si>
    <t>'◈ 장대레일설정(자연대기온도법,직선(800≤R&lt;12000m)) : km당'</t>
  </si>
  <si>
    <t>'   - 곡선구간은 'A=3.33'개소로 산출한다.'</t>
  </si>
  <si>
    <t>#.    74산근 장대레일설정 | 자연대기온도법,60kg, 400≤R&lt;800|km</t>
  </si>
  <si>
    <t>'◈ 장대레일설정(자연대기온도법,직선(400≤R&lt;800m)) : km당'</t>
  </si>
  <si>
    <t>'   - 곡선구간은 'A=6.67'개소로 산출한다.'</t>
  </si>
  <si>
    <t>#.    75산근 자갈다지기 | 분기구간,공단제공장비|틀</t>
  </si>
  <si>
    <t>'◈ 깬자갈 다지기(분기구간,공단임대장비) : 틀당'</t>
  </si>
  <si>
    <t>'1. 작업조건(공단보선장비손료산정)'</t>
  </si>
  <si>
    <t>'  1) 공단제공장비(08-275S)사 용 '</t>
  </si>
  <si>
    <t>'     - 3, 4, 5, 6, 7차 최종다짐 자갈다지기 시행(공단임대장비)'</t>
  </si>
  <si>
    <t>'       (총 5회 다짐시행)'</t>
  </si>
  <si>
    <t>'  4) 장비 작업량'</t>
  </si>
  <si>
    <t>'     - 스위치타이탬퍼 : 4틀/일(2hr/틀)'</t>
  </si>
  <si>
    <t>'     - 5회 다짐시행이므로 'Q = 2'hr/틀'* 5'회' = {?,'9.9C'}'hr/틀'</t>
  </si>
  <si>
    <t>'2. 스위치타이탬퍼(유류비, 08-275S) 기계경비 : '</t>
  </si>
  <si>
    <t>MA("EKR2012WSTT")</t>
  </si>
  <si>
    <t>'  재 료 비 :'MA("EKR2012WSTT") * {Q} =?MA1'원/틀'</t>
  </si>
  <si>
    <t>LA("EKR2012WSTT")</t>
  </si>
  <si>
    <t>'  노 무 비 :'LA("EKR2012WSTT") * {Q} =?LA1'원/틀'</t>
  </si>
  <si>
    <t>EQ("EKR2012WSTT")</t>
  </si>
  <si>
    <t>'  경    비 :'EQ("EKR2012WSTT") * {Q} =?EQ1'원/틀'</t>
  </si>
  <si>
    <t>#.    76산근 분기기 하화 | 50kg #8|틀</t>
  </si>
  <si>
    <t>'◈ 분기기 하화(50kg #8) : 틀당'</t>
  </si>
  <si>
    <t>'  1) 크레인(타이어) 50TON 사용'</t>
  </si>
  <si>
    <t>'  2) 포인트부, 리드부, 가드부 단위로 총 5회 하화'</t>
  </si>
  <si>
    <t xml:space="preserve">      t1 = 10'분(분기기 와이어매기)'</t>
  </si>
  <si>
    <t xml:space="preserve">      t2 = 5'분(선회 및 이동)'</t>
  </si>
  <si>
    <t xml:space="preserve">      t3 = 5'분(분기기 와이어풀기 및 적치)'</t>
  </si>
  <si>
    <t>'     - 분기기 와이어매기 및 풀기 : 보통인부 2인'</t>
  </si>
  <si>
    <t>'     - 분기기 적치 및 정리 : 보통인부 2인'</t>
  </si>
  <si>
    <t>'  6) 기타'</t>
  </si>
  <si>
    <t xml:space="preserve">    Cm = {t1} + {t2} + {t3}  = ?'분'</t>
  </si>
  <si>
    <t>'   총 5회 하화하여야 하므로 't = {Cm} * 5'회' = ?'분'</t>
  </si>
  <si>
    <t xml:space="preserve">    Q = 60 * {q} * {f} * {E} / {t} = {?,'9.9R'}'틀/h'</t>
  </si>
  <si>
    <t>'   1틀 하화 시간 :'Q1 = 1'틀' / {Q}'틀/h' = {?,'9.99R'}'h'</t>
  </si>
  <si>
    <t>'3. 분기기의 종류에 따라 다음의 할증('A = 0.70')을 적용한다.'</t>
  </si>
  <si>
    <t>'  ┌─────┬────┬────┬────┬─────┐'</t>
  </si>
  <si>
    <t>'  │   구분   │   #8   │   #10  │   #12  │   #15    │'</t>
  </si>
  <si>
    <t>'  ├─────┼────┼────┼────┼─────┤'</t>
  </si>
  <si>
    <t>'  │   50kg   │   0.7  │  0.82  │   0.9  │   1.15   │'</t>
  </si>
  <si>
    <t>'  │   60kg   │   0.75 │  0.90  │   1.00 │   1.20   │'</t>
  </si>
  <si>
    <t>'  └─────┴────┴────┴────┴─────┘'</t>
  </si>
  <si>
    <t>'3. 크레인(타이어) 50TON 기계경비 : '</t>
  </si>
  <si>
    <t>MA("E02104005000")</t>
  </si>
  <si>
    <t>'   재 료 비 :' MA("E02104005000") * {Q1} * {A} =?MA1'원/틀'</t>
  </si>
  <si>
    <t>LA("E02104005000")</t>
  </si>
  <si>
    <t>'   노 무 비 :' LA("E02104005000") * {Q1} * {A} =?LA1'원/틀'</t>
  </si>
  <si>
    <t>EQ("E02104005000")</t>
  </si>
  <si>
    <t>'   경    비 :' EQ("E02104005000") * {Q1} * {A} =?EQ1'원/틀'</t>
  </si>
  <si>
    <t>'4. 크레인(타이어) 50TON 운송경비 :'</t>
  </si>
  <si>
    <t>'   1) 도청소재지나 대도시로부터 이동거리 :'L =40'km'</t>
  </si>
  <si>
    <t>'   2) 자주식 건설기계 자주이동의 경우(품셈 10-1-3)'</t>
  </si>
  <si>
    <t>'      포장도로 이동속도 30km/h적용'</t>
  </si>
  <si>
    <t xml:space="preserve">       Q2 = ({L}'km' / 30'km/h') * 2'(왕복)' = {?,'9.99R'}'h'</t>
  </si>
  <si>
    <t>'   3) 1일 분기기 하화량 :'</t>
  </si>
  <si>
    <t xml:space="preserve">       Q3 = (8 - {Q2}) * 60 / {t} = {?,'9.9R'}'틀'</t>
  </si>
  <si>
    <t>'   4) 분기기 틀당 운송시간 :'</t>
  </si>
  <si>
    <t xml:space="preserve">       Q4 = {Q2} / {Q3} = {?,'9.99R'}'h/틀'</t>
  </si>
  <si>
    <t>'   5) 크레인(트럭) 50TON 운송경비 :'</t>
  </si>
  <si>
    <t>'      재 료 비 :' MA("E02104005000") * {Q4} * {A} =?MA2'원/틀'</t>
  </si>
  <si>
    <t>'      노 무 비 :' LA("E02104005000") * {Q4} * {A} =?LA2'원/틀'</t>
  </si>
  <si>
    <t>'      경    비 :' EQ("E02104005000") * {Q4} * {A} =?EQ2'원/틀'</t>
  </si>
  <si>
    <t>'   보통인부 :'B = 4'인' * {Q1} / 8'h' * {A} = {?,'9.999C'}'인/틀'</t>
  </si>
  <si>
    <t xml:space="preserve">              {B} * TOT("L1000002") =?LA3 '원/틀'</t>
  </si>
  <si>
    <t>&gt;[1]+[2]+[3]' 합  계'=?</t>
  </si>
  <si>
    <t>#.    77산근 분기기 하화 | 50kg #10|틀</t>
  </si>
  <si>
    <t>'◈ 분기기 하화(50kg #10) : 틀당'</t>
  </si>
  <si>
    <t>'3. 분기기의 종류에 따라 다음의 할증('A = 0.82')을 적용한다.'</t>
  </si>
  <si>
    <t>#.    78산근 분기기 하화 | 50kg #12|틀</t>
  </si>
  <si>
    <t>'3. 분기기의 종류에 따라 다음의 할증('A = 0.90')을 적용한다.'</t>
  </si>
  <si>
    <t>#.    79산근 분기기 하화 | 60kg #8|틀</t>
  </si>
  <si>
    <t>'◈ 분기기 하화(60kg #8) : 틀당'</t>
  </si>
  <si>
    <t>'3. 분기기의 종류에 따라 다음의 할증('A = 0.75')을 적용한다.'</t>
  </si>
  <si>
    <t>#.    80산근 분기기 하화 | 60kg #10|틀</t>
  </si>
  <si>
    <t>'◈ 분기기 하화(60kg #10) : 틀당'</t>
  </si>
  <si>
    <t>#.    81산근 분기기 하화 | 60kg #12|틀</t>
  </si>
  <si>
    <t>'◈ 분기기 하화(60kg #12) : 틀당'</t>
  </si>
  <si>
    <t>'3. 분기기의 종류에 따라 다음의 할증('A = 1.00')을 적용한다.'</t>
  </si>
  <si>
    <t>#.    82산근 분기기 하화 | 60kg #15|틀</t>
  </si>
  <si>
    <t>'◈ 분기기 하화(60kg #15) : 틀당'</t>
  </si>
  <si>
    <t>'3. 분기기의 종류에 따라 다음의 할증('A = 1.20')을 적용한다.'</t>
  </si>
  <si>
    <t>#.    83산근 신축이음매 하화 | 일단|틀</t>
  </si>
  <si>
    <t>'◈ 레일신축이음장치 하화(일단) : 틀당'</t>
  </si>
  <si>
    <t>'1. 작업조건)'</t>
  </si>
  <si>
    <t>'  1) 크레인(타이어) 10TON 사용'</t>
  </si>
  <si>
    <t>'  2) 레일신축이음장치 1세트를 1회에 하화'</t>
  </si>
  <si>
    <t xml:space="preserve">      t1 = 10'분(와이어매기 및 정리)'</t>
  </si>
  <si>
    <t xml:space="preserve">      t3 = 5'분(와이어풀기 및 정리)'</t>
  </si>
  <si>
    <t>'     - 와이어매기 및 풀기 : 보통인부 1인'</t>
  </si>
  <si>
    <t>'     - 적치 및 정리 : 보통인부 1인'</t>
  </si>
  <si>
    <t xml:space="preserve">    Q = 60 * {q} * {f} * {E} / {Cm} = {?,'9.999C'}'틀/h'</t>
  </si>
  <si>
    <t>'   1틀하화 시간 :'Q1 = 1'틀' / {Q}'틀/h' = {?,'9.99C'}'h'</t>
  </si>
  <si>
    <t>'3. 크레인(타이어) 20TON 기계경비 : '</t>
  </si>
  <si>
    <t>'   재 료 비 :' MA("E02104001000") * {Q1} =?MA1'원/틀'</t>
  </si>
  <si>
    <t>'   노 무 비 :' LA("E02104001000") * {Q1} =?LA1'원/틀'</t>
  </si>
  <si>
    <t>'   경    비 :' EQ("E02104001000") * {Q1} =?EQ1'원/틀'</t>
  </si>
  <si>
    <t>'4. 크레인(타이어) 10TON 운송경비 :'</t>
  </si>
  <si>
    <t>'      포장도로 이동속도 30km/h 적용'</t>
  </si>
  <si>
    <t>'   3) 레일신축이음장치 틀당 운송시간 :'</t>
  </si>
  <si>
    <t xml:space="preserve">       Q3 = {Q2} / 4'틀' = {?,'9.99R'}'h/틀'</t>
  </si>
  <si>
    <t>'   4) 크레인(타이어) 20TON 운송경비 :'</t>
  </si>
  <si>
    <t>'      재 료 비 :' MA("E02104001000") * {Q3} =?MA2'원/틀'</t>
  </si>
  <si>
    <t>'      노 무 비 :' LA("E02104001000") * {Q3} =?LA2'원/틀'</t>
  </si>
  <si>
    <t>'      경    비 :' EQ("E02104001000") * {Q3} =?EQ2'원/틀'</t>
  </si>
  <si>
    <t>'   보통인부 :'A = 2'인' * {Q1} / 8'h' = {?,'9.999C'}'인/틀'</t>
  </si>
  <si>
    <t xml:space="preserve">              {A} * TOT("L1000002") =?LA3'원/틀'</t>
  </si>
  <si>
    <t>'   작업반장 :'B = 1'인' * {Q1} / 8'h' = {?,'9.999C'}'인/틀'</t>
  </si>
  <si>
    <t xml:space="preserve">              {B} * TOT("L1000001") =?LA3+'원/틀'</t>
  </si>
  <si>
    <t>#.    84산근 품질관리활동비 | |식</t>
  </si>
  <si>
    <t>[11]=0,[12]=0,[13]=0,[14]=0,[15]=0</t>
  </si>
  <si>
    <t>'  1. 품질관리자 인건비'</t>
  </si>
  <si>
    <t>'    건설관리법 시행규칙 53조 1항 관련'</t>
  </si>
  <si>
    <t>'    특급품질관리 대상 공사 : 총공사비 1,000억이상  시험실규모 100㎡이상 : 특급 1명, 중급 2명이상'</t>
  </si>
  <si>
    <t xml:space="preserve">     고급품질관리 대상 공사 : 특급품질관리대상이 아닌 건설공사 시험실규모 50㎡이상 : 고급 1명, 중급 2명이상</t>
  </si>
  <si>
    <t>'    고급품질관리 대상 공사 : 특급품질관리대상이 아닌 건설공사 시험실규모 50㎡이상 : 고급 1명, 중급 2명이상'</t>
  </si>
  <si>
    <t xml:space="preserve">     중급품질관리 대상 공사 : 총공사비 100억이상 특급 및 고급품질관리대상이 아닌 건설공사  시험실규모 30㎡이상 : 중급 1명, 초급 1명이상</t>
  </si>
  <si>
    <t>'    중급품질관리 대상 공사 : 총공사비 100억이상 특급 및 고급품질관리대상이 아닌 건설공사  시험실규모 30㎡이상 : 중급 1명, 초급 1명이상'</t>
  </si>
  <si>
    <t xml:space="preserve">     초급품질관리 대상 공사 : 영 제89조 2항에 따라 품질시험계획을 수립하여야 하는공사 시험실규모 20㎡이상 : 초급 1명이상</t>
  </si>
  <si>
    <t>'    초급품질관리 대상 공사 : 영 제89조 2항에 따라 품질시험계획을 수립하여야 하는공사 시험실규모 20㎡이상 : 초급 1명이상'</t>
  </si>
  <si>
    <t>TOT("L1000070")</t>
  </si>
  <si>
    <t xml:space="preserve">     '중급품질관리원 :'LA11 = 1'인' * TOT("L1000070") * 25'일/월' * 19'개월' =?LA</t>
  </si>
  <si>
    <t xml:space="preserve">     '고급품질관리원 :'LA12 = 1'인' * TOT("L1000069") * 25'일/월' * 19'개월' =?LA+</t>
  </si>
  <si>
    <t>&gt;'소  계'</t>
  </si>
  <si>
    <t>'  2. 문서작성 및 관리비(품질관리자 인건비의 1%)'</t>
  </si>
  <si>
    <t xml:space="preserve">     '경      비 :'LA13 = {LA11+LA12} * 1/100 =?EQ</t>
  </si>
  <si>
    <t>'  3. 품질관련 교육훈련비(품질관리자 인건비의 1%)'</t>
  </si>
  <si>
    <t xml:space="preserve">     '경      비 :'LA14 = {LA11+LA12} * 1/100 =?EQ+</t>
  </si>
  <si>
    <t>'  4. 품질검사비(품질시헙비의 1%)'</t>
  </si>
  <si>
    <t>TOT("H-TESTING")</t>
  </si>
  <si>
    <t xml:space="preserve">     '경      비 :'LA15 = TOT("H-TESTING") * 1/100 =?EQ+</t>
  </si>
  <si>
    <t>'  5. 기타비용(인건비+관리비+교육훈련비+검사비의 1%)'</t>
  </si>
  <si>
    <t xml:space="preserve">     '경      비 :'({LA11}+{LA12}+{LA13}+{LA14}+{LA15}) * 1/100 =?EQ+</t>
  </si>
  <si>
    <t>&gt;&gt;'계'</t>
  </si>
  <si>
    <t>#.    85산근 조명설비 | |시간</t>
  </si>
  <si>
    <t>'◈ 조명설비 : 시간 당'</t>
  </si>
  <si>
    <t>'  1) 발전기(5kW) 사용'</t>
  </si>
  <si>
    <t>'  2) 전등(100W) : 5개(10회사용, 8시간 기준, 5m마다 1개씩 설치)'</t>
  </si>
  <si>
    <t>'  3) 전선(38mm2) : 5개× 5m = 25m(10회사용, 8시간 기준)'</t>
  </si>
  <si>
    <t>'  4) 소켓(방수용) : 5개(10회사용, 8시간 기준, 5m마다 1개씩 설치)'</t>
  </si>
  <si>
    <t>'  5) 잡재료비(주재료비의 2%) 적용'</t>
  </si>
  <si>
    <t xml:space="preserve">      A=5'개'/(10'회'*8'hr')={?,'9.999C'} '개/시간'</t>
  </si>
  <si>
    <t xml:space="preserve">      {A} * TOT("M-048") =?MA1 '원/시간'</t>
  </si>
  <si>
    <t xml:space="preserve">      B=25'm'/(10'회'*8'hr')={?,'9.999C'} 'm/시간'</t>
  </si>
  <si>
    <t xml:space="preserve">      {B} *TOT("MNOW0021") =?MA1+ '원/시간'</t>
  </si>
  <si>
    <t xml:space="preserve">      C=5'개'/(10'회'*8'hr')={?,'9.999C'} '개/시간'</t>
  </si>
  <si>
    <t xml:space="preserve">      {C} * TOT("M-050") =?MA1+ '원/시간'</t>
  </si>
  <si>
    <t>'잡재료 손료 : 주재료의 2%적용' {MA1}*0.02=? MA2</t>
  </si>
  <si>
    <t>' 재료비:' MA("E-026")*1'hr'=?ma3'원/시간'</t>
  </si>
  <si>
    <t>' 노무비:' LA("E-026")*1'hr'=?LA3'원/시간'</t>
  </si>
  <si>
    <t>' 경  비:' EQ("E-026")*1'hr'=?EQ3'원/시간'</t>
  </si>
  <si>
    <t>#.    86산근 시공상세도 | 보통|매</t>
  </si>
  <si>
    <t>'◈ 시공상세도 작성비 : 1매'</t>
  </si>
  <si>
    <t>'1. 보통 적용'</t>
  </si>
  <si>
    <t>'2. 노무비'</t>
  </si>
  <si>
    <t>' 1) 중급기술자 :' a=0.34'인'</t>
  </si>
  <si>
    <t>TOT("L1000121")</t>
  </si>
  <si>
    <t xml:space="preserve">     {a} * TOT("L1000121") =?LA1</t>
  </si>
  <si>
    <t>' 2) 중급기능사 :' b=0.70'인'</t>
  </si>
  <si>
    <t>TOT("L1000124")</t>
  </si>
  <si>
    <t xml:space="preserve">     {b} * TOT("L1000124") =?LA1+</t>
  </si>
  <si>
    <t>&gt;&gt;[1]'합   계' =?[]</t>
  </si>
  <si>
    <t>#.    87산근 준공도서작성비 | 궤도|식</t>
  </si>
  <si>
    <t>'◈ 준공도서작성비 : 1식'</t>
  </si>
  <si>
    <t>Q1=300,'(장,도면이미지파일 변환 A1)',Q2=3000,'(장,문서(흑백)이미지파일)'</t>
  </si>
  <si>
    <t>Q3=150, (장,문서(칼라)이미지 파일) ,Q4=3, (장,문서CD-ROM복사,발주처) ,Q5=3, (장,도면CD-ROM복사,발주처)</t>
  </si>
  <si>
    <t>Q3=150,'(장,문서(칼라)이미지 파일)',Q4=3,'(장,문서CD-ROM복사,발주처)',Q5=3,'(장,도면CD-ROM복사,발주처)'</t>
  </si>
  <si>
    <t>Q6=1,'(장,문서CD-ROM복사,시설안전공단)',Q7=3,'(장,도면CD-ROM복사,시설안전공단)'</t>
  </si>
  <si>
    <t>'1. 적용조건'</t>
  </si>
  <si>
    <t>'   - 국가를 당사자로 하는 계약에 관한 법률 시행령 제9조(예정가격의 결정기준)에 의거 적용'</t>
  </si>
  <si>
    <t>'   - 공사규모에 따라 예상되는 수량 산정'</t>
  </si>
  <si>
    <t>'2. 준공도서작성(이미지파일 작성)'</t>
  </si>
  <si>
    <t>TOT("G_K09507_010")</t>
  </si>
  <si>
    <t xml:space="preserve"> '1) 도면이미지파일 변환(A1):'TOT("G_K09507_010")*{Q1}'장' =?EQ1</t>
  </si>
  <si>
    <t>TOT("G_K09507_020")</t>
  </si>
  <si>
    <t xml:space="preserve"> '2) 문서(흑백)이미지 파일:'TOT("G_K09507_020")*{Q2}'장' =?EQ1+</t>
  </si>
  <si>
    <t>TOT("G_K09507_030")</t>
  </si>
  <si>
    <t xml:space="preserve"> '3) 문서(칼라)이미지파일:'TOT("G_K09507_030")*{Q3}'장'=?EQ1+</t>
  </si>
  <si>
    <t>&gt;[1]' 계'=?[]</t>
  </si>
  <si>
    <t>'3. CD-ROM복사(발주처)'</t>
  </si>
  <si>
    <t>TOT("G_K09507_040")</t>
  </si>
  <si>
    <t xml:space="preserve"> '1) 문서 CD-ROOM:'TOT("G_K09507_040")*{Q4}'개' =?EQ2+</t>
  </si>
  <si>
    <t>TOT("G_K09507_050")</t>
  </si>
  <si>
    <t xml:space="preserve"> '2) 도면 CD-ROOM:'TOT("G_K09507_050")*{Q5}'개' =?EQ2+</t>
  </si>
  <si>
    <t>&gt;[2]' 계'=?[]+</t>
  </si>
  <si>
    <t>'4. CD-ROM복사(시설안전공단)'</t>
  </si>
  <si>
    <t xml:space="preserve"> '1) 문서 CD-ROOM:'TOT("G_K09507_040")*{Q6}'개' =?EQ3+</t>
  </si>
  <si>
    <t xml:space="preserve"> '2) 도면 CD-ROOM:'TOT("G_K09507_050")*{Q7}'개' =?EQ3+</t>
  </si>
  <si>
    <t>&gt;[3]' 계'=?[]+</t>
  </si>
  <si>
    <t>'5. 도면표준화'</t>
  </si>
  <si>
    <t>' 1) 도면표준화 작성 설계변경 진행시 발생하는 변경도면을'</t>
  </si>
  <si>
    <t>'    도면작성기준에 부합되도록 표준화, 전체설계도면 수량의'</t>
  </si>
  <si>
    <t>'    10%반영'</t>
  </si>
  <si>
    <t>TOT("G_K09507_060")</t>
  </si>
  <si>
    <t xml:space="preserve"> '2) 도면표준화 비용:'TOT("G_K09507_060")*{Q1}*10/100 =?EQ4+</t>
  </si>
  <si>
    <t>&gt;[4]' 계'=?[]+</t>
  </si>
  <si>
    <t>&gt;&gt;[1]+[2]+[3]+[4]' 계'=?</t>
  </si>
  <si>
    <t>#.    88산근 부지사용임대료 | |식</t>
  </si>
  <si>
    <t>'◈ 부지사용임대료 : 식'</t>
  </si>
  <si>
    <t>' KRQP C-02060, 5.08 부지사용임대료 참조'</t>
  </si>
  <si>
    <t>'1.가설공사(사무실, 창고, 시험실 등) 면적 :' A = 680'㎡'</t>
  </si>
  <si>
    <t>'2.공사기간 :' T = 19'개월'</t>
  </si>
  <si>
    <t>'3.평균공시지가 : TOT("G-RENT")원/㎡'</t>
  </si>
  <si>
    <t>'4.부지사용 임대료:  5%/년'</t>
  </si>
  <si>
    <t>'5.공사 기간동안 가설공사 부지사용 임대료'</t>
  </si>
  <si>
    <t>TOT("G-RENT")</t>
  </si>
  <si>
    <t xml:space="preserve">   {A}'㎡'*TOT("G-RENT")'원/㎡'*{T}'개월'*41/10000'/월'=?EQ1</t>
  </si>
  <si>
    <t>&gt;&gt; [1]'합 계'=?[]</t>
  </si>
  <si>
    <t>#.    89산근 노면정리 | |식</t>
  </si>
  <si>
    <t>'◈ 노면정리 : 식'</t>
  </si>
  <si>
    <t>'  1) 영천정거장 임시 진입로를 위한 정거장내 노면정리'</t>
  </si>
  <si>
    <t>'  2) 인력작업 기준이며, 현장여건에 따라 장비투입으로 변경할 수 있다'</t>
  </si>
  <si>
    <t>'  3) 정거장내 관목은 굴취후 유휴지에 식재한후, 임시포장을 철거한후 식재를 복원한다.'</t>
  </si>
  <si>
    <t>'  4) 굴취(품셈 4-3-1) : 조 경 공 :' a1 = 0.34'인/10주'</t>
  </si>
  <si>
    <t>'                        보통인부 :' b1 = 0.06'인/10주'</t>
  </si>
  <si>
    <t>'  5) 식재(품셈 4-3-2) : 조 경 공 :' a2 = 0.68'인/10주'</t>
  </si>
  <si>
    <t>'                        보통인부 :' b2 = 0.23'인/10주'</t>
  </si>
  <si>
    <t>'  6) 땅고르기(품셈 18-8-1) : 보통인부'b3 = 0.02'인/㎡'</t>
  </si>
  <si>
    <t>'  7) 작업구간내 관목:' c = 16'주'</t>
  </si>
  <si>
    <t>'  8) 땅고르기 작업구간 :' d = 70'm' * 6'm' = ?'㎡'</t>
  </si>
  <si>
    <t>[1] = 0</t>
  </si>
  <si>
    <t>'2 . 노무비'</t>
  </si>
  <si>
    <t>' 1) 굴취 작업'</t>
  </si>
  <si>
    <t>TOT("L1001038")</t>
  </si>
  <si>
    <t>'    조 경 공 :' TOT("L1001038")  * {a1} / 10 * {C} * 2'회' =?LA1</t>
  </si>
  <si>
    <t>'    보통인부 :' TOT("L1000002")  * {b1} / 10 * {C} * 2'회' =?LA1+</t>
  </si>
  <si>
    <t>' 2) 식재작업'</t>
  </si>
  <si>
    <t>'    조 경 공 :' TOT("L1001038")  * {a2} / 10 * {C} * 2'회' =?LA1+</t>
  </si>
  <si>
    <t>'    보통인부 :' TOT("L1000002")  * {b2} / 10 * {C} * 2'회' =?LA1+</t>
  </si>
  <si>
    <t>' 3) 땅고르기'</t>
  </si>
  <si>
    <t>'    보통인부:'  TOT("L1000002")  * {b3} * {d} =?LA1+</t>
  </si>
  <si>
    <t>[1]'소  계: '=?[]</t>
  </si>
  <si>
    <t>[2] = 0</t>
  </si>
  <si>
    <t>'3. 잡 비'</t>
  </si>
  <si>
    <t>' 노무비의 1%:' {LA1} * 0.01 =?EQ2</t>
  </si>
  <si>
    <t>[2]'소  계: '=?[]+</t>
  </si>
  <si>
    <t>[1] + [2]' 합  계:' =?</t>
  </si>
  <si>
    <t>#.    90산근 폐기물상차 | 폐콘크리트|ton</t>
  </si>
  <si>
    <t>'◈ 폐기물상차(폐콘크리트) : ton당'</t>
  </si>
  <si>
    <t>'1. 적재(굴삭기 0.70㎥)'</t>
  </si>
  <si>
    <t>' 콘크리트 단위중량 :' a = 2.3'ton/㎥'</t>
  </si>
  <si>
    <t xml:space="preserve">   q1 = 0.70'㎥' , L = 1.50 , f = 1/{L} = ? , E = 0.35</t>
  </si>
  <si>
    <t xml:space="preserve">    k = 0.55 , Cm = 20'초(135˚선회)'</t>
  </si>
  <si>
    <t xml:space="preserve">    Q = (3600'초'*{q1}'㎥'*{k}*{f}*{E})/{Cm}'초' = {?,'9.99R'}'㎥/hr'</t>
  </si>
  <si>
    <t>MA("E00201007000")</t>
  </si>
  <si>
    <t xml:space="preserve">   '재료비:'MA("E00201007000")/{Q} / {a}'ton/㎥' =?MA'ton/㎥'</t>
  </si>
  <si>
    <t>LA("E00201007000")</t>
  </si>
  <si>
    <t xml:space="preserve">   '노무비:'LA("E00201007000")/{Q} / {a}'ton/㎥' =?LA'ton/㎥'</t>
  </si>
  <si>
    <t>EQ("E00201007000")</t>
  </si>
  <si>
    <t xml:space="preserve">   '경  비:'EQ("E00201007000")/{Q} / {a}'ton/㎥' =?EQ'ton/㎥'</t>
  </si>
  <si>
    <t>&gt;&gt;' 계'</t>
  </si>
  <si>
    <t>#.    91산근 침목상차 | WT, 폐기물|Ton</t>
  </si>
  <si>
    <t>'◈ 침목상차(WT) : ton'</t>
  </si>
  <si>
    <t xml:space="preserve">      t1 = 4 '분(싣기)'</t>
  </si>
  <si>
    <t>'  7) 폐침목 1개당 무게:' w = 105'kg' * 0.7 / 1000 =?'ton'</t>
  </si>
  <si>
    <t xml:space="preserve">    Cm = ({L} * 60 / {V1}) + ({L} * 60 / {V2}) + {t1} = ?'분'</t>
  </si>
  <si>
    <t>'   재 료 비 :' MA("E02502005000") * {Q1} / {w}  =?MA1'원/ton'</t>
  </si>
  <si>
    <t>'   노 무 비 :' LA("E02502005000") * {Q1} / {w}  =?LA1'원/ton'</t>
  </si>
  <si>
    <t>'   경    비 :' EQ("E02502005000") * {Q1} / {w}  =?EQ1'원/ton'</t>
  </si>
  <si>
    <t xml:space="preserve">              {Q2} * TOT("L1000001") / {w} =?LA2'원/ton'</t>
  </si>
  <si>
    <t>#.    92산근 페기물상차 | 혼합폐기물,폐합성고무|Ton</t>
  </si>
  <si>
    <t>'◈ 폐기물상차(폐합성고무) : TON당'</t>
  </si>
  <si>
    <t>'  1) 지게차 5.0ton 사용'</t>
  </si>
  <si>
    <t>'  2) 1회 운반량 :'q = 5.0*0.8 = ?'ton'</t>
  </si>
  <si>
    <t>'  4) 시간't1 = 1'분(싣기, 내리기)'</t>
  </si>
  <si>
    <t>'  5) 평균이동거리 :' L = 0.02'km'</t>
  </si>
  <si>
    <t>'  6) 적재이동속도 :' V1 = 10'km/h'</t>
  </si>
  <si>
    <t>'     공차이동속도 :' V2 = 10'km/h'</t>
  </si>
  <si>
    <t xml:space="preserve">   Cm = 60 * {L} / {V1} + 60 * {L} / {V2} + {t1} = {?,'9.99R'}'분'</t>
  </si>
  <si>
    <t>'3. 지게차(5.0톤) 기계경비 : '</t>
  </si>
  <si>
    <t xml:space="preserve">    Q1 = 1'hr' / {Q}'ton' = {?,'9.99R'}'h/ton'</t>
  </si>
  <si>
    <t>'   재 료 비 :'MA("E02502005000") * {Q1} =?MA1'원/ton'</t>
  </si>
  <si>
    <t>'   노 무 비 :'LA("E02502005000") * {Q1} =?LA1'원/ton'</t>
  </si>
  <si>
    <t>'   경    비 :'EQ("E02502005000") * {Q1} =?EQ1'원/ton'</t>
  </si>
  <si>
    <t>[1]'합  계'=?[]</t>
  </si>
  <si>
    <t>#.    93산근 깬자갈상차 | 굴삭기. 0.7㎥, 폐자갈|㎥</t>
  </si>
  <si>
    <t>'◈ 자갈상차 (백호,0.7㎥) :ton 당'</t>
  </si>
  <si>
    <t>' - 자갈분류 작업시 선별기에 자갈 투입, 분류된 자갈 상차, 폐자갈 상차에 적용'</t>
  </si>
  <si>
    <t>'  1) 백호 0.7㎥ 사용조건'</t>
  </si>
  <si>
    <t>'  2) 버킷용량 :'q = 0.7'㎥'</t>
  </si>
  <si>
    <t>'  3) 체적환산 계수 :' f = 1.0</t>
  </si>
  <si>
    <t>'  5) 작업효율 :'E = 0.75</t>
  </si>
  <si>
    <t>'  6) 버킷계수 :'K = 1.1</t>
  </si>
  <si>
    <t>'  7) cm 값(180도) :' cm = 36'초'</t>
  </si>
  <si>
    <t>'  8) 버킷 표준용량 :'</t>
  </si>
  <si>
    <t>'  9) 시간당 작업량:' Q = 3600 * {q} * {k} * {f} * {E} / {cm} =?'㎥/hr'</t>
  </si>
  <si>
    <t>' 10) 자갈단위중량(품셈 1-10, 건조상태):' w = 1.7'ton/㎥'</t>
  </si>
  <si>
    <t>'2. 백호(0.7) 기계경비'</t>
  </si>
  <si>
    <t xml:space="preserve">   Q1 = 1 / {Q} = ?'hr/㎥'</t>
  </si>
  <si>
    <t>'    - 재료비 :'MA("E00201007000") * {Q1}'hr' / {w}=?MA1'원/㎥'</t>
  </si>
  <si>
    <t>'    - 노무비 :'LA("E00201007000") * {Q1}'hr' / {w}=?LA1'원/㎥'</t>
  </si>
  <si>
    <t>'    - 경  비 :'EQ("E00201007000") * {Q1}'hr' / {w}=?EQ1'원/㎥'</t>
  </si>
  <si>
    <t>&gt; [1]'합  계'= ?[]</t>
  </si>
  <si>
    <t>#.    94산근 레일상차 | 50kg|km</t>
  </si>
  <si>
    <t>'◈ 레일상차 (50kg) : km당'</t>
  </si>
  <si>
    <t>'  1) 문형크레인 사용적재'</t>
  </si>
  <si>
    <t>'  2) 1회 운반량 :'q = 0.8'km'</t>
  </si>
  <si>
    <t>'  4) 적재시간 :'t1 = 80'분(10분/100m)'</t>
  </si>
  <si>
    <t xml:space="preserve">    Cm = {t1} * 2'(양쪽레일)' = ?'분'</t>
  </si>
  <si>
    <t xml:space="preserve">    Q = 60 * {q} * {E} / {Cm} = {?,'9.99C'}'km/h'</t>
  </si>
  <si>
    <t>'  1) 궤 도 공 :'Q1 = 10'인' * 1.0'km' / ({Q} * 8'hr') = {?,'9.99C'}'인/km'</t>
  </si>
  <si>
    <t xml:space="preserve">                {Q1} * TOT("L1000046") =?LA1'원/km'</t>
  </si>
  <si>
    <t>'  2) 보통인부 :'Q2 = 2'인' * 1.0'km' / ({Q} * 8'hr') = {?,'9.99C'}'인/km'</t>
  </si>
  <si>
    <t xml:space="preserve">                {Q2} * TOT("L1000002") =?LA1+'원/km'</t>
  </si>
  <si>
    <t>'  3) 작업반장 :'Q3 = 0.5'인' * 1.0'km' / ({Q} * 8'hr') = {?,'9.99C'}'인/km'</t>
  </si>
  <si>
    <t xml:space="preserve">                {Q3} * TOT("L1000001") =?LA1+'원/km'</t>
  </si>
  <si>
    <t>'4. 공구손료 : 노무비의 3% 적용'</t>
  </si>
  <si>
    <t xml:space="preserve">    {LA1} * 0.03 =?MA2'원/km'</t>
  </si>
  <si>
    <t>#.    95산근 레일운반 | 50kg|km</t>
  </si>
  <si>
    <t>'◈ 레일운반 (50kg) : km당'</t>
  </si>
  <si>
    <t>'  1) 모타카(15톤), 장대트로리 32대 L=200m용(신설선)'</t>
  </si>
  <si>
    <t xml:space="preserve">      t1 = 80'분(싣기)'</t>
  </si>
  <si>
    <t xml:space="preserve">      t2 = 80'분(내리기)'</t>
  </si>
  <si>
    <t>'  5) 진입로 평균거리'</t>
  </si>
  <si>
    <t>'  6) 평균이동거리:' L = {Lm}/4 ={?,'9.99R'}'km'</t>
  </si>
  <si>
    <t>'  7) 평균이동속도 :'V = 10'km/h'</t>
  </si>
  <si>
    <t xml:space="preserve">    Cm = (2 * 60 * {L} / {V}) + {t1} + {t2} = {?,'C'}'분'</t>
  </si>
  <si>
    <t xml:space="preserve">    Q1 = 60 * {q} * {E} / {Cm} = {?,'9.99C'}'km/h(한쪽레일)'</t>
  </si>
  <si>
    <t>'  - 양쪽레일인 경우 :'Q2 = {Q1} / 2'(양쪽레일)' = {?,'9.99C'}'km/h'</t>
  </si>
  <si>
    <t>'3. 모타카(15ton) 기계경비'</t>
  </si>
  <si>
    <t xml:space="preserve">    Q3 = 1 / {Q2} = {?,'9.999C'}'h'</t>
  </si>
  <si>
    <t>'   재 료 비 :' MA("E-KRMOT15T") * {Q3}  * ((Cm - t1 - t2)/Cm)=?MA'원/km'</t>
  </si>
  <si>
    <t>'   노 무 비 :' LA("E-KRMOT15T") * {Q3} =?LA'원/km'</t>
  </si>
  <si>
    <t>'   경    비 :' EQ("E-KRMOT15T") * {Q3} =?EQ'원/km'</t>
  </si>
  <si>
    <t>'4. 장대레일 트로리 기계경비'</t>
  </si>
  <si>
    <t>EQ("EKR2012WTRR")</t>
  </si>
  <si>
    <t xml:space="preserve">    EQ("EKR2012WTRR") * 32'대' * {Q3} =?EQ+'원/km'</t>
  </si>
  <si>
    <t>#.    96산근 레일하화 | 50kg|km</t>
  </si>
  <si>
    <t>'◈ 레일하화(50kg) : km당'</t>
  </si>
  <si>
    <t>'  2) 1회 운반량 800m(궤도연장 400m)'</t>
  </si>
  <si>
    <t xml:space="preserve">      q = 0.8'km'</t>
  </si>
  <si>
    <t>'  3) 작업효율  :'E = 0.7</t>
  </si>
  <si>
    <t>'  4) 문형크레인 적재'</t>
  </si>
  <si>
    <t xml:space="preserve">      t = 80'분(내리기, 10분/100m)'</t>
  </si>
  <si>
    <t>' 2. 작업량(Q)'</t>
  </si>
  <si>
    <t xml:space="preserve">      Cm = {t} * 2'(양쪽레일)' = {?,'C'}'분'</t>
  </si>
  <si>
    <t xml:space="preserve">      Q = (60* {q} * {E}) / {Cm} = {?,'9.99C'}'km/hr'</t>
  </si>
  <si>
    <t>' 3. 노무비'</t>
  </si>
  <si>
    <t>'   1) 궤도공:' L1 = 10'인' * 1.0'km' / ({Q} * 8'hr') = {?,'9.99C'}'인/km'</t>
  </si>
  <si>
    <t xml:space="preserve">                {L1} * TOT("L1000046") =?LA1'원/km'</t>
  </si>
  <si>
    <t>'   2)보통인부:'L2 = 2'인' * 1.0'km' / ({Q} * 8'hr') = {?,'9.99C'}'인/km'</t>
  </si>
  <si>
    <t xml:space="preserve">                {L2} * TOT("L1000002") =?LA1+'원/km'</t>
  </si>
  <si>
    <t>'   3)작업반장:'L3 = 0.5'인' * 1.0'km' / ({Q} * 8'hr') = {?,'9.99C'}'인/km'</t>
  </si>
  <si>
    <t xml:space="preserve">                {L3} * TOT("L1000001") =?LA1+'원/km'</t>
  </si>
  <si>
    <t>&gt;[1] '소  계'=?[]</t>
  </si>
  <si>
    <t xml:space="preserve">     {LA1} * 0.03 =?MA2'원/km'</t>
  </si>
  <si>
    <t>&gt;[2] '소  계'=?[]+</t>
  </si>
  <si>
    <t>&gt;&gt;[1]+[2]'합  게'=?</t>
  </si>
  <si>
    <t>#.    97산근 침목상차 | PCT|개</t>
  </si>
  <si>
    <t>'◈ 침목상차(PCT) : 개당'</t>
  </si>
  <si>
    <t xml:space="preserve">    Cm = ({L} * 60 / {V1}) + ({L} * 60 / {V2}) + {t1} = {?,'9.9C'}'분'</t>
  </si>
  <si>
    <t>#.    98산근 침목운반 | PCT|개</t>
  </si>
  <si>
    <t>'◈ 침목운반(PCT) : 개당'</t>
  </si>
  <si>
    <t>'  7) 적재이동속도 :'V1 = 15'km/h', V2 = 15'km'</t>
  </si>
  <si>
    <t xml:space="preserve">    MA("E-ELC1208T") * 1 / {Q} * ({Cm}-{t1}-{t3})/{Cm} =?MA1'원/개'</t>
  </si>
  <si>
    <t xml:space="preserve">    LA("E-ELC1208T") * 1 / {Q} =?LA1'원/개'</t>
  </si>
  <si>
    <t xml:space="preserve">    EQ("E-ELC1208T") * 1 / {Q} =?EQ1'원/개'</t>
  </si>
  <si>
    <t>#.    99산근 궤광조립 | 50kg PCT,자갈궤도,단선|km</t>
  </si>
  <si>
    <t>'◈ 궤광조립(50kg PCT),단선 : km당'</t>
  </si>
  <si>
    <t>'  1) 1일 작업량(복선) :'L = 250 * 1.05 = {?,'9.99C'}'m'</t>
  </si>
  <si>
    <t>'  2) 본 품은 중심선측량, 레일배열, 침목배열, 레일침목위올리기,'</t>
  </si>
  <si>
    <t>'     침목위치정정, 궤광조립을 포함한다.'</t>
  </si>
  <si>
    <t>'  3) 본 품은 소운반을 포함하며, 작업현장까지 자재운반은 별도'</t>
  </si>
  <si>
    <t>'     계산한다.'</t>
  </si>
  <si>
    <t>'  4) 사용기계는 지게차 5톤, 굴삭기 0.2㎡를 기준한 것이며, 현장'</t>
  </si>
  <si>
    <t>'     여건에 따라 장비조합을 변경할 수 있다.'</t>
  </si>
  <si>
    <t>'  5) 50kg 레일을 조립할 경우 본품의 시공량에 5%까지 증하여 적용한다.'</t>
  </si>
  <si>
    <t>'  1) 백호우(0.2㎥) :'Q4 = 8'h' * (1000 / {L}) = {?,'9.99C'}'h/km'</t>
  </si>
  <si>
    <t>MA("E01002000000")</t>
  </si>
  <si>
    <t>'    - 재료비 :'{Q4} * MA("E01002000000") =?MA1'원/km'</t>
  </si>
  <si>
    <t>LA("E01002000000")</t>
  </si>
  <si>
    <t>'    - 노무비 :'{Q4} * LA("E01002000000") =?LA1'원/km'</t>
  </si>
  <si>
    <t>EQ("E01002000000")</t>
  </si>
  <si>
    <t>'    - 경  비 :'{Q4} * EQ("E01002000000") =?EQ1'원/km'</t>
  </si>
  <si>
    <t>'  2) 지게차(5톤) :'Q5 = 8'h' * (1000 / {L}) = {?,'9.99C'}'h/km'</t>
  </si>
  <si>
    <t>'    - 재료비 :'{Q5} * MA("E02502005000") =?MA1+'원/km'</t>
  </si>
  <si>
    <t>'    - 노무비 :'{Q5} * LA("E02502005000") =?LA1+'원/km'</t>
  </si>
  <si>
    <t>'    - 경  비 :'{Q5} * EQ("E02502005000") =?EQ1+'원/km'</t>
  </si>
  <si>
    <t>'  1) 궤 도 공 :'Q1 = 16'인' * (1000 / {L}) = {?,'9.99C'}'인/km'</t>
  </si>
  <si>
    <t xml:space="preserve">                {Q1} * TOT("L1000046") =?LA2'원/km'</t>
  </si>
  <si>
    <t>'  2) 보통인부 :'Q2 = 4'인' * (1000 / {L})  = {?,'9.99C'}'인/km'</t>
  </si>
  <si>
    <t xml:space="preserve">                {Q2} * TOT("L1000002") =?LA2+'원/km'</t>
  </si>
  <si>
    <t>'  3) 측량중급기술자 :'Q3 = 1'인' * (1000 / {L}) = {?,'9.99C'}'인/km'</t>
  </si>
  <si>
    <t xml:space="preserve">                      {Q3} * TOT("L1000324") =?LA2+'원/km'</t>
  </si>
  <si>
    <t xml:space="preserve">   {LA2} * 0.03 =?MA3'원/km'</t>
  </si>
  <si>
    <t>#.   100산근 궤광조립 | 50kg PCT,자갈궤도,단선,야간,3시간사용중지|km</t>
  </si>
  <si>
    <t>'◈ 궤광조립(50kg PCT),단선, 야간, 3시간사용중지 : km당'</t>
  </si>
  <si>
    <t>'휴전할증'</t>
  </si>
  <si>
    <t>'노무비:' {LA1} * 0.3 =?LA1+'원/틀'</t>
  </si>
  <si>
    <t>&gt;[1]'소  계'=?[]</t>
  </si>
  <si>
    <t>&gt;[2]'소  계'=?[]+</t>
  </si>
  <si>
    <t>&gt;[3]'소  계'=?[]+</t>
  </si>
  <si>
    <t>'4. 야간할증'</t>
  </si>
  <si>
    <t>&gt;[4]'소  계'=?[]+</t>
  </si>
  <si>
    <t>#.   101산근 레일상차 | 60kg|km</t>
  </si>
  <si>
    <t>'◈ 레일상차 (60kg) : km당'</t>
  </si>
  <si>
    <t>'  4) 적재시간 :'t1 = 96'분(12분/100m)'</t>
  </si>
  <si>
    <t>#.   102산근 레일운반 | 60kg|km</t>
  </si>
  <si>
    <t>'◈ 레일운반 (60kg) : km당'</t>
  </si>
  <si>
    <t xml:space="preserve">      t1 = 96'분(싣기)'</t>
  </si>
  <si>
    <t xml:space="preserve">      t2 = 96'분(내리기)'</t>
  </si>
  <si>
    <t>'   재 료 비 :' MA("E-KRMOT15T") * {Q3}  * ((Cm - t1 - t2)/Cm)=?MA1'원/km'</t>
  </si>
  <si>
    <t>'   노 무 비 :' LA("E-KRMOT15T") * {Q3} =?LA1'원/km'</t>
  </si>
  <si>
    <t>'   경    비 :' EQ("E-KRMOT15T") * {Q3} =?EQ1'원/km'</t>
  </si>
  <si>
    <t>&gt;[1]' [소  계]'=?[]</t>
  </si>
  <si>
    <t>EQ("E-KRTR10T")</t>
  </si>
  <si>
    <t xml:space="preserve">    EQ("E-KRTR10T") * 32'대' * {Q3} =?EQ2'원/km'</t>
  </si>
  <si>
    <t>#.   103산근 레일하화 | 60kg|km</t>
  </si>
  <si>
    <t>'◈ 레일하화(60kg) : km당'</t>
  </si>
  <si>
    <t xml:space="preserve">      t = 96'분(내리기, 12분/100m)'</t>
  </si>
  <si>
    <t>#.   104산근 궤광조립 | 60kg PCT,자갈궤도,단선|km</t>
  </si>
  <si>
    <t>'◈ 궤광조립(60kg PCT),단선 : km당'</t>
  </si>
  <si>
    <t>'  1) 1일 작업량(단선) :'L = 250'm'</t>
  </si>
  <si>
    <t>'    - 재료비 :' {Q4} * MA("E01002000000") =?MA1'원/km'</t>
  </si>
  <si>
    <t>'    - 노무비 :' {Q4} * LA("E01002000000") =?LA1'원/km'</t>
  </si>
  <si>
    <t>'    - 경  비 :' {Q4} * EQ("E01002000000") =?EQ1'원/km'</t>
  </si>
  <si>
    <t>'    - 재료비 :' {Q5} * MA("E02502005000") =?MA1+'원/km'</t>
  </si>
  <si>
    <t>'    - 노무비 :' {Q5} * LA("E02502005000") =?LA1+'원/km'</t>
  </si>
  <si>
    <t>'    - 경  비 :' {Q5} * EQ("E02502005000") =?EQ1+'원/km'</t>
  </si>
  <si>
    <t>&gt;[1]' 소      계 : '=?[]</t>
  </si>
  <si>
    <t>'  1) 궤 도 공 : 'Q1 = 16'인' * (1000 / {L}) = {?,'9.99C'}'인/km'</t>
  </si>
  <si>
    <t xml:space="preserve">                 {Q1} * TOT("L1000046") =?LA2+'원/km'</t>
  </si>
  <si>
    <t>'  2) 보통인부 : 'Q2 = 4'인' * (1000 / {L}) = {?,'9.99C'}'인/km'</t>
  </si>
  <si>
    <t xml:space="preserve">                 {Q2} * TOT("L1000002") =?LA2+'원/km'</t>
  </si>
  <si>
    <t>'  3) 측량중급기술자 : 'Q3 = 1'인' * (1000 / {L}) = {?,'9.99C'}'인/km'</t>
  </si>
  <si>
    <t xml:space="preserve">                       {Q3} * TOT("L1000324") =?LA2+'원/km'</t>
  </si>
  <si>
    <t>&gt;[2]' 소      계 : '=?[]+</t>
  </si>
  <si>
    <t xml:space="preserve">   {LA2} * 0.03 =?MA3+'원/km'</t>
  </si>
  <si>
    <t>&gt;[3]' 소      계 : '=?[]+</t>
  </si>
  <si>
    <t>#.   105산근 궤광조립 | 60kg PCT,자갈궤도,단선,3시간사용중지|km</t>
  </si>
  <si>
    <t>'◈ 궤광조립(60kg PCT),단선,야간, 3시간사용중지 : km당'</t>
  </si>
  <si>
    <t>'   3) 중기할증(25%)'</t>
  </si>
  <si>
    <t>[1]' 소      계 : ' =?[]</t>
  </si>
  <si>
    <t xml:space="preserve">                 {Q1} * TOT("L1000046") =?LA2'원/km'</t>
  </si>
  <si>
    <t xml:space="preserve">                 {Q3} * TOT("L1000324") =?LA2+'원/km'</t>
  </si>
  <si>
    <t>[2]' 소      계 : ' =?[]+</t>
  </si>
  <si>
    <t>[3]' 소      계 : ' =?[]+</t>
  </si>
  <si>
    <t>[4]' 소      계 : ' =?[]+</t>
  </si>
  <si>
    <t>#.   106산근 궤광조립 | 60kg PCT,자갈궤도,복선|km</t>
  </si>
  <si>
    <t>'◈ 궤광조립(60kg PCT) : km당'</t>
  </si>
  <si>
    <t>'  1) 1일 작업량(복선) :'L = 270'm'</t>
  </si>
  <si>
    <t>'  1) 백호우(0.2㎥) :'Q4 = 8'h' * (1000 / {L}) = {?,'9.99R'}'h/km'</t>
  </si>
  <si>
    <t>'  2) 지게차(5톤) :'Q5 = 8'h' * (1000 / {L}) = {?,'9.99R'}'h/km'</t>
  </si>
  <si>
    <t>&gt;[1]' 소      계 : ' =?[]</t>
  </si>
  <si>
    <t>#.   107산근 궤광조립 | 60kg PCT,자갈궤도,복선,3시간사용중지|km</t>
  </si>
  <si>
    <t>'◈ 궤광조립(60kg PCT),야간, 3시간사용중지 : km당'</t>
  </si>
  <si>
    <t>#.   108산근 레일운반,터널 | 60kg|km</t>
  </si>
  <si>
    <t>'  1) 모타카(15톤), 장대트로리 32대 사용, L=200m(신설선)'</t>
  </si>
  <si>
    <t>MA("E-KRMOT15T/A")</t>
  </si>
  <si>
    <t>'   재 료 비 :' MA("E-KRMOT15T/A") * {Q3} * ((cm-t1-t2)/cm) =?MA1'원/km'</t>
  </si>
  <si>
    <t>LA("E-KRMOT15T/A")</t>
  </si>
  <si>
    <t>'   노 무 비 :' LA("E-KRMOT15T/A") * {Q3} =?LA1'원/km'</t>
  </si>
  <si>
    <t>EQ("E-KRMOT15T/A")</t>
  </si>
  <si>
    <t>'   경    비 :' EQ("E-KRMOT15T/A") * {Q3} =?EQ1'원/km'</t>
  </si>
  <si>
    <t>&gt;[1]' [소  계]' =?[]</t>
  </si>
  <si>
    <t>EQ("E-KRTRO10T/A")</t>
  </si>
  <si>
    <t xml:space="preserve">    EQ("E-KRTRO10T/A") * 32'대' * {Q3} =?EQ2'원/km'</t>
  </si>
  <si>
    <t>#.   109산근 침목상차,터널 | PCT|개</t>
  </si>
  <si>
    <t>MA("E025020050/A")</t>
  </si>
  <si>
    <t>'   재 료 비 :' MA("E025020050/A") * {Q1} =?MA1'원/개'</t>
  </si>
  <si>
    <t>LA("E025020050/A")</t>
  </si>
  <si>
    <t>'   노 무 비 :' LA("E025020050/A") * {Q1} =?LA1'원/개'</t>
  </si>
  <si>
    <t>EQ("E025020050/A")</t>
  </si>
  <si>
    <t>'   경    비 :' EQ("E025020050/A") * {Q1} =?EQ1'원/개'</t>
  </si>
  <si>
    <t xml:space="preserve"> [1]'소  계'=?[]</t>
  </si>
  <si>
    <t xml:space="preserve"> [2]'소  계'=?[]+</t>
  </si>
  <si>
    <t>#.   110산근 침목운반,터널 | PCT|개</t>
  </si>
  <si>
    <t>MA("E-ELC1208T/A")</t>
  </si>
  <si>
    <t xml:space="preserve">    MA("E-ELC1208T/A") * 1 / {Q} * ({Cm}-{t1}-{t3})/{Cm}=?MA1'원/개'</t>
  </si>
  <si>
    <t>LA("E-ELC1208T/A")</t>
  </si>
  <si>
    <t xml:space="preserve">    LA("E-ELC1208T/A") * 1 / {Q} =?LA1'원/개'</t>
  </si>
  <si>
    <t>EQ("E-ELC1208T/A")</t>
  </si>
  <si>
    <t xml:space="preserve">    EQ("E-ELC1208T/A") * 1 / {Q} =?EQ1'원/개'</t>
  </si>
  <si>
    <t>#.   111산근 침목하화,터널 | Bi-Block용|개</t>
  </si>
  <si>
    <t>'◈ 침목하화(Bi-Block) : 개당'</t>
  </si>
  <si>
    <t xml:space="preserve">    Cm = ({L} * 60 / {V1}) + ({L} * 60 / {V2}) + {t2} = {?,'9.9C'}'분'</t>
  </si>
  <si>
    <t>#.   112산근 궤광조립 | 60kg PCT,자갈궤도,복선,터널|km</t>
  </si>
  <si>
    <t>MA("E020100200/A")</t>
  </si>
  <si>
    <t>'    - 재료비 :' {Q4} * MA("E020100200/A") =?MA1'원/km'</t>
  </si>
  <si>
    <t>LA("E020100200/A")</t>
  </si>
  <si>
    <t>'    - 노무비 :' {Q4} * LA("E020100200/A") =?LA1'원/km'</t>
  </si>
  <si>
    <t>EQ("E020100200/A")</t>
  </si>
  <si>
    <t>'    - 경  비 :' {Q4} * EQ("E020100200/A") =?EQ1'원/km'</t>
  </si>
  <si>
    <t>'    - 재료비 :' {Q5} * MA("E025020050/A") =?MA1+'원/km'</t>
  </si>
  <si>
    <t>'    - 노무비 :' {Q5} * LA("E025020050/A") =?LA1+'원/km'</t>
  </si>
  <si>
    <t>'    - 경  비 :' {Q5} * EQ("E025020050/A") =?EQ1+'원/km'</t>
  </si>
  <si>
    <t>#.   113산근 자갈고르기 | |㎥</t>
  </si>
  <si>
    <t>'◈ 자갈고르기 : ㎥당'</t>
  </si>
  <si>
    <t>'  1) 살포한 자갈을 굴삭기를 사용하여 궤도위에 고르게 펴놓는 작업'</t>
  </si>
  <si>
    <t>'  2) 정비는 굴삭기 0.2㎥를 기준한 것이며, 현장여건에 따라 장비조합을 변경할 수 있다'</t>
  </si>
  <si>
    <t>'  3) 자갈살포량 240㎥'</t>
  </si>
  <si>
    <t>'  4) 작업인원 : 보통인부 2인/일'</t>
  </si>
  <si>
    <t>'2. 굴삭기(0.2㎥) 기계경비 : 'Q1 = 8'h' / 240'㎥' = {?,'9.99C'}'h'</t>
  </si>
  <si>
    <t>'   재 료 비 :' MA("E01002000000") * {Q1} =?MA1'원/㎥'</t>
  </si>
  <si>
    <t>'   노 무 비 :' LA("E01002000000") * {Q1} =?LA1'원/㎥'</t>
  </si>
  <si>
    <t>'   경    비 :' EQ("E01002000000") * {Q1} =?EQ1'원/㎥'</t>
  </si>
  <si>
    <t>'  1) 보통인부 :'A = 2'인' / 240'㎥' = {?,'9.999C'}'인/㎥'</t>
  </si>
  <si>
    <t xml:space="preserve">                {A} * TOT("L1000002") =?LA2'원/㎥'</t>
  </si>
  <si>
    <t xml:space="preserve">    {LA2} * 0.03 =?MA3'원/㎥'</t>
  </si>
  <si>
    <t>#.   114산근 자갈고르기 | 야간,3시간사용중지|㎥</t>
  </si>
  <si>
    <t>'◈ 자갈고르기,야간,3시간사용중지 : ㎥당'</t>
  </si>
  <si>
    <t>'    - 재료비 :' {MA1} * 0.25 =?MA1+'원/km'</t>
  </si>
  <si>
    <t>'    - 노무비 :' {LA1} * 0.875 =?LA1+'원/km'</t>
  </si>
  <si>
    <t>'    - 경  비 :' {EQ1} * 0.25 =?EQ1+'원/km'</t>
  </si>
  <si>
    <t xml:space="preserve">    ({LA2}+{LA3}) * 0.3 =?LA4+'원/km'</t>
  </si>
  <si>
    <t>#.   115산근 유휴도상자갈채집 | 야간 3시간사용중지|㎥</t>
  </si>
  <si>
    <t>'◈ 유휴도상 자갈채집(야간,3시간 사용중지)  : ㎥당'</t>
  </si>
  <si>
    <t>'  1) 백호(0.4㎥) 사용'</t>
  </si>
  <si>
    <t>'  2) 버킷용량(q) :'q = 0.4'㎥'</t>
  </si>
  <si>
    <t>'  3) 토량환산계수(f) :'f = 1</t>
  </si>
  <si>
    <t>'  4) 작업효율(E) :'E = 0.45</t>
  </si>
  <si>
    <t>'  5) 버킷계수(K) :'K = 0.7</t>
  </si>
  <si>
    <t>'  6) 작업인원'</t>
  </si>
  <si>
    <t>'     - 장비작업 : 건설기계운전사 1인/일 '</t>
  </si>
  <si>
    <t>'     - 고 르 기 : 보통인부 0.1인/㎥  '</t>
  </si>
  <si>
    <t xml:space="preserve">   cm = 19'sec(135°)'</t>
  </si>
  <si>
    <t xml:space="preserve">   Q=3600*q*K*f*E/cm={?,'9.9C'}'㎥/hr'</t>
  </si>
  <si>
    <t>'3. 백호우(0.4㎥) 기계경비 :' Q1 = 1/{Q} = {?,'9.999C'}'h'</t>
  </si>
  <si>
    <t>MA("E00020100400")</t>
  </si>
  <si>
    <t xml:space="preserve">   '재 료 비 :'MA("E00020100400") * {Q1} =?MA1'원/㎥'</t>
  </si>
  <si>
    <t>LA("E00020100400")</t>
  </si>
  <si>
    <t xml:space="preserve">   '노 무 비 :'LA("E00020100400") * {Q1} =?LA1'원/㎥'</t>
  </si>
  <si>
    <t>EQ("E00020100400")</t>
  </si>
  <si>
    <t xml:space="preserve">   '경    비 :'EQ("E00020100400") * {Q1} =?EQ1'원/㎥'</t>
  </si>
  <si>
    <t>' 4. 야간 할증'</t>
  </si>
  <si>
    <t xml:space="preserve"> '  - 재료비 :'{MA1} * 0.25  =?MA1+'원/㎥'</t>
  </si>
  <si>
    <t xml:space="preserve"> '  - 노무비:' {LA1} * 0.875 =?LA1+'원/㎥'</t>
  </si>
  <si>
    <t xml:space="preserve"> '  - 경  비:' {EQ1} * 0.25  =?EQ1+'원/㎥'</t>
  </si>
  <si>
    <t>'5. 휴전할증(30%)'</t>
  </si>
  <si>
    <t>'1) 보통인부  :' 0.1'인' * TOT("L1000002") =?LA2 '원/㎥'</t>
  </si>
  <si>
    <t>'6. 공구손료'</t>
  </si>
  <si>
    <t>'  1) 직접노무비의 3% 적용'</t>
  </si>
  <si>
    <t xml:space="preserve">    {LA2}*0.03 =?MA3'원/km'</t>
  </si>
  <si>
    <t>'  - 야간할증:' {LA2} * 0.875 =?LA4'원/㎥'</t>
  </si>
  <si>
    <t>'  - 3시간 차단:' ({LA2} + {LA4}) * 0.3 =?LA4+'원/㎥'</t>
  </si>
  <si>
    <t>#.   116산근 자갈운반 | 덤프트럭,8TON|㎥</t>
  </si>
  <si>
    <t>'◈ 자갈운반 (8TON, 덤프트럭) : ㎥당'</t>
  </si>
  <si>
    <t>'  - 궤도철거현장 -  자갈 선별기까지 운반,'</t>
  </si>
  <si>
    <t>'  - 자갈선별기 - 분류된 자갈을 자갈 적치대까지 운반,'</t>
  </si>
  <si>
    <t>'  - 자갈선별기 - 폐자갈 적치장소 까지 운반'</t>
  </si>
  <si>
    <t>'  2) 버킷용량 :'q1 = 0.7'㎥'</t>
  </si>
  <si>
    <t>'  3) 체적환산 계수 :' f1 = 1.0</t>
  </si>
  <si>
    <t>'  5) 작업효율 :'E1 = 0.75</t>
  </si>
  <si>
    <t>'  6) 버킷계수 :'K1 = 1.1</t>
  </si>
  <si>
    <t>'  7) cm 값 :' cm1 = 36'초, 180도'</t>
  </si>
  <si>
    <t>'  9) 시간당 작업량:' Q2 = 3600 * {q1} * {k1} * {f1} * {E1} / {cm1}/60 =?'㎥/분'</t>
  </si>
  <si>
    <t>'  2) 1회 적재량 :'q = 8'Ton'/1.87'ton/㎥'={?,'9.99R'}'㎥'</t>
  </si>
  <si>
    <t>'  5) 작업효율 :'E = 0.9</t>
  </si>
  <si>
    <t>'  6) 적재장소에 도착한 때로부터 적재작업이 시작될 때 까지 시간 :' t4 =0.42'분'</t>
  </si>
  <si>
    <t>'  7) 적재함 덮개 설치 및 해체시간 :' t5 = 0.5'분'</t>
  </si>
  <si>
    <t>'  8) 적재시간 :' t1 = {q} / {Q2} = ?'분'</t>
  </si>
  <si>
    <t>'  9) 시간't3 = 0.8'분(적하시간)'</t>
  </si>
  <si>
    <t>' 10) 평균이동거리 :' L = 0.5'km'</t>
  </si>
  <si>
    <t>' 11) 적재이동속도 :' V1 = 3'km/h'</t>
  </si>
  <si>
    <t xml:space="preserve">      t2 = ({L}/{V1} + {L}/{V2}) * 60 = ?'분'</t>
  </si>
  <si>
    <t>' 12) 적재기계를 사용하는 경우 싸이클 시간:'</t>
  </si>
  <si>
    <t xml:space="preserve">      cm = {t1} + {t2} + {t3} + {t4} = ?'분'</t>
  </si>
  <si>
    <t>' 13) 시간당 작업량:' Q3 = 60 * {q} * {f} * {E} / {cm} = ?'㎥/hr'</t>
  </si>
  <si>
    <t>'4. 덤프트럭 8 TON 기계경비'</t>
  </si>
  <si>
    <t xml:space="preserve"> Q = 1/{Q3} = ?'hr/㎥'</t>
  </si>
  <si>
    <t>MA("E23200107407")</t>
  </si>
  <si>
    <t>'    - 재료비 :'MA("E23200107407") * {Q}'hr' =?MA1'원/㎥'</t>
  </si>
  <si>
    <t>LA("E23200107407")</t>
  </si>
  <si>
    <t>'    - 노무비 :'LA("E23200107407") * {Q}'hr' =?LA1'원/㎥'</t>
  </si>
  <si>
    <t>EQ("E23200107407")</t>
  </si>
  <si>
    <t>'    - 경  비 :'EQ("E23200107407") * {Q}'hr' =?EQ1'원/㎥'</t>
  </si>
  <si>
    <t>#.   117산근 자갈상차 | 굴삭기. 0.7㎥|㎥</t>
  </si>
  <si>
    <t>'◈ 자갈상차 (백호,0.7㎥) : ㎥당'</t>
  </si>
  <si>
    <t>'    - 재료비 :'MA("E00201007000") * {Q1}'hr' =?MA1'원/㎥'</t>
  </si>
  <si>
    <t>'    - 노무비 :'LA("E00201007000") * {Q1}'hr' =?LA1'원/㎥'</t>
  </si>
  <si>
    <t>'    - 경  비 :'EQ("E00201007000") * {Q1}'hr' =?EQ1'원/㎥'</t>
  </si>
  <si>
    <t>#.   118산근 자갈운반 | 페이로더,1.34㎥,을종,폐자갈 운송|㎥</t>
  </si>
  <si>
    <t>'  1) 자갈선별기에서 분류된 을종자갈, 폐자갈을 운송하는 비용'</t>
  </si>
  <si>
    <t>'     을종자갈 : 자갈분류대 - 자갈적치대,'</t>
  </si>
  <si>
    <t>'     폐자갈 : 자갈분류대 - 폐자갈적치대'</t>
  </si>
  <si>
    <t xml:space="preserve">   Q = 3600 * {q} * {K} * {f} * {E} / {Cm} = {?,'9.99C'}'㎥/hr'</t>
  </si>
  <si>
    <t xml:space="preserve">    Q2 = 1 / {Q} = {?,'9.999C'}'hr'</t>
  </si>
  <si>
    <t>'  재 료 비 :' MA("E00302013400") * {Q2} =?MA1'원/㎥'</t>
  </si>
  <si>
    <t>'  노 무 비 :' LA("E00302013400") * {Q2} =?LA1'원/㎥'</t>
  </si>
  <si>
    <t>'  경    비 :' EQ("E00302013400") * {Q2} =?EQ1'원/㎥'</t>
  </si>
  <si>
    <t>#.   119산근 이동식선별기 | |㎥</t>
  </si>
  <si>
    <t>'◈ 이동식 선별기 사용료 : ㎥당'</t>
  </si>
  <si>
    <t>'  - 자갈선별기 일 처리량 기준: 500㎥/일'</t>
  </si>
  <si>
    <t>'  - 자갈 선별기 운송료 별도 산정'</t>
  </si>
  <si>
    <t>TOT("G-SC")</t>
  </si>
  <si>
    <t>'  - 자갈 선별기 임대료:' TOT("G-SC")'원/㎥'=?EQ1</t>
  </si>
  <si>
    <t>&gt;[1]'합 계'=?[]</t>
  </si>
  <si>
    <t>#.   120산근 합판거푸집 설치 | 4회(실적)|㎡</t>
  </si>
  <si>
    <t>'◈ 합판거푸집(4회) : ㎡당 '</t>
  </si>
  <si>
    <t>'1. 합판거푸집 설치'</t>
  </si>
  <si>
    <t xml:space="preserve">     실적공사비 :호표 No.    41 참조</t>
  </si>
  <si>
    <t>'    실적공사비 :호표 No.TNO("_CED20001000") 참조'</t>
  </si>
  <si>
    <t>MA("_CED20001000")</t>
  </si>
  <si>
    <t>'     재료비:'MA("_CED20001000") * 1 =?MA1</t>
  </si>
  <si>
    <t>LA("_CED20001000")</t>
  </si>
  <si>
    <t>'     노무비:'LA("_CED20001000") * 1 =?LA1</t>
  </si>
  <si>
    <t>EQ("_CED20001000")</t>
  </si>
  <si>
    <t>'     경  비:'EQ("_CED20001000") * 1 =?EQ1</t>
  </si>
  <si>
    <t>&gt;&gt;[1]'합      계'=?[]</t>
  </si>
  <si>
    <t>#.   121산근 침목상차,터널 | Bi-Block용|개</t>
  </si>
  <si>
    <t>'◈ 침목상차(Bi-Block) : 개당'</t>
  </si>
  <si>
    <t>#.   122산근 침목운반,터널 | Bi-Block용|개</t>
  </si>
  <si>
    <t>'◈ 침목운반(Bi-Block) : 개당'</t>
  </si>
  <si>
    <t>'     시점-청천정거장 : '  L1 = 4.280'km'</t>
  </si>
  <si>
    <t xml:space="preserve">    MA("E-ELC1208T/A") * 1 / {Q} * ({cm}-{t1}-{t3})/{cm} =?MA1'원/개'</t>
  </si>
  <si>
    <t>#.   123산근 궤광조립 | 콘크리트궤도(침목매립식,기계화시공),터널|km</t>
  </si>
  <si>
    <t>'◈ 궤광조립(콘크리트궤도(침목매립식,기계화시공)) : km당'</t>
  </si>
  <si>
    <t>'  1) 1일 작업량 :'L = 250'm'</t>
  </si>
  <si>
    <t>'  4) 사용기계'</t>
  </si>
  <si>
    <t>'    - 지게차 5톤'</t>
  </si>
  <si>
    <t>'    - 굴삭기 0.2㎡'</t>
  </si>
  <si>
    <t>'    - 패스트체결해체기(14HP)'</t>
  </si>
  <si>
    <t>'  1) 굴삭기(0.2㎥) :'Q4 = 8'h' * (1000 / {L}) = {?,'9.99C'}'h/km'</t>
  </si>
  <si>
    <t>'    - 재료비 :'{Q4} * MA("E020100200/A") =?MA1'원/km'</t>
  </si>
  <si>
    <t>'    - 노무비 :'{Q4} * LA("E020100200/A") =?LA1'원/km'</t>
  </si>
  <si>
    <t>'    - 경  비 :'{Q4} * EQ("E020100200/A") =?EQ1'원/km'</t>
  </si>
  <si>
    <t>'  2) 지게차(5톤) : 'Q5 = 8'h' * (1000 / {L}) = {?,'9.99C'}'h/km'</t>
  </si>
  <si>
    <t>'    - 재료비 :'{Q5} * MA("E025020050/A") =?MA1+'원/km'</t>
  </si>
  <si>
    <t>'    - 노무비 :'{Q5} * LA("E025020050/A") =?LA1+'원/km'</t>
  </si>
  <si>
    <t>'    - 경  비 :'{Q5} * EQ("E025020050/A") =?EQ1+'원/km'</t>
  </si>
  <si>
    <t>'  3) 패스트체결해체기(14HP) :'Q6 = 1000'm' * 1'h' / 250'm' = {?,'9.99C'}'h/km'</t>
  </si>
  <si>
    <t>MA("EK2NDWFAST/A")</t>
  </si>
  <si>
    <t>'    - 재료비 :'{Q6} * MA("EK2NDWFAST/A") =?MA1+ '원/km'</t>
  </si>
  <si>
    <t>LA("EK2NDWFAST/A")</t>
  </si>
  <si>
    <t>'    - 노무비 :'{Q6} * LA("EK2NDWFAST/A") =?LA1+ '원/km'</t>
  </si>
  <si>
    <t>EQ("EK2NDWFAST/A")</t>
  </si>
  <si>
    <t>'    - 경  비 :'{Q6} * EQ("EK2NDWFAST/A") =?EQ1+ '원/km'</t>
  </si>
  <si>
    <t>&gt;&gt;[1]+[2]+[3]' 합  계'=?</t>
  </si>
  <si>
    <t>#.   124산근 스핀들받침 | 50X50X5T, 열연강판|개</t>
  </si>
  <si>
    <t>'◈ 스핀들받침대 : 개당'</t>
  </si>
  <si>
    <t>'1. 스핀들받침대 재료비'</t>
  </si>
  <si>
    <t>'   ○ 열연강판(50x50x5t):' A = 0.05*0.05 ={?,'9.999C'}'㎡/개'</t>
  </si>
  <si>
    <t>'   ○ 잡철물 제작(실적)' B = {A}*117'kg'/1000={?,'9.999C'}'ton/개'</t>
  </si>
  <si>
    <t>TOT("M-ST-HPL")</t>
  </si>
  <si>
    <t>'   ○ 스핀들 받침대 재료비:' {A} * TOT("M-ST-HPL")=?MA1'원/개'</t>
  </si>
  <si>
    <t>TOT("GCOX006010")</t>
  </si>
  <si>
    <t>'   ○ 스핀들 받침대 제작비:' {B} * TOT("GCOX006010") =?MA1+'원/개'</t>
  </si>
  <si>
    <t>#.   125산근 침목살수 | 단선,살수,침목1539개|km</t>
  </si>
  <si>
    <t>'◈ 침목살수(단선,살수,침목1600개) : km당'</t>
  </si>
  <si>
    <t>'1. 산정조건,단선기준'</t>
  </si>
  <si>
    <t>' - 1 일 작업량 (시간당 280m 살수) : '</t>
  </si>
  <si>
    <t>'    준비작업 1시간 + 280m * 6시간 + 마무리작업 1시간 = 1,680m'</t>
  </si>
  <si>
    <t>' - km소요인원 : 보통인부(살수 및 급수 2인) 2인'</t>
  </si>
  <si>
    <t>' - km당 소요 용수량:.'</t>
  </si>
  <si>
    <t>'   침목간격 :'S = 0.650'm'</t>
  </si>
  <si>
    <t xml:space="preserve">    침목 살수 면적 : A = ((0.91 * 0.281) + (0.095 * 0.281) * 2 + (0.095 * 0.91) * 2) * 2 = 0.9640 ㎡/개</t>
  </si>
  <si>
    <t>'   침목 살수 면적 :'A = ((0.91 * 0.281) + (0.095 * 0.281) * 2 + (0.095 * 0.91) * 2) * 2 = {?,'9.999C'}'㎡/개'</t>
  </si>
  <si>
    <t>'   품셈 1-21 사용료 3.공사용수(타일씻기) 적용하면'</t>
  </si>
  <si>
    <t>'   km당 소요용수량은' P=0.013'㎥/㎡' * {A}'㎡/개' * 1000'm' / {S}'m' = {?,'9.999C'}'㎥/km'</t>
  </si>
  <si>
    <t>'2. 투입장비'</t>
  </si>
  <si>
    <t xml:space="preserve">    Q = 8'h' * 1000'm' / 1680'm' = {?,'9.999C'}'h'</t>
  </si>
  <si>
    <t>' - 물탱크(5500) :'</t>
  </si>
  <si>
    <t>'   재 료 비 :' MA("E720400550/A") * {Q} =?MA1 '원/km'</t>
  </si>
  <si>
    <t>'   노 무 비 :' LA("E720400550/A") * {Q} =?LA1 '원/km'</t>
  </si>
  <si>
    <t>'   경    비 :' EQ("E720400550/A") * {Q} =?EQ1 '원/km'</t>
  </si>
  <si>
    <t>' - 트럭탑재형 크레인(5톤) :'</t>
  </si>
  <si>
    <t>MA("E021050005/A")</t>
  </si>
  <si>
    <t>'   재 료 비 :' MA("E021050005/A") * {Q} =?MA1+ '원/km'</t>
  </si>
  <si>
    <t>LA("E021050005/A")</t>
  </si>
  <si>
    <t>'   노 무 비 :' LA("E021050005/A") * {Q} =?LA1+ '원/km'</t>
  </si>
  <si>
    <t>EQ("E021050005/A")</t>
  </si>
  <si>
    <t>'   경    비 :' EQ("E021050005/A") * {Q} =?EQ1+ '원/km'</t>
  </si>
  <si>
    <t>&gt;[1]' 소  계'=?[]</t>
  </si>
  <si>
    <t>'3. 소요인원'</t>
  </si>
  <si>
    <t>' - 보통인부 :'A = 2'인/일' /0.25'km/인' = {?,'9.9C'}'인/km'</t>
  </si>
  <si>
    <t xml:space="preserve">              {A} * TOT("L1000002") =?LA2</t>
  </si>
  <si>
    <t>&gt;[2]' 소  계'=?[]+</t>
  </si>
  <si>
    <t>' - 소요용수량 : 살수차 비용'</t>
  </si>
  <si>
    <t>&gt;[3]' 소  계'=?[]+</t>
  </si>
  <si>
    <t>'5. 공구손료 : 노무비의 3%'</t>
  </si>
  <si>
    <t xml:space="preserve">    ({LA1} + {LA2})* 0.03 =?MA4</t>
  </si>
  <si>
    <t>&gt;[4]' 소  계'=?[]+</t>
  </si>
  <si>
    <t>#.   126산근 침목덮개제작, 거치 및 해체 | 1567개|km</t>
  </si>
  <si>
    <t>'◈ 침목덮개제작,거치 및 해체(1567개) : km당'</t>
  </si>
  <si>
    <t xml:space="preserve">   '- 침목간격 :'S = 0.638'm'</t>
  </si>
  <si>
    <t>'   - 침목덮개는 강판용접제작하여 품셈 2-6-5 공기에 대한 손율 9% 적용(받침철물 조절받침철물 3개월)'</t>
  </si>
  <si>
    <t>'     400회 사용'</t>
  </si>
  <si>
    <t xml:space="preserve">   '- 1일 1회 타설연장 :'L = 250'm'</t>
  </si>
  <si>
    <t>'   - 침목(내측 1개 체결구)덮개 면적 :'</t>
  </si>
  <si>
    <t xml:space="preserve">      A = 0.34 * 0.265 + (0.34 * 0.145) * 2'면' + 0.265 * 0.145 + 0.03 * 0.25'손잡이' = {?,'9.99C'}'㎡'</t>
  </si>
  <si>
    <t xml:space="preserve">   '- 필요수량 :'N = {L} / {S} * 2'(양측)' = {?,'C'}'개/km'</t>
  </si>
  <si>
    <t xml:space="preserve">   '- 알루미늄판 :'TOT("M-ST-AL3") * {A}'㎡' * 1.1'(할증)' * {N}'개' * 0.09 * {L} / 1000 =?MA1'원/km'</t>
  </si>
  <si>
    <t>'3. 침목덮개 제작(잡철물 제작-실적공사비)'</t>
  </si>
  <si>
    <t xml:space="preserve">     재 료 비 :  8.12 kg/㎡  * 0.234 * 783 개  * 147,104 / 1000 kg  * 0.09 * 250 / 1000 =4,924.2 원/km</t>
  </si>
  <si>
    <t xml:space="preserve">    '재 료 비 :' 8.12'kg/㎡' * {A} * {N}'개' * MA("_COX00601000") / 1000'kg' * 0.09 * {L} / 1000 =?MA2'원/km'</t>
  </si>
  <si>
    <t xml:space="preserve">     노 무 비 :  8.12 kg/㎡  * 0.234 * 783 개  * 2,821,692 / 1000 kg  * 0.09 * 250 / 1000 =94,455.1 원/km</t>
  </si>
  <si>
    <t xml:space="preserve">    '노 무 비 :' 8.12'kg/㎡' * {A} * {N}'개' * LA("_COX00601000") / 1000'kg' * 0.09 * {L} / 1000 =?LA2'원/km'</t>
  </si>
  <si>
    <t xml:space="preserve">    '경    비 :' 8.12'kg/㎡ '* {A} * {N}'개' * EQ("_COX00601000") / 1000'kg' * 0.09 * {L} / 1000 =?EQ2'원/km'</t>
  </si>
  <si>
    <t>'4. 침목덮개 거치 및 해체'</t>
  </si>
  <si>
    <t>'   - 보통인부 : 'L1 = 2'인'/ 0.25'km' = {?,'9.9C'}'인/km'</t>
  </si>
  <si>
    <t xml:space="preserve">        {L1} * TOT("L1000002") =?LA3'원/km'</t>
  </si>
  <si>
    <t>'   - 직접노무비의 3% 적용'</t>
  </si>
  <si>
    <t xml:space="preserve">      {LA3} * 0.03 =?MA4'원/개'</t>
  </si>
  <si>
    <t>[4]'소  계'=?</t>
  </si>
  <si>
    <t>'6. 잡재료 손료'</t>
  </si>
  <si>
    <t>'   - 재료비의 1% 적용'</t>
  </si>
  <si>
    <t xml:space="preserve">      {MA1} * 0.01 =?MA5'원/개'</t>
  </si>
  <si>
    <t>[1]+[2]+[3]+[4]+[5]' 합  계'=?</t>
  </si>
  <si>
    <t>#.   127산근 도상콘크리트(TCL)타설 | 철근,레미콘타설|㎥</t>
  </si>
  <si>
    <t>'◈ 도상콘크리트(TCL) 타설(철근,레미콘타설) : ㎥당'</t>
  </si>
  <si>
    <t xml:space="preserve"> 1. 실적공사비 :호표 No.   206 참조</t>
  </si>
  <si>
    <t>'1. 실적공사비 :호표 No.TNO("_GCEC2201101") 참조'</t>
  </si>
  <si>
    <t>MA("_GCEC2201101")</t>
  </si>
  <si>
    <t xml:space="preserve">    ' 재 료 비 :'MA("_GCEC2201101") * 1 =?MA1</t>
  </si>
  <si>
    <t>LA("_GCEC2201101")</t>
  </si>
  <si>
    <t xml:space="preserve">    ' 노 무 비 :'LA("_GCEC2201101") * 1 =?LA1</t>
  </si>
  <si>
    <t>EQ("_GCEC2201101")</t>
  </si>
  <si>
    <t xml:space="preserve">    ' 경    비 :'EQ("_GCEC2201101") * 1 =?EQ1</t>
  </si>
  <si>
    <t>&gt;'합  계'</t>
  </si>
  <si>
    <t>#.   128산근 콘크리트압송타설 | |㎥</t>
  </si>
  <si>
    <t>'◈ 콘크리트압송타설(78kW) : ㎥당'</t>
  </si>
  <si>
    <t>'    - 펌프카 타설이 불가능한 레미콘타설(철근구조물) 적용'</t>
  </si>
  <si>
    <t>'    - 콘크리트 진동기(2.6kW) 사용'</t>
  </si>
  <si>
    <t>'    - 바이브레이터(봉상플렉시블) 사용'</t>
  </si>
  <si>
    <t>'    - 콘크리트펌프(78kW) 사용'</t>
  </si>
  <si>
    <t>'      (품셈 6-1-2 콘크리트펌프차_작업능력)'</t>
  </si>
  <si>
    <t>'       ● 철근구조물, 슬럼프 15cm, 1일타설량 100㎥-300㎥미만'</t>
  </si>
  <si>
    <t>'       ● 작업량 :' Q = 31.9'㎥/hr'</t>
  </si>
  <si>
    <t>'       ● 작업시간 :' Q1 = 1 / {Q} = {?,'9.999C'}'h'</t>
  </si>
  <si>
    <t>'    - 작업인원(품셈 6-1-2 2.콘크리트펌프차_타설인부) '</t>
  </si>
  <si>
    <t>'       ● 콘크리트배관타설 : '</t>
  </si>
  <si>
    <t>'            콘크리트공 0.081인/㎥, 보통인부 0.046인/㎥'</t>
  </si>
  <si>
    <t>' 2) 콘크리트펌프(78kW) '</t>
  </si>
  <si>
    <t>MA("EKR12-PUM/A")</t>
  </si>
  <si>
    <t xml:space="preserve">     '재료비 : 'MA("EKR12-PUM/A") * {Q1} =?MA1'원/㎥'</t>
  </si>
  <si>
    <t>LA("EKR12-PUM/A")</t>
  </si>
  <si>
    <t xml:space="preserve">     '노무비 : 'LA("EKR12-PUM/A") * {Q1} =?LA1'원/㎥'</t>
  </si>
  <si>
    <t>EQ("EKR12-PUM/A")</t>
  </si>
  <si>
    <t xml:space="preserve">     '경  비 : 'EQ("EKR12-PUM/A") * {Q1} =?EQ1'원/㎥'</t>
  </si>
  <si>
    <t>' 3) 콘크리트진동기(2.6kW) : 품셈 11-2 및 11-3 (4611) 콘크리트진동기'</t>
  </si>
  <si>
    <t>MA("E461103500/A")</t>
  </si>
  <si>
    <t xml:space="preserve">    '재료비:'MA("E461103500/A") * {Q1} =?MA2'원/㎥'</t>
  </si>
  <si>
    <t>LA("E461103500/A")</t>
  </si>
  <si>
    <t xml:space="preserve">    '노무비:'LA("E461103500/A") * {Q1} =?LA2'원/㎥'</t>
  </si>
  <si>
    <t>EQ("E461103500/A")</t>
  </si>
  <si>
    <t xml:space="preserve">    '경  비:'EQ("E461103500/A") * {Q1} =?EQ2'원/㎥'</t>
  </si>
  <si>
    <t>' 4) 바이브레이터(봉상플렉시블) : 품셈 11-2 (8802) 바이브레이터'</t>
  </si>
  <si>
    <t>EQ("E880200010/A")</t>
  </si>
  <si>
    <t xml:space="preserve">    '경  비:'EQ("E880200010/A") * {Q1} =?EQ3'원/㎥'</t>
  </si>
  <si>
    <t>' 5) 노무비 : 품셈 6-1-2 콘크리트펌프차_타설인부'</t>
  </si>
  <si>
    <t>TOT("L1000013")</t>
  </si>
  <si>
    <t xml:space="preserve">    '콘크리트공 :'TOT("L1000013") * 0.081'인' =?LA4'원/㎥'</t>
  </si>
  <si>
    <t xml:space="preserve">    '보통인부 :'TOT("L1000002") * 0.046'인' =?LA4+'원/㎥'</t>
  </si>
  <si>
    <t>' 6) 공구손료'</t>
  </si>
  <si>
    <t>'    직접노무비의 3% 적용'</t>
  </si>
  <si>
    <t xml:space="preserve">     {LA4} * 0.03 =?MA5'원/㎥'</t>
  </si>
  <si>
    <t>'2. 압송관 설치 및 철거 : 품셈 6-1-2 콘크리트펌프차_압송관설치및철거'</t>
  </si>
  <si>
    <t>'    - 작업량 :' Q = 31.9'㎥/hr'</t>
  </si>
  <si>
    <t>'    - 압송관 자재 수량'</t>
  </si>
  <si>
    <t>'      ● 곡관(90° 1000R) : 1개 / 500m'</t>
  </si>
  <si>
    <t>'      ● 곡관(45° 1000R) : 1개 / 500m'</t>
  </si>
  <si>
    <t>'      ● 직관(3m) : 166개 / 500m'</t>
  </si>
  <si>
    <t>'      ● 크램프, 고무링 : 168개 / 500m'</t>
  </si>
  <si>
    <t>'      ● 선단호스(레미콘 분배용) : 1개(10m)'</t>
  </si>
  <si>
    <t>'    - 작업인원 : 40m 이상의 압송관 설치 및 철거 '</t>
  </si>
  <si>
    <t>'      ● 비계공 : 0.015인/m'</t>
  </si>
  <si>
    <t>'    - 운송비(견적가):  TOT("G-CA-COPIPE") 원/set'</t>
  </si>
  <si>
    <t>' 3) 압송관 경비 :'</t>
  </si>
  <si>
    <t xml:space="preserve">     (150,000 + 120,000 + 166 * 52,000 + 168 * (14,500 + 1,300) + 295,000 + 130,000) * 4500 * (10^-7) / 31.9 =169.0 원/㎥</t>
  </si>
  <si>
    <t>TOT("MKJ-0180")_x0002_TOT("MKJ-0170")_x0002_TOT("MKJ-0200")_x0002_TOT("MKJ-0210")_x0002_TOT("MKJ-0220")_x0002_TOT("MKJ-0190")_x0002_TOT("G-CA-COPIPE")</t>
  </si>
  <si>
    <t xml:space="preserve">     (TOT("MKJ-0180") + TOT("MKJ-0170") + 166 * TOT("MKJ-0200") + 168 * (TOT("MKJ-0210") + TOT("MKJ-0220")) + TOT("MKJ-0190") + TOT("G-CA-COPIPE")) * 4500 * (10^-7) / {Q} =?EQ6'원/㎥'</t>
  </si>
  <si>
    <t>' 3) 노무비 :'</t>
  </si>
  <si>
    <t xml:space="preserve">     '비계공:' Q2 = 0.015'인' * 460/ ({Q} * 8'hr')  = {?,'9.999C'}'h'</t>
  </si>
  <si>
    <t xml:space="preserve">              {Q2} * TOT("L1000006") =?LA7'원/㎥'</t>
  </si>
  <si>
    <t>' 4) 공구손료'</t>
  </si>
  <si>
    <t xml:space="preserve">     {LA7+LA4} * 0.03 =?MA8'원/㎥'</t>
  </si>
  <si>
    <t>[8]'소  계'=?[]+</t>
  </si>
  <si>
    <t>[1]+[2]+[3]+[4]+[5]+[6]+[7]+[8]'합  계'=?</t>
  </si>
  <si>
    <t>#.   129산근 전력요금 | |kWh</t>
  </si>
  <si>
    <t>'◈ 전력요금(임시전력) : ㎾h당'</t>
  </si>
  <si>
    <t>'1. 적용기준: 2012년 1월 14일부터 시행,물가자료 부록 P340 참고'</t>
  </si>
  <si>
    <t>'  1) 기본요금:산업용전력(저압전력)'</t>
  </si>
  <si>
    <t xml:space="preserve">  '2) 1일 평균가동시간:'a=10'hr/일'</t>
  </si>
  <si>
    <t xml:space="preserve">  '3) 1월 평균일수:'b=30'일'</t>
  </si>
  <si>
    <t xml:space="preserve">  '4) 계약전력:'c=1'㎾'</t>
  </si>
  <si>
    <t xml:space="preserve">  '5) 1월 사용전력:'d={c}'㎾'*{a}'hr/일'*{b}'일' = {?,'R'}'㎾h'</t>
  </si>
  <si>
    <t>'2. 사용전력 요금계산'</t>
  </si>
  <si>
    <t>EQ("GS70W00010")</t>
  </si>
  <si>
    <t xml:space="preserve">  '1) 기본요금:' EQ("GS70W00010")'원/월' / {d}'㎾h' =?EQ</t>
  </si>
  <si>
    <t>'  2) 1㎾h당 전력요금계산:'</t>
  </si>
  <si>
    <t>EQ("GS70W00030")_x0002_EQ("GS70W00020")_x0002_EQ("GS70W00040")</t>
  </si>
  <si>
    <t xml:space="preserve">      (EQ("GS70W00030")*2'(여름)'+EQ("GS70W00020")*6'(봄가을)'+EQ("GS70W00040")*4'(겨울)')/12 =?EQ+</t>
  </si>
  <si>
    <t>#.   130산근 침목덮개제작, 거치 및 해체 | 1600개|km</t>
  </si>
  <si>
    <t>'◈ 침목덮개제작,거치 및 해체(1600개) : km당'</t>
  </si>
  <si>
    <t xml:space="preserve">   '- 침목간격 :'S = 0.625'm'</t>
  </si>
  <si>
    <t xml:space="preserve">      A = 0.34 * 0.265 + (0.34 * 0.145) * 2'면' + 0.265 * 0.145 + 0.03 * 0.25'손잡이' = {?,'9.9C'}'㎡'</t>
  </si>
  <si>
    <t xml:space="preserve">     재 료 비 :  8.12 kg/㎡  * 0.23 * 800 개  * 147,104 / 1000 kg  * 0.09 * 250 / 1000 =4,945.1 원/km</t>
  </si>
  <si>
    <t xml:space="preserve">     노 무 비 :  8.12 kg/㎡  * 0.23 * 800 개  * 2,821,692 / 1000 kg  * 0.09 * 250 / 1000 =94,856.2 원/km</t>
  </si>
  <si>
    <t>&gt;&gt;[1]+[2]+[3]+[4]+[5]' 합  계'=?</t>
  </si>
  <si>
    <t>#.   131산근 레일운반,터널,보강레일 | 60kg|km</t>
  </si>
  <si>
    <t>'  1) 모타카(15톤), 장대트로리 4대 사용, 보강레일 설치구간'</t>
  </si>
  <si>
    <t>'   재 료 비 :' MA("E-KRMOT15T/A") * {Q3} * ((cm-t1-t2)/cm)=?MA1'원/km'</t>
  </si>
  <si>
    <t xml:space="preserve">    EQ("E-KRTRO10T/A") * 4'대' * {Q3} =?EQ2'원/km'</t>
  </si>
  <si>
    <t>#.   132산근 레일침목위올리기 | 일반|km</t>
  </si>
  <si>
    <t>'◈ 레일침목위올리기(일반) : km당'</t>
  </si>
  <si>
    <t>'  1) 백호우(0.4㎥) 사용'</t>
  </si>
  <si>
    <t>'  2) 1회 작업량 :'q = 0.1'km'</t>
  </si>
  <si>
    <t>'  4) 작업시간 '</t>
  </si>
  <si>
    <t xml:space="preserve">      t1 = 5'분(레일묶기)'</t>
  </si>
  <si>
    <t xml:space="preserve">      t2 = 10'분(레일놓기)'</t>
  </si>
  <si>
    <t xml:space="preserve">      t3 = 5'분(레일풀기)'</t>
  </si>
  <si>
    <t>'     - 레일묶기 및 풀기 : 궤도공 1인, 보통인부 2인'</t>
  </si>
  <si>
    <t>'     - 레일위치정정 : 궤도공 3인'</t>
  </si>
  <si>
    <t xml:space="preserve">    Cm = {t1} + {t2} + {t3} = {?,'C'}'분'</t>
  </si>
  <si>
    <t xml:space="preserve">    Q1 = 60 * {q} * {E} / {Cm} = {?,'9.99C'}'km/hr(한쪽레일)'</t>
  </si>
  <si>
    <t>'  - 양쪽레일인 경우 :'Q2 = {Q1} / 2'(양쪽레일)' = {?,'9.99C'}'km/hr'</t>
  </si>
  <si>
    <t>'3. 백호우(0.4㎥) 기계경비'</t>
  </si>
  <si>
    <t xml:space="preserve">    Q3 = 1 / {Q2} = {?,'9.99R'}'h'</t>
  </si>
  <si>
    <t>'   재 료 비 :' MA("E00020100400") * {Q3} =?MA1'원/km'</t>
  </si>
  <si>
    <t>'   노 무 비 :' LA("E00020100400") * {Q3} =?LA1'원/km'</t>
  </si>
  <si>
    <t>'   경    비 :' EQ("E00020100400") * {Q3} =?EQ1'원/km'</t>
  </si>
  <si>
    <t>'   1) 궤 도 공 :'Q3 = 4'인' * 1.0'km' / ({Q2} * 8'hr') = {?,'9.99C'}'인/km'</t>
  </si>
  <si>
    <t xml:space="preserve">                 {Q3} * TOT("L1000046") =?LA2'원/km'</t>
  </si>
  <si>
    <t>'   2) 보통인부 :'Q4 = 2'인' * 1.0'km' / ({Q2} * 8'hr') = {?,'9.99C'}'인/km'</t>
  </si>
  <si>
    <t xml:space="preserve">                 {Q4} * TOT("L1000002") =?LA2+'원/km'</t>
  </si>
  <si>
    <t>'   3) 작업반장 :'Q5 = 1'인' * 1.0'km' / ({Q2} * 8'hr') = {?,'9.99C'}'인/km'</t>
  </si>
  <si>
    <t xml:space="preserve">                 {Q5} * TOT("L1000001") =?LA2+'원/km'</t>
  </si>
  <si>
    <t>'5. 공구손료 : 노무비의 3% 적용'</t>
  </si>
  <si>
    <t>#.   133산근 궤광조립 | 체결장치배열 및 체결|개</t>
  </si>
  <si>
    <t>'◈ 궤광조립(체결장치배열 및 체결) : 개당'</t>
  </si>
  <si>
    <t>'  1) 1,700개 기준'</t>
  </si>
  <si>
    <t>'  2) 작업인원'</t>
  </si>
  <si>
    <t>'    - 체결장치배열 : 보통인부 2인, 0.4km/일(680개/일)'</t>
  </si>
  <si>
    <t>'    - 체결 : 궤도공 4인, 0.4km/일(680개/일)'</t>
  </si>
  <si>
    <t xml:space="preserve">  '1) 보통인부 :'L1 = 2'인' / 680'개' = {?,'9.999C'}'인/개'</t>
  </si>
  <si>
    <t xml:space="preserve">                {L1} * TOT("L1000002") =?LA1'원/개'</t>
  </si>
  <si>
    <t xml:space="preserve">  '2) 궤 도 공 :'L2 = 4'인' / 680'개' = {?,'9.999C'}'인/개'</t>
  </si>
  <si>
    <t xml:space="preserve">                {L2} * TOT("L1000046") =?LA1+'원/개'</t>
  </si>
  <si>
    <t>'3. 공구손료 : 노무비의 3% 적용'</t>
  </si>
  <si>
    <t xml:space="preserve">    {LA1} * 0.03 =?MA2'원/개'</t>
  </si>
  <si>
    <t>#.   134산근 분기기 상차 | 50kg #8|틀</t>
  </si>
  <si>
    <t>'◈ 분기기 상차(50kg #8) : 틀당'</t>
  </si>
  <si>
    <t>'  2) 포인트부, 리드부, 가드부 단위로 총 5회 상차'</t>
  </si>
  <si>
    <t>'   총 5회 상차하여야 하므로 't = {Cm} * 5'회' = ?'분'</t>
  </si>
  <si>
    <t xml:space="preserve">    Q = 60 * {q} * {f} * {E} / {t} = {?,'9.9C'}'틀/h'</t>
  </si>
  <si>
    <t>'   1틀 상차 시간 :'Q1 = 1'틀' / {Q}'틀/h' = {?,'9.99R'}'h'</t>
  </si>
  <si>
    <t>'3. 분기기의 종류에 따라 다음의 할증('A = 0.7')을 적용한다.'</t>
  </si>
  <si>
    <t>'   3) 1일 분기기 상차량 :'</t>
  </si>
  <si>
    <t xml:space="preserve">       Q3 = (8 - {Q2}) * 60 / {t} = {?,'C'}'틀'</t>
  </si>
  <si>
    <t xml:space="preserve">              {B} * TOT("L1000002") =?LA3'원/틀'</t>
  </si>
  <si>
    <t>#.   135산근 분기기 하화 | 50kg #8,야간,3시간사용중지|틀</t>
  </si>
  <si>
    <t>'◈ 분기기 하화(50kg #8),야간,3시간사용중지 : 틀당'</t>
  </si>
  <si>
    <t>[1] '소  계 :' =?</t>
  </si>
  <si>
    <t>[2] '소  계 :' =?[]</t>
  </si>
  <si>
    <t>'6. 야간할증'</t>
  </si>
  <si>
    <t>' 1) 중기할증'</t>
  </si>
  <si>
    <t>'  -중기할증(25%)'</t>
  </si>
  <si>
    <t>'    - 재료비 * 25%' ({MA1}+{MA2}) * 0.25 =?MA4'원/km'</t>
  </si>
  <si>
    <t>'  - 노무비할증(87.5%)'</t>
  </si>
  <si>
    <t>'    - 노무비 * 87.5%' ({LA1}+{LA2}) * 0.875 =?LA4'원/km'</t>
  </si>
  <si>
    <t>'  - 경비할증(25%)'</t>
  </si>
  <si>
    <t>'    - 경비 * 25%' ({EQ1}+{EQ2}) * 0.25 =?EQ4'원/km'</t>
  </si>
  <si>
    <t>'  - 휴전할증(30%)'</t>
  </si>
  <si>
    <t>'    - 노무비 * 30%' ({LA1}+{LA2}+{LA4}) * 0.3 =?LA4+'원/km'</t>
  </si>
  <si>
    <t>' 2) 직접인건비 할증'</t>
  </si>
  <si>
    <t>'  - 야간할증 :'{LA3} * 0.875 =?LA5 '원/km'</t>
  </si>
  <si>
    <t>'  - 차단할증 :'({LA3}+{LA5}) * 0.3=?LA5+'원/km'</t>
  </si>
  <si>
    <t>#.   136산근 분기기부설 | 50kg #8,분해된상태(품셈,용접,운반제외),야간,3시간사용중지|틀</t>
  </si>
  <si>
    <t>'◈ 분기기부설(50kg #8,분해된상태),야간,3시간사용중지 : 틀당'</t>
  </si>
  <si>
    <t>'1. 작업조건 '</t>
  </si>
  <si>
    <t>'  가. 신설선의 분기기 부설은 #12 탄성분기기(PCT,60kg) 분해된 상태의 현장재조립'</t>
  </si>
  <si>
    <t>'      을 기준으로 한 것이다.'</t>
  </si>
  <si>
    <t>'  나. 본 품은 포인트부를 제외한 모든 침목이 분해된 상태로 반입된 분기기를'</t>
  </si>
  <si>
    <t>'      재 조립하는 품이다.'</t>
  </si>
  <si>
    <t>'  다. 분기기 운반에 소요되는 운반비는 별도 계상한다.'</t>
  </si>
  <si>
    <t>'  라. 분기기 부설시 소용되는 용접은 별도 계상한다. '</t>
  </si>
  <si>
    <t>'  마. 분기기의 종류에 따라 다음의 할증('A = 0.7')을 적용한다.'</t>
  </si>
  <si>
    <t>'   ┌─────┬────┬────┬────┬─────┐  '</t>
  </si>
  <si>
    <t>'   │   구분   │   #8   │   #10  │   #12  │   #15    │  '</t>
  </si>
  <si>
    <t>'   ├─────┼────┼────┼────┼─────┤  '</t>
  </si>
  <si>
    <t>'   │   50kg   │   0.7  │  0.82  │   0.9  │   1.15   │  '</t>
  </si>
  <si>
    <t>'   │   60kg   │   0.75 │  0.90  │   1.00 │   1.20   │  '</t>
  </si>
  <si>
    <t>'   └─────┴────┴────┴────┴─────┘  '</t>
  </si>
  <si>
    <t>'  가. 굴삭기'</t>
  </si>
  <si>
    <t>'   - 재료비 :' MA("E01002000000")'대' * 1'대' * 8'시간' * {A} =?MA1</t>
  </si>
  <si>
    <t>'   - 노무비 :' LA("E01002000000")'대' * 1'대' * 8'시간' * {A} =?LA1</t>
  </si>
  <si>
    <t>'   - 경  비 :' EQ("E01002000000")'대' * 1'대' * 8'시간' * {A} =?EQ1</t>
  </si>
  <si>
    <t>'  나. 크레인(타이어) 50TON'</t>
  </si>
  <si>
    <t>'   - 재료비 :' MA("E02104005000") * 1'대' * 2'시간' * {A} =?MA1+</t>
  </si>
  <si>
    <t>'   - 노무비 :' LA("E02104005000") * 1'대' * 2'시간' * {A} =?LA1+</t>
  </si>
  <si>
    <t>'   - 경  비 :' EQ("E02104005000") * 1'대' * 2'시간' * {A} =?EQ1+</t>
  </si>
  <si>
    <t>'  다. 야간할증'</t>
  </si>
  <si>
    <t>'   - 재료비:' {MA1} * 0.25  =?MA1+</t>
  </si>
  <si>
    <t>'   - 노무비:' {LA1} * 0.875 =?LA1+</t>
  </si>
  <si>
    <t>'   - 경  비:' {EQ1} * 0.25  =?EQ1+</t>
  </si>
  <si>
    <t>'    - 노무비 * 30%' {LA1} * 0.3 =?LA1+'원/km'</t>
  </si>
  <si>
    <t>'   - 궤 도 공       :' TOT("L1000046") * 9'인' * {A} =?LA2</t>
  </si>
  <si>
    <t>'   - 보통인부       :' TOT("L1000002") * 6'인' * {A} =?LA2+</t>
  </si>
  <si>
    <t>TOT("L1000333")</t>
  </si>
  <si>
    <t>'   - 측량중급기술자 :' TOT("L1000333") * 1'인' * {A} =?LA2+</t>
  </si>
  <si>
    <t xml:space="preserve">       {LA2} * 0.875 =?LA3</t>
  </si>
  <si>
    <t xml:space="preserve">       ({LA2}+{LA3}) * 0.3 =?LA3+</t>
  </si>
  <si>
    <t>[1]+[2]+[3]' 합 계'=?</t>
  </si>
  <si>
    <t>#.   137산근 분기기 상차 | 50kg #10|틀</t>
  </si>
  <si>
    <t>'◈ 분기기 상차(50kg #10) : 틀당'</t>
  </si>
  <si>
    <t>#.   138산근 분기기 하화 | 50kg #10,야간,3시간사용중지|틀</t>
  </si>
  <si>
    <t>'◈ 분기기 하화(50kg #10),야간,3시간사용중지 : 틀당'</t>
  </si>
  <si>
    <t>#.   139산근 분기기부설 | 50kg #10,분해된상태(품셈,용접,운반제외),야간,3시간사용중지|틀</t>
  </si>
  <si>
    <t>'◈ 분기기부설(50kg #10,분해된상태),야간,3시간사용중지 : 틀당'</t>
  </si>
  <si>
    <t>'  마. 분기기의 종류에 따라 다음의 할증('A = 0.82')을 적용한다.'</t>
  </si>
  <si>
    <t>#.   140산근 분기기 상차 | 50kg #12|틀</t>
  </si>
  <si>
    <t>#.   141산근 분기기 하화 | 50kg #12,야간,3시간사용중지|틀</t>
  </si>
  <si>
    <t>'◈ 분기기 하화(50kg #12),야간,3시간사용중지 : 틀당'</t>
  </si>
  <si>
    <t>[1]'소  계 :' =?</t>
  </si>
  <si>
    <t>#.   142산근 분기기부설 | 50kg #12,분해된상태(품셈,용접,운반제외),야간,3시간사용중지|틀</t>
  </si>
  <si>
    <t>'◈ 분기기부설(50kg #12,분해된상태),야간,3시간사용중지 : 틀당'</t>
  </si>
  <si>
    <t>'  마. 분기기의 종류에 따라 다음의 할증('A = 0.9')을 적용한다.'</t>
  </si>
  <si>
    <t>#.   143산근 분기기 상차 | 60kg #8|틀</t>
  </si>
  <si>
    <t>'◈ 분기기 상차(60kg #8) : 틀당'</t>
  </si>
  <si>
    <t>#.   144산근 분기기소운반 | 60kg #8|틀</t>
  </si>
  <si>
    <t>'◈ 분기기 운반(0kg, F8) : 틀당'</t>
  </si>
  <si>
    <t>'  1) 모타카(15톤), 평판트로리(10톤) 2대 사용'</t>
  </si>
  <si>
    <t>'  2) 포인트부, 리드부, 가드부 단위로 총 5회 운반'</t>
  </si>
  <si>
    <t>'  3)'q = 1'회'</t>
  </si>
  <si>
    <t>'  4) 작업효율 :'E = 1.0, f=1.0</t>
  </si>
  <si>
    <t>'  5)'t1 = 20'분(분기기적재)'</t>
  </si>
  <si>
    <t>'  6)'t2 = 20'분(분기기하화)'</t>
  </si>
  <si>
    <t>'  7) 진입로 평균거리'</t>
  </si>
  <si>
    <t>'  8) 평균이동거리:' L = {Lm}/4 ={?,'9.99R'}'km'</t>
  </si>
  <si>
    <t>'  9) 평균이동속도 :'V = 10'km/h'</t>
  </si>
  <si>
    <t>'  10) 할증율:' a = 0.75</t>
  </si>
  <si>
    <t xml:space="preserve">    Cm = 2 * 60 * {L} / {V} + {t1} + {t2} = ?'분'</t>
  </si>
  <si>
    <t xml:space="preserve">    Q = 60 * {q} * {f} * {E} / {cm} = {?,'9.999C'}'회/hr'</t>
  </si>
  <si>
    <t>'   5회 운반시간 :'Q1 = 5'회' / {Q}'회' * {a} = {?,'9.999C'}'hr'</t>
  </si>
  <si>
    <t>'3. 모타카 기계경비 : '</t>
  </si>
  <si>
    <t>'  재 료 비 :'MA("E-KRMOT15T") * {Q1}  * ((Cm - t1 - t2)/Cm) =?MA1'원/틀'</t>
  </si>
  <si>
    <t>'  노 무 비 :'LA("E-KRMOT15T") * {Q1} =?LA1'원/틀'</t>
  </si>
  <si>
    <t>'  경    비 :'EQ("E-KRMOT15T") * {Q1} =?EQ1'원/틀'</t>
  </si>
  <si>
    <t>'4. 평판트로리 기계경비(2대 적용) : '</t>
  </si>
  <si>
    <t>MA("EKR2012WTRP")</t>
  </si>
  <si>
    <t>'  재 료 비 :'MA("EKR2012WTRP") * 2'대' * {Q1} =?MA2'원/틀'</t>
  </si>
  <si>
    <t>LA("EKR2012WTRP")</t>
  </si>
  <si>
    <t>'  노 무 비 :'LA("EKR2012WTRP") * 2'대' * {Q1} =?LA2'원/틀'</t>
  </si>
  <si>
    <t>EQ("EKR2012WTRP")</t>
  </si>
  <si>
    <t>'  경    비 :'EQ("EKR2012WTRP") * 2'대' * {Q1} =?EQ2'원/틀'</t>
  </si>
  <si>
    <t>#.   145산근 분기기부설 | 60kg #8,분해된상태(품셈,용접,운반제외)|틀</t>
  </si>
  <si>
    <t>'◈ 분기기부설(60kg #8,분해된상태) : 틀당'</t>
  </si>
  <si>
    <t>'  마. 분기기의 종류에 따라 다음의 할증('A = 0.75')을 적용한다.'</t>
  </si>
  <si>
    <t>'   - 측량중급기술자 :' TOT("L1000324") * 1'인' * {A} =?LA2+</t>
  </si>
  <si>
    <t>#.   146산근 분기기 하화 | 60kg #8,야간,3시간사용중지|틀</t>
  </si>
  <si>
    <t>'◈ 분기기 하화(60kg #8),야간,3시간사용중지 : 틀당'</t>
  </si>
  <si>
    <t>[2]'소  계 :' =?[]+</t>
  </si>
  <si>
    <t>#.   147산근 분기기부설 | 60kg #8,분해된상태(품셈,용접,운반제외),야간,3시간사용중지|틀</t>
  </si>
  <si>
    <t>'◈ 분기기부설(60kg #8,분해된상태),야간,3시간사용중지 : 틀당'</t>
  </si>
  <si>
    <t>#.   148산근 분기기 상차 | 60kg #10|틀</t>
  </si>
  <si>
    <t>'◈ 분기기 상차(60kg #10) : 틀당'</t>
  </si>
  <si>
    <t>'3. 분기기의 종류에 따라 다음의 할증('A = 0.9')을 적용한다.'</t>
  </si>
  <si>
    <t>#.   149산근 분기기 하화 | 60kg #10,야간,3시간사용중지|틀</t>
  </si>
  <si>
    <t>'◈ 분기기 하화(60kg #10),야간,3시간사용중지 : 틀당'</t>
  </si>
  <si>
    <t>#.   150산근 분기기부설 | 60kg #10,분해된상태(품셈,용접,운반제외),야간,3시간사용중지|틀</t>
  </si>
  <si>
    <t>'◈ 분기기부설(60kg #10,분해된상태),야간,3시간사용중지 : 틀당'</t>
  </si>
  <si>
    <t>#.   151산근 분기기 상차 | 60kg #12|틀</t>
  </si>
  <si>
    <t>'◈ 분기기 상차(60kg #12) : 틀당'</t>
  </si>
  <si>
    <t>'3. 분기기의 종류에 따라 다음의 할증('A = 1.0')을 적용한다.'</t>
  </si>
  <si>
    <t>#.   152산근 분기기소운반 | 60kg #12|틀</t>
  </si>
  <si>
    <t>'◈ 분기기 운반(60kg, F12) : 틀당'</t>
  </si>
  <si>
    <t>'  10) 할증율:' a = 1.0</t>
  </si>
  <si>
    <t>'  재 료 비 :'MA("E-KRMOT15T") * {Q1}  * ((Cm - t1 - t2)/Cm)=?MA1'원/틀'</t>
  </si>
  <si>
    <t>#.   153산근 분기기부설 | 60kg #12,분해된상태(품셈,용접,운반제외)|틀</t>
  </si>
  <si>
    <t>'◈ 분기기부설(60kg #12,분해된상태) : 틀당'</t>
  </si>
  <si>
    <t>'  마. 분기기의 종류에 따라 다음의 할증('A = 1.00')을 적용한다.'</t>
  </si>
  <si>
    <t>#.   154산근 분기기 하화 | 60kg #12,야간,3시간사용중지|틀</t>
  </si>
  <si>
    <t>'◈ 분기기 하화(60kg #12),야간,3시간사용중지 : 틀당'</t>
  </si>
  <si>
    <t>#.   155산근 분기기부설 | 60kg #12,분해된상태(품셈,용접,운반제외),야간,3시간사용중지|틀</t>
  </si>
  <si>
    <t>'◈ 분기기부설(60kg #12,분해된상태),야간,3시간사용중지 : 틀당'</t>
  </si>
  <si>
    <t>'  마. 분기기의 종류에 따라 다음의 할증('A = 1.0')을 적용한다.'</t>
  </si>
  <si>
    <t>#.   156산근 분기기 상차 | 60kg #15|틀</t>
  </si>
  <si>
    <t>'◈ 분기기 상차(60kg #15) : 틀당'</t>
  </si>
  <si>
    <t>'3. 분기기의 종류에 따라 다음의 할증('A = 1.2')을 적용한다.'</t>
  </si>
  <si>
    <t>#.   157산근 분기기소운반 | 60kg #15|틀</t>
  </si>
  <si>
    <t>'◈ 분기기 운반(60kg, F15) : 틀당'</t>
  </si>
  <si>
    <t>'  10) 할증율:' a = 1.2</t>
  </si>
  <si>
    <t>#.   158산근 분기기부설 | 60kg #15,분해된상태(품셈,용접,운반제외)|틀</t>
  </si>
  <si>
    <t>'◈ 분기기부설(60kg #15,분해된상태) : 틀당'</t>
  </si>
  <si>
    <t>'  마. 분기기의 종류에 따라 다음의 할증('A = 1.20')을 적용한다.'</t>
  </si>
  <si>
    <t>#.   159산근 분기기 하화 | 60kg #15,야간,3시간사용중지|틀</t>
  </si>
  <si>
    <t>'◈ 분기기 하화(60kg #15),야간,3시간사용중지 : 틀당'</t>
  </si>
  <si>
    <t>#.   160산근 분기기부설 | 60kg #15,분해된상태(품셈,용접,운반제외),야간,3시간사용중지|틀</t>
  </si>
  <si>
    <t>'◈ 분기기부설(60kg #15,분해된상태),야간,3시간사용중지 : 틀당'</t>
  </si>
  <si>
    <t>#.   161산근 신축이음매 운반 | 일단|틀</t>
  </si>
  <si>
    <t>'◈ 레일신축이음장치 운반(일단) : 틀당'</t>
  </si>
  <si>
    <t>'  2)'q = 1'회'</t>
  </si>
  <si>
    <t>'  3) 작업효율 :'E = 1.0, f=1.0</t>
  </si>
  <si>
    <t>'  4)'t1 = 20'분(상차)'</t>
  </si>
  <si>
    <t>'  6)'t2 = 20'분(하화)'</t>
  </si>
  <si>
    <t>'   1회 운반시간 :'Q1 = 1'회' / {Q}'회' = {?,'9.999C'}'hr'</t>
  </si>
  <si>
    <t>'  재 료 비 :'MA("E-KRMOT15T") * {Q1} * ((Cm-t1-t2)/Cm) =?MA1'원/틀'</t>
  </si>
  <si>
    <t>MA("E-KRTR10T")</t>
  </si>
  <si>
    <t>'  재 료 비 :'MA("E-KRTR10T") * 2'대' * {Q1} =?MA2'원/틀'</t>
  </si>
  <si>
    <t>LA("E-KRTR10T")</t>
  </si>
  <si>
    <t>'  노 무 비 :'LA("E-KRTR10T") * 2'대' * {Q1} =?LA2'원/틀'</t>
  </si>
  <si>
    <t>'  경    비 :'EQ("E-KRTR10T") * 2'대' * {Q1} =?EQ2'원/틀'</t>
  </si>
  <si>
    <t>#.   162산근 신축이음매 상차 | 일단|틀</t>
  </si>
  <si>
    <t>'◈ 레일신축이음장치 상차(일단) : 틀당'</t>
  </si>
  <si>
    <t>'  2) 레일신축이음장치 1세트를 1회에 상차'</t>
  </si>
  <si>
    <t>'   1틀상차 시간 :'Q1 = 1'틀' / {Q}'틀/h' = {?,'9.999C'}'h'</t>
  </si>
  <si>
    <t xml:space="preserve">       Q2 = ({L}'km' / 30'km/h') * 2'(왕복)' = {?,'9.999C'}'h'</t>
  </si>
  <si>
    <t xml:space="preserve">       Q3 = {Q2} / 4'틀' = {?,'9.999C'}'h/틀'</t>
  </si>
  <si>
    <t>#.   163산근 신축이음매 부설 | 일단|틀</t>
  </si>
  <si>
    <t>'◈ 신축이음매 부설(일단) : 틀당'</t>
  </si>
  <si>
    <t>'  1) 조립된 상태의 신축이음매에 대한 조립 및 위치를 조정'</t>
  </si>
  <si>
    <t xml:space="preserve"> ' 2) 위치조정 작업시간 :'a = 20'분/틀'</t>
  </si>
  <si>
    <t>'2.크레인(트럭)기계경비:'Q1= {a} / 60=?'hr'</t>
  </si>
  <si>
    <t>'재 료 비 :' MA("E02104001000")*{Q1} =?MA1'원/틀'</t>
  </si>
  <si>
    <t>'노 무 비 :' LA("E02104001000")*{Q1} =?LA1'원/틀'</t>
  </si>
  <si>
    <t>'경    비 :' EQ("E02104001000")*{Q1} =?EQ1'원/틀'</t>
  </si>
  <si>
    <t>[1]'소  계 :'= ?[]</t>
  </si>
  <si>
    <t>' 1) 궤도공:' 0.25 * TOT("L1000046") =?LA2 '원/틀'</t>
  </si>
  <si>
    <t>' 2) 보통인부:' 0.13 * TOT("L1000002") =?LA2+ '원/틀'</t>
  </si>
  <si>
    <t>' 3) 측량중급기술자 :' 0.06 * TOT("L1000324") =?LA2+ '원/틀'</t>
  </si>
  <si>
    <t>[2]'소  계 :'= ?[]+</t>
  </si>
  <si>
    <t xml:space="preserve">      {[2]}*0.03 =?MA3'원/km'</t>
  </si>
  <si>
    <t>[3]'소  계 :'= ?[]+</t>
  </si>
  <si>
    <t>[1]+[2]+[3] '합  계 :' =?</t>
  </si>
  <si>
    <t>#.   164산근 신축이음매 운반 | 일단,야간,3시간사용중지|틀</t>
  </si>
  <si>
    <t>'◈ 레일신축이음장치 운반(일단),야간,3시간사용중지 : 틀당'</t>
  </si>
  <si>
    <t>'5.기계경비 야간할증'</t>
  </si>
  <si>
    <t>'야간할증'</t>
  </si>
  <si>
    <t>'재료비:' ({MA1}+{MA2}) * 0.25  =?MA3'원/틀'</t>
  </si>
  <si>
    <t>'노무비:' ({LA1}+{LA2}) * 0.875 =?LA3'원/틀'</t>
  </si>
  <si>
    <t>'경  비:' ({EQ1}+{EQ2}) * 0.25  =?MA3+'원/틀'</t>
  </si>
  <si>
    <t>'노무비:' ({LA1}+{LA2}+{LA3}) * 0.3 =?LA3+'원/틀'</t>
  </si>
  <si>
    <t>#.   165산근 신축이음매 하화 | 일단,야간,3시간사용중지|틀</t>
  </si>
  <si>
    <t>'◈ 레일신축이음장치 하화(일단),야간,3시간사용중지 : 틀당'</t>
  </si>
  <si>
    <t>'6.기계경비 야간할증'</t>
  </si>
  <si>
    <t>'재료비:' ({MA1}+{MA2}) * 0.25  =?MA4'원/틀'</t>
  </si>
  <si>
    <t>'노무비:' ({LA1}+{LA2}) * 0.875 =?LA4'원/틀'</t>
  </si>
  <si>
    <t>'경  비:' ({EQ1}+{EQ2}) * 0.25  =?MA4+'원/틀'</t>
  </si>
  <si>
    <t>'노무비:' ({LA1}+{LA2}+{LA4}) * 0.3 =?LA4+'원/틀'</t>
  </si>
  <si>
    <t>'7.야간할증'</t>
  </si>
  <si>
    <t>'  - 야간할증 :' {LA3} * 0.875 =?LA5'원/틀'</t>
  </si>
  <si>
    <t>'  - 3시간사용중지:'({LA3}+{LA5}) * 0.3 =?LA6 '원/틀'</t>
  </si>
  <si>
    <t>[1]+[2]+[3]+[4]+[5]'합  계'=?</t>
  </si>
  <si>
    <t>#.   166산근 신축이음매 부설 | 일단,야간,3시간사용중지|틀</t>
  </si>
  <si>
    <t>'◈ 신축이음매 부설(일단),야간,3시간사용중지 : 틀당'</t>
  </si>
  <si>
    <t>'재료비:' {MA1} * 0.25  =?MA1+'원/틀'</t>
  </si>
  <si>
    <t>'노무비:' {LA1} * 0.875 =?LA1+'원/틀'</t>
  </si>
  <si>
    <t>'경  비:' {EQ1} * 0.25  =?MA1+'원/틀'</t>
  </si>
  <si>
    <t xml:space="preserve">      {LA2}*0.03 =?MA3'원/틀'</t>
  </si>
  <si>
    <t>'5.야간할증'</t>
  </si>
  <si>
    <t>'  - 야간할증 :' {LA2} * 0.875 =?LA4'원/틀'</t>
  </si>
  <si>
    <t>'  - 3시간사용중지:'({LA2}+{LA4}) * 0.3 =?LA5 '원/틀'</t>
  </si>
  <si>
    <t>[4]'소  계 :'=?[]+</t>
  </si>
  <si>
    <t>[1]+[2]+[3]+[4] '합  계 :' =?</t>
  </si>
  <si>
    <t>#.   167산근 장대레일설정 | 자연대기온도법,60kg, 2000≤R&lt;4000|km</t>
  </si>
  <si>
    <t>'◈ 장대레일설정(자연대기온도법,직선(2000≤R&lt;4000m)) : km당'</t>
  </si>
  <si>
    <t>'   - 곡선구간은 'A=1.67'개소로 산출한다.'</t>
  </si>
  <si>
    <t>#.   168산근 침목상차 | WT|개</t>
  </si>
  <si>
    <t>'◈ 침목상차(WT) : 개당'</t>
  </si>
  <si>
    <t>#.   169산근 침목운반 | WT|개</t>
  </si>
  <si>
    <t>'◈ 침목운반(WT) : 개당'</t>
  </si>
  <si>
    <t>'  2) 1회 운반량 :'q = 80'개'</t>
  </si>
  <si>
    <t xml:space="preserve">      t1 = 20.34'분(적재시간, 60분 * 80개 / 236개)'</t>
  </si>
  <si>
    <t xml:space="preserve">      t3 = 5.91'분(하화시간, 60분 * 80개 / 812개)'</t>
  </si>
  <si>
    <t xml:space="preserve">    MA("E-ELC1208T") * 1 / {Q}* ({Cm}-{t1}-{t3})/{Cm} =?MA1'원/개'</t>
  </si>
  <si>
    <t>#.   170산근 침목하화 | WT,야간,3시간사용중지|개</t>
  </si>
  <si>
    <t>'◈ 침목하화(WT),야간,3시간사용중지 : 개당'</t>
  </si>
  <si>
    <t>'  - 야간할증 :' {LA2} * 0.875 =?LA3'원/틀'</t>
  </si>
  <si>
    <t>'  - 3시간사용중지:'({LA2}+{LA3}) * 0.3 =?LA3+ '원/틀'</t>
  </si>
  <si>
    <t>[1]+[2]+[3]'합    계:' =?</t>
  </si>
  <si>
    <t>#.   171산근 침목상차 | PCT,야간,3시간사용중지|개</t>
  </si>
  <si>
    <t>'◈ 침목상차(PCT),야간,3시간사용중지 : 개당'</t>
  </si>
  <si>
    <t>#.   172산근 궤광해체 | WT,판형교|개</t>
  </si>
  <si>
    <t>'◈ 궤광해체 (WT, 판형교) : 개당'</t>
  </si>
  <si>
    <t>'  1) 2급선 1,700개 기준'</t>
  </si>
  <si>
    <t>'  2) 파워렌치(4.5HP) 사용'</t>
  </si>
  <si>
    <t>'  3) 작업인원'</t>
  </si>
  <si>
    <t>'     - 코일스프링크립, 이음매판 해체 및 정리 :'</t>
  </si>
  <si>
    <t>'       궤도공 4인, 0.4km/일(680개/일)'</t>
  </si>
  <si>
    <t>'     - 나사스파이크 해체 :'</t>
  </si>
  <si>
    <t>'       운전사(기계) 0.012인/침목, 보통인부 0.012인/침목'</t>
  </si>
  <si>
    <t>'       침목당 5.5분 소요'</t>
  </si>
  <si>
    <t>'  4) 지세별할증(교량상작업(철교)) : 30%'</t>
  </si>
  <si>
    <t>'2. 코일스프링크립, 이음매판 해체 및 정리 '</t>
  </si>
  <si>
    <t>'   1) 노무비 : '</t>
  </si>
  <si>
    <t>'      궤도공 :' A =4'인'/680'개' = {?,'9.999C'}'인/개'</t>
  </si>
  <si>
    <t xml:space="preserve">                 {A} * TOT("L1000046") =?LA1 '원/개'</t>
  </si>
  <si>
    <t>'   ./-'</t>
  </si>
  <si>
    <t>[1]  '소   계 :'  =?[]</t>
  </si>
  <si>
    <t>'4. 나사스파이크 해체'</t>
  </si>
  <si>
    <t>'   1) 파워렌치(4.5HP) 기계경비(침목당) :'A1 =5.5'분'/60'분' = {?,'9.999C'}'h'</t>
  </si>
  <si>
    <t>MA("E79510066000")</t>
  </si>
  <si>
    <t>'      재 료 비 :' MA("E79510066000") * {A1} =?MA2 '원/개'</t>
  </si>
  <si>
    <t>'      노 무 비 :'</t>
  </si>
  <si>
    <t>'                 - 운전사(기계) :' 0.012*TOT("L1000050") =?LA2'원/개'</t>
  </si>
  <si>
    <t>'                 - 보 통 인 부 :' 0.012* TOT("L1000002") =?LA2+'원/개'</t>
  </si>
  <si>
    <t>EQ("E79510066000")</t>
  </si>
  <si>
    <t>'      경    비 :' EQ("E79510066000") * {A1} =?EQ2 '원/개'</t>
  </si>
  <si>
    <t>[2]  '소   계 :'  =?[]+</t>
  </si>
  <si>
    <t>'  1) 노무비의 3% 적용'</t>
  </si>
  <si>
    <t xml:space="preserve">     {LA1}*0.03 =?MA3'원/개'</t>
  </si>
  <si>
    <t>[3]  '소   계 :'  =?[]+</t>
  </si>
  <si>
    <t>'6. 교량할증'</t>
  </si>
  <si>
    <t>'  1) 노무비의 30% 적용'</t>
  </si>
  <si>
    <t xml:space="preserve">     {LA1}*0.30 =?LA4'원/개'</t>
  </si>
  <si>
    <t>[4]  '    소   계 :'  =?[]+</t>
  </si>
  <si>
    <t>'   ./ =?'</t>
  </si>
  <si>
    <t>&gt;[1]+[2]+[3]+[4]'  합   계'=?</t>
  </si>
  <si>
    <t>#.   173산근 침목회수 | WT,판형교|개</t>
  </si>
  <si>
    <t>'◈ 침목회수 (WT,판형교) : 개당'</t>
  </si>
  <si>
    <t>'1. 작업조건(품셈11-3굴삭기,유압식백호)'</t>
  </si>
  <si>
    <t>'  2) 1회 운반량 : ' q=8'개'</t>
  </si>
  <si>
    <t>'  3) 작업효율  : ' E=1.0</t>
  </si>
  <si>
    <t xml:space="preserve">     t1 = 1'분(침목걸기)'</t>
  </si>
  <si>
    <t xml:space="preserve">     t2 = 1'분(왕복시간)'</t>
  </si>
  <si>
    <t xml:space="preserve">     t3 = 2'분(침목놓기)'</t>
  </si>
  <si>
    <t>'     - 침목걸기 : 보통인부 2인/일'</t>
  </si>
  <si>
    <t>'     - 침목놓기 : 궤도공 2인/일'</t>
  </si>
  <si>
    <t>'     - 장비작업 : 건설기계운전기사 1인/일'</t>
  </si>
  <si>
    <t xml:space="preserve">    cm = {t1} + {t2} + {t3} =? '분'</t>
  </si>
  <si>
    <t xml:space="preserve">    Q = 60*{q}*{E}/{cm} ={?,'C'}'개/hr'</t>
  </si>
  <si>
    <t>'3. 백호우(0.4㎥) 기계경비 :'Q1=1/{Q}={?,'9.999C'}'h'</t>
  </si>
  <si>
    <t>'   재 료 비 :' MA("E00020100400")*{Q1} =?MA1 '원/개'</t>
  </si>
  <si>
    <t>'   노 무 비 :' LA("E00020100400")*{Q1} =?LA1 '원/개'</t>
  </si>
  <si>
    <t>'   경    비 :' EQ("E00020100400")*{Q1} =?EQ1 '원/개'</t>
  </si>
  <si>
    <t>'1)궤도공:'A=2'인'*1.0'개'/({Q}*8'hr') = {?,'9.999C'} '인/개'</t>
  </si>
  <si>
    <t xml:space="preserve">           {A} * TOT("L1000046") =?LA2 ' 원/개'</t>
  </si>
  <si>
    <t>'2)보통인부:'B=2'인'*1.0'개'/({Q}*8'hr') = {?,'9.999C'} '인/개'</t>
  </si>
  <si>
    <t xml:space="preserve">           {B} * TOT("L1000002") =?LA2+ ' 원/개'</t>
  </si>
  <si>
    <t>'3)작업반장:'C=1'인'*1.0'개'/({Q}*8'hr') = {?,'9.999C'} '인/개'</t>
  </si>
  <si>
    <t xml:space="preserve">           {C} * TOT("L1000001") =?LA2+ ' 원/개'</t>
  </si>
  <si>
    <t>'  1) 재료비 : 4. 노무비의 3% 적용'</t>
  </si>
  <si>
    <t xml:space="preserve">       {[2]} * 0.03 =?MA3'원/km'</t>
  </si>
  <si>
    <t>'  1) 4. 노무비의 30% 적용'</t>
  </si>
  <si>
    <t xml:space="preserve">       {[2]} * 0.30 =?lA4'원/km'</t>
  </si>
  <si>
    <t>&gt;[1]+[2]+[3]+[4]' 합 계'=?</t>
  </si>
  <si>
    <t>#.   174산근 침목정리 | |개</t>
  </si>
  <si>
    <t>'◈ 침목정리  : 개당'</t>
  </si>
  <si>
    <t>'  1) 백호(0.2㎥) 사용'</t>
  </si>
  <si>
    <t>'  3) 1회 작업량(q) : 1개'</t>
  </si>
  <si>
    <t xml:space="preserve">      q = 1.0'개'</t>
  </si>
  <si>
    <t>'  4) 토량환산계수(f) : 1'</t>
  </si>
  <si>
    <t>'  5) 작업효율(E) : 0.5(철거침목분류(을종, 병종)에 따른 효율 적용 '</t>
  </si>
  <si>
    <t>'  6) 버킷계수(K) : 1.0 '</t>
  </si>
  <si>
    <t>'  8) 작업인원'</t>
  </si>
  <si>
    <t>'     - 침목분류(을종, 병종)작업'</t>
  </si>
  <si>
    <t>'       ● 궤도공 : 1인'</t>
  </si>
  <si>
    <t>'     - 장비작업'</t>
  </si>
  <si>
    <t>'       ● 건설기계운전기사 1인/일 '</t>
  </si>
  <si>
    <t xml:space="preserve">    cm = 21'sec(135°)'</t>
  </si>
  <si>
    <t xml:space="preserve">    Q = 3600*{q}*{K}*{f}*{E}/{cm} = {?,'C'}'개/hr'</t>
  </si>
  <si>
    <t>'3. 백호우(0.2㎥) 기계경비 : 'Q1 = 1 / {Q} ={?,'9.999C'}'h'</t>
  </si>
  <si>
    <t>'재 료 비 :' MA("E01002000000")  * {Q1} =?MA'원/개'</t>
  </si>
  <si>
    <t>'노 무 비 :' LA("E01002000000")  * {Q1} =?LA'원/개'</t>
  </si>
  <si>
    <t>'경    비 :' EQ("E01002000000")  * {Q1} =?EQ'원/개'</t>
  </si>
  <si>
    <t>'    ./-'</t>
  </si>
  <si>
    <t>&gt;'   소   계 :'</t>
  </si>
  <si>
    <t>'1)궤도공:' B=1'인'*1.0'개'/({Q}*8'hr') = {?,'9.999C'} '인/개'</t>
  </si>
  <si>
    <t xml:space="preserve">            {B} * TOT("L1000046") =?LA+ '원/개'</t>
  </si>
  <si>
    <t>'       ./ =?'</t>
  </si>
  <si>
    <t>&gt;&gt;'    합   계 :'</t>
  </si>
  <si>
    <t>#.   175산근 침목 위 레일내리기 | WT,판형교|km</t>
  </si>
  <si>
    <t>'◈ 침목 위 레일내리기 (WT, 판형교) : km당'</t>
  </si>
  <si>
    <t>'  2) 1회 작업량 : ' q=0.1'km'</t>
  </si>
  <si>
    <t>'  3) 작업효율  : ' E=0.7</t>
  </si>
  <si>
    <t xml:space="preserve">      t1 = 10'분(레일놓기)'</t>
  </si>
  <si>
    <t>'     - 베이스플레이크 및 체결구 정리 : 보통인부 2인(0.2km/일)'</t>
  </si>
  <si>
    <t>'  6) 지세별할중(교량상작업(철교)) : 30%'</t>
  </si>
  <si>
    <t xml:space="preserve">    cm = {t1} =? '분'</t>
  </si>
  <si>
    <t xml:space="preserve">    Q1 = 60*{q}*{E}/{cm} = {?,'9.99C'}'km/hr(한쪽레일)'</t>
  </si>
  <si>
    <t>'   양쪽레일인경우 :' Q2 ={Q1}/2 = {?,'9.99C'} 'km/hr'</t>
  </si>
  <si>
    <t>'3. 백호우(0.4㎥) 기계경비 :'Q3 =1/{Q2}={?,'9.999C'}'h'</t>
  </si>
  <si>
    <t>'   재 료 비 :' MA("E00020100400") * {Q3} =?MA1 '원/km'</t>
  </si>
  <si>
    <t>'   노 무 비 :' LA("E00020100400") * {Q3} =?LA1 '원/km'</t>
  </si>
  <si>
    <t>'   경    비 :' EQ("E00020100400") * {Q3} =?EQ1 '원/km'</t>
  </si>
  <si>
    <t>[1]  '소   계 :' =?[]</t>
  </si>
  <si>
    <t>'  1) 작업반장:' C=1'인' * {Q3} / 8'h' = {?,'9.999C'} '인/km'</t>
  </si>
  <si>
    <t xml:space="preserve">               {C} * TOT("L1000001") =?LA2 '원/km'</t>
  </si>
  <si>
    <t>'  2) 보통인부:' D=(2'인'*1.0'km'/(0.2'km')) = {?,'9.99C'} '인/km'</t>
  </si>
  <si>
    <t xml:space="preserve">                {D} * TOT("L1000002") =?LA2+ '원/km'</t>
  </si>
  <si>
    <t>[2]  '소   계 :' =?[]+</t>
  </si>
  <si>
    <t xml:space="preserve">      {LA2}*0.03 =?MA3'원/km'</t>
  </si>
  <si>
    <t>[3]  '소   계 :' =?[]+</t>
  </si>
  <si>
    <t>'  노무비의 30% 적용'</t>
  </si>
  <si>
    <t xml:space="preserve">      {LA2}*0.30 =?LA4'원/km'</t>
  </si>
  <si>
    <t>[4]  '   소   계 :' =?[]+</t>
  </si>
  <si>
    <t>#.   176산근 레일끌기 | 60kg|km</t>
  </si>
  <si>
    <t>'◈ 레일끌기 (60kg) : km당'</t>
  </si>
  <si>
    <t>'  2) 1회 운반량 :' q1=0.2'km'</t>
  </si>
  <si>
    <t>'  3) 작업효율 :' E=0.7</t>
  </si>
  <si>
    <t xml:space="preserve">      t1 = 12'분(준비작업)', t2 = 5'분(레일결박)'</t>
  </si>
  <si>
    <t xml:space="preserve">      t3 = 11'분(레일끌기)',  t4 = 5'분(결박풀기)'</t>
  </si>
  <si>
    <t>'  5) 평균이동거리(L) : 편도 0.2km, 왕복 0.4km'</t>
  </si>
  <si>
    <t xml:space="preserve">      L = 0.2'km'</t>
  </si>
  <si>
    <t>'  6) 적재이동속도(V1) : 2km/h, 공차이동속도(V2) : 4km/h'</t>
  </si>
  <si>
    <t xml:space="preserve">      V1 = 2'km/h', V2 = 4'km/h'</t>
  </si>
  <si>
    <t>'  7) 작업인원'</t>
  </si>
  <si>
    <t>'     - 준비작업 : 궤도공 3인/일'</t>
  </si>
  <si>
    <t>'     - 레일결박 : 궤도공 2인/일'</t>
  </si>
  <si>
    <t>'     - 로라설치 : 궤도공 3인/일, 보통인부 2인/일'</t>
  </si>
  <si>
    <t>'     - 결박풀기 : 궤도공 2인/일'</t>
  </si>
  <si>
    <t>'                  건설기계조장 0.2인/일'</t>
  </si>
  <si>
    <t xml:space="preserve">    t3 =({L}*60/{V1}) + ({L}*60/{V2}) =? '분'</t>
  </si>
  <si>
    <t xml:space="preserve">    cm = {t1} + {t2} + {t3} + {t4} ={?,'9.99C'} '분'</t>
  </si>
  <si>
    <t xml:space="preserve">    Q1 = 60*{q1}*{E}/{cm} = {?,'9.99C'}'km/hr(한쪽레일)'</t>
  </si>
  <si>
    <t>'   양쪽레일의 경우 :' Q2 = {Q1}/2 = {?,'9.99C'}'km/hr'</t>
  </si>
  <si>
    <t>'3. 백호우(0.4㎥) 기계경비 :'Q3 = 1 / {Q2} ={?,'9.999C'}'h'</t>
  </si>
  <si>
    <t>'재 료 비 :' MA("E00020100400") * {Q3} =?MA1 '원/km'</t>
  </si>
  <si>
    <t>'노 무 비 :' LA("E00020100400") * {Q3} =?LA1 '원/km'</t>
  </si>
  <si>
    <t>'경    비 :' EQ("E00020100400") * {Q3} =?EQ1 '원/km'</t>
  </si>
  <si>
    <t>'  1) 궤도공:' A=10'인'*1.0'km'/({Q2}*8'hr') = {?,'9.9C'} '인/km'</t>
  </si>
  <si>
    <t xml:space="preserve">               {A} * TOT("L1000046") =?LA2' 원/km'</t>
  </si>
  <si>
    <t>'  2) 보통인부:' B=2'인'*1.0'km'/({Q2}*8'hr') = {?,'9.9C'} '인/km'</t>
  </si>
  <si>
    <t xml:space="preserve">               {B} * TOT("L1000002") =?LA2+'원/km'</t>
  </si>
  <si>
    <t>'  3) 작업반장:' C=1'인'*1.0'km'/({Q2}*8'hr') = {?,'9.9C'} '인/km'</t>
  </si>
  <si>
    <t xml:space="preserve">               {C} * TOT("L1000001") =?LA2+'원/km'</t>
  </si>
  <si>
    <t>&gt;&gt;[1]+[2]+[3]'  합   계'=?</t>
  </si>
  <si>
    <t>#.   177산근 레일정리 | |km</t>
  </si>
  <si>
    <t>'◈ 레일정리 (일반) : km당'</t>
  </si>
  <si>
    <t>'  1) 백호우(0.2㎥) 사용'</t>
  </si>
  <si>
    <t>'  2) 1회 운반량 :' q=0.025'km'</t>
  </si>
  <si>
    <t xml:space="preserve">      t1 = 1'분(준비작업)', t2 = 0.6'분(레일끌기)'</t>
  </si>
  <si>
    <t xml:space="preserve">      t3 = 1'분(레일적치)'</t>
  </si>
  <si>
    <t>'  5) 평균이동거리(L) : 편도 0.02km, 왕복 0.04km'</t>
  </si>
  <si>
    <t xml:space="preserve">      L = 0.04'km'</t>
  </si>
  <si>
    <t>'  6) 적재이동속도(V1) : 4km/h, 공차이동속도(V2) : 4km/h'</t>
  </si>
  <si>
    <t xml:space="preserve">      V = 4'km/h'</t>
  </si>
  <si>
    <t>'     - 레일분류(을종, 병종)작업 : 궤도공 1인/일'</t>
  </si>
  <si>
    <t>'     - 레일정리작업 : 보통인부 2인/일'</t>
  </si>
  <si>
    <t xml:space="preserve">    t2 ={L}*60/{V} =? '분'</t>
  </si>
  <si>
    <t xml:space="preserve">    Q = 60*{q}*{E}/{cm} = {?,'9.99C'}'km/hr(한쪽레일)'</t>
  </si>
  <si>
    <t>'   양쪽레일인경우:'Q1= {Q}/2 = {?,'9.99C'} 'km/hr'</t>
  </si>
  <si>
    <t>'3. 백호우(0.2㎥) 기계경비 : 'Q2 = 1 / {Q1} ={?,'9.999C'}'h'</t>
  </si>
  <si>
    <t>'재 료 비 :'  MA("E01002000000") * {Q2} =?MA1 '원/km'</t>
  </si>
  <si>
    <t>'노 무 비 :' LA("E01002000000")  * {Q2} =?LA1 '원/km'</t>
  </si>
  <si>
    <t>'경    비 :' EQ("E01002000000")  * {Q2} =?EQ1 '원/km'</t>
  </si>
  <si>
    <t>'  1) 궤도공:' B=1'인'*1.0'km'/({Q1}*8'hr') = {?,'9.9C'} '인/개'</t>
  </si>
  <si>
    <t xml:space="preserve">               {B} * TOT("L1000046") =?LA2 '원/개'</t>
  </si>
  <si>
    <t>'  2) 보통인부:' c=2'인'*1.0'km'/({Q1}*8'hr') = {?,'9.9C'} '인/개'</t>
  </si>
  <si>
    <t xml:space="preserve">                 {c} * TOT("L1000002") =?LA2+ '원/개'</t>
  </si>
  <si>
    <t>[3]  '   소   계 :' =?[]+</t>
  </si>
  <si>
    <t>&gt;[1]+[2]+[3]'  합   계'=?</t>
  </si>
  <si>
    <t>#.   178산근 가드레일철거 | WT,판형교|km</t>
  </si>
  <si>
    <t>'◈ 가드레일 및 계제해체 (WT, 판형교) : km당'</t>
  </si>
  <si>
    <t>'   1) 지세별 할증(교량상작업(철교)) : 30% 가 적용된 인원임'</t>
  </si>
  <si>
    <t>'2. 노무비 '</t>
  </si>
  <si>
    <t>' 궤 도 공 :' 30'인' * TOT("L1000046") =?LA1 '원/km'</t>
  </si>
  <si>
    <t>' 보통인부 :' 11'인' * TOT("L1000002") =?LA1+ '원/km'</t>
  </si>
  <si>
    <t>'3. 기계경비'</t>
  </si>
  <si>
    <t>' 굴삭기(0.2㎡):'T = 34.8'h'</t>
  </si>
  <si>
    <t>' 노무비:' {T}*LA("E01002000000")=?LA2'원/km'</t>
  </si>
  <si>
    <t>' 경  비:' {T}*EQ("E01002000000")=?EQ2'원/km'</t>
  </si>
  <si>
    <t>' 재료비:' {T}*MA("E01002000000")=?MA2'원/km'</t>
  </si>
  <si>
    <t xml:space="preserve">     {LA1}*0.03 =?MA3'원/km'</t>
  </si>
  <si>
    <t>[1]+[2]+[3]' 합  계'=?</t>
  </si>
  <si>
    <t>#.   179산근 교량침목고정장치철거 | WT,판형교|개</t>
  </si>
  <si>
    <t>'◈ 훅크볼트 해체(WT,판형교) : 개당'</t>
  </si>
  <si>
    <t>'   1) 지세별 할증(교량상작업(철교)) : 30%가 적용된 인원임'</t>
  </si>
  <si>
    <t>'1. 노무비 '</t>
  </si>
  <si>
    <t>' 궤도공 :' 0.02'인' * TOT("L1000046") =?LA1 '원/개'</t>
  </si>
  <si>
    <t>' 보통인부 :' 0.012'인' * TOT("L1000002") =?LA1+ '원/개'</t>
  </si>
  <si>
    <t>'2. 공구손료'</t>
  </si>
  <si>
    <t xml:space="preserve">      {[1]}*0.03 =?MA2'원/개'</t>
  </si>
  <si>
    <t>[2] '   소  계 :' =?[]+</t>
  </si>
  <si>
    <t>&gt;[1]+[2]' 합  계'=?</t>
  </si>
  <si>
    <t>#.   180산근 기타체결장치정리 | WT|개</t>
  </si>
  <si>
    <t>'◈기타체결장치정리(WT) : 개 당'</t>
  </si>
  <si>
    <t>'  1) 작업인원'</t>
  </si>
  <si>
    <t>'     - 기타자재하화작업 : 보통인부 4인/일(500m/일 기준)'</t>
  </si>
  <si>
    <t>'     - 기타자재분류(을종, 병종)작업 : 궤도공 2인/일(500m/일 기준)'</t>
  </si>
  <si>
    <t>'     - 기타자재정리 : 보통인부 6인/일(500m/일 기준)'</t>
  </si>
  <si>
    <t>'  1) 궤 도 공:'A=2'인'*1.0'개' / (0.5*1700) = {?,'9.999C'} '인/개'</t>
  </si>
  <si>
    <t xml:space="preserve">                {A} * TOT("L1000046") =?LA '원/개'</t>
  </si>
  <si>
    <t>'  2) 보통인부:'B=10'인'*1.0'개'/ (0.5*1700) = {?,'9.999C'} '인/개'</t>
  </si>
  <si>
    <t xml:space="preserve">                {B} * TOT("L1000002") =?LA+ '원/개'</t>
  </si>
  <si>
    <t>&gt;&gt;' 합   계 :'</t>
  </si>
  <si>
    <t>#.   181산근 분기기소운반 | 50kg #8|틀</t>
  </si>
  <si>
    <t>'◈ 분기기 운반(50kg, F8) : 틀당'</t>
  </si>
  <si>
    <t>'  10) 할증율:' a = 0.7</t>
  </si>
  <si>
    <t>'  재 료 비 :'MA("E-KRMOT15T") * {Q1} *((Cm - t1 - t2)/Cm) =?MA1'원/틀'</t>
  </si>
  <si>
    <t>#.   182산근 분기기소운반 | 50kg #10|틀</t>
  </si>
  <si>
    <t>'◈ 분기기 운반(50kg, F10) : 틀당'</t>
  </si>
  <si>
    <t>'  10) 할증율:' a = 0.82</t>
  </si>
  <si>
    <t>'  재 료 비 :'MA("E-KRMOT15T") * {Q1} * ((Cm - t1 - t2)/Cm)=?MA1'원/틀'</t>
  </si>
  <si>
    <t>#.   183산근 분기기소운반 | 50kg #12|틀</t>
  </si>
  <si>
    <t>'◈ 분기기 운반(50kg, F12) : 틀당'</t>
  </si>
  <si>
    <t>'  10) 할증율:' a = 0.9</t>
  </si>
  <si>
    <t>'  재 료 비 :'MA("E-KRMOT15T") * {Q1} * ((cm-t1-t2)/cm)= ?MA1'원/틀'</t>
  </si>
  <si>
    <t>#.   184산근 분기기소운반 | 50kg #15|틀</t>
  </si>
  <si>
    <t>'◈ 분기기 운반(50kg, F15) : 틀당'</t>
  </si>
  <si>
    <t>'  10) 할증율:' a = 1.15</t>
  </si>
  <si>
    <t>#.   185산근 신축이음매 상차 | 일단,야간,3시간사용중지|틀</t>
  </si>
  <si>
    <t>'◈ 레일신축이음장치 상차(일단),야간,3시간사용중지 : 틀당'</t>
  </si>
  <si>
    <t>'재료비:' ({MA1}+{MA2}) * 0.25  =?MA2+'원/틀'</t>
  </si>
  <si>
    <t>'노무비:' ({LA1}+{LA2}) * 0.875 =?LA2+'원/틀'</t>
  </si>
  <si>
    <t>'경  비:' ({EQ1}+{EQ2}) * 0.25  =?MA2+'원/틀'</t>
  </si>
  <si>
    <t>'노무비:' {LA2} * 0.3 =?LA2+'원/틀'</t>
  </si>
  <si>
    <t>'6.야간할증'</t>
  </si>
  <si>
    <t>'  - 야간할증 :' {LA3} * 0.875 =?LA4'원/틀'</t>
  </si>
  <si>
    <t>'  - 3시간사용중지:'({LA3}+{LA4}) * 0.3 =?LA5 '원/틀'</t>
  </si>
  <si>
    <t>#.   186산근 신축이음매 상차 | 양단|틀</t>
  </si>
  <si>
    <t>'◈ 레일신축이음장치 하화(양단) : 틀당'</t>
  </si>
  <si>
    <t>'  1) 크레인(타이어) 20TON 사용'</t>
  </si>
  <si>
    <t>'  2) 신축이음매 1세트를 1회에 하화'</t>
  </si>
  <si>
    <t>'     - 와이어매기 및 풀기 : 보통인부 2인'</t>
  </si>
  <si>
    <t>'     - 적치 및 정리 : 보통인부 2인'</t>
  </si>
  <si>
    <t>'   1틀하화 시간 :'Q1 = 1'틀' / {Q}'틀/h' = {?,'9.999C'}'h'</t>
  </si>
  <si>
    <t>MA("E02104002000")</t>
  </si>
  <si>
    <t>'   재 료 비 :' MA("E02104002000") * {Q1} =?MA1'원/틀'</t>
  </si>
  <si>
    <t>LA("E02104002000")</t>
  </si>
  <si>
    <t>'   노 무 비 :' LA("E02104002000") * {Q1} =?LA1'원/틀'</t>
  </si>
  <si>
    <t>EQ("E02104002000")</t>
  </si>
  <si>
    <t>'   경    비 :' EQ("E02104002000") * {Q1} =?EQ1'원/틀'</t>
  </si>
  <si>
    <t>'4. 크레인(타이어) 20TON 운송경비 :'</t>
  </si>
  <si>
    <t>'      재 료 비 :' MA("E02104002000") * {Q3} =?MA2'원/틀'</t>
  </si>
  <si>
    <t>'      노 무 비 :' LA("E02104002000") * {Q3} =?LA2'원/틀'</t>
  </si>
  <si>
    <t>'      경    비 :' EQ("E02104002000") * {Q3} =?EQ2'원/틀'</t>
  </si>
  <si>
    <t>#.   187산근 신축이음매 운반 | 양단|틀</t>
  </si>
  <si>
    <t>'  8) 평균이동속도 :'V = 10'km/h'</t>
  </si>
  <si>
    <t>'  재 료 비 :'MA("E-KRMOT15T") * {Q1} * ((Cm - t1 - t2)/Cm) =?MA1'원/틀'</t>
  </si>
  <si>
    <t>#.   188산근 신축이음매 하화 | 양단|틀</t>
  </si>
  <si>
    <t>#.   189산근 터널물청소 | 고압살수|km</t>
  </si>
  <si>
    <t>'◈ 터널물청소(고압살수) : km당'</t>
  </si>
  <si>
    <t>'1. 산정조건'</t>
  </si>
  <si>
    <t>' - 궤도부설 완료 후 터널내 물청소'</t>
  </si>
  <si>
    <t>' - 고속철도 궤도공사 1단계 작업량 및 인원 참조'</t>
  </si>
  <si>
    <t>' - 1 일 작업량(시간당 140m 청소) : '</t>
  </si>
  <si>
    <t>'    준비작업 1시간 + 140m * 6시간 + 마무리작업 1시간 = 840m'</t>
  </si>
  <si>
    <t>' - km소요인원 : 작업반장 1인, 보통인부(살수 및 급수 2인, 청소 4인) 6인'</t>
  </si>
  <si>
    <t>' - km당 소요용수량 :'</t>
  </si>
  <si>
    <t>'   터널중심간격 4.3m, 터널하부 SL까지(14.983m)*1m=17㎡'</t>
  </si>
  <si>
    <t>'   터널 전단면, 32.388m*1m=32.388'</t>
  </si>
  <si>
    <t>'   터널 물청소 면적 =' A = 14.983+32.388 = ?'㎡'</t>
  </si>
  <si>
    <t>'   품셈 1-21사용료, 공사용수(타일씻기) 적용하면'</t>
  </si>
  <si>
    <t>'   km당 소요용수량은' W = 0.013'㎥/㎡' * {A}'㎡' * 1000'm' = ?'㎥/km'</t>
  </si>
  <si>
    <t>' - 모타카(15톤)'</t>
  </si>
  <si>
    <t xml:space="preserve">     Q = 8'h' * 1000'm' / 840'm' = {?,'9.999C'}'h'</t>
  </si>
  <si>
    <t>'-재료비:'{Q} * MA("E-KRMOT15T") =?MA1</t>
  </si>
  <si>
    <t>'-인건비:'{Q} * LA("E-KRMOT15T") =?LA1</t>
  </si>
  <si>
    <t>'-경  비:'{Q} * EQ("E-KRMOT15T") =?EQ1</t>
  </si>
  <si>
    <t>' - 물탱크(5500)'</t>
  </si>
  <si>
    <t>'-재료비:'{Q} * MA("E720400550/A") =?MA1+</t>
  </si>
  <si>
    <t>'-인건비:'{Q} * LA("E720400550/A") =?LA1+</t>
  </si>
  <si>
    <t>'-경  비:'{Q} * EQ("E720400550/A") =?EQ1+</t>
  </si>
  <si>
    <t>' - 평판트로리(10톤)'</t>
  </si>
  <si>
    <t>'-재료비:'{Q} * MA("EKR2012WTRP") =?MA1+</t>
  </si>
  <si>
    <t>'-인건비:'{Q} * LA("EKR2012WTRP") =?LA1+</t>
  </si>
  <si>
    <t>'-경  비:'{Q} * EQ("EKR2012WTRP") =?EQ1+</t>
  </si>
  <si>
    <t>' - 작업반장 :'A = 1'인' * 1000'm' / 840'm' = {?,'9.9C'}'인/km'</t>
  </si>
  <si>
    <t xml:space="preserve">              {A} * TOT("L1000001") =?LA2</t>
  </si>
  <si>
    <t>' - 보통인부 :'B = 6'인' * 1000'm' / 840'm' = {?,'9.9C'}'인/km'</t>
  </si>
  <si>
    <t xml:space="preserve">              {B} * TOT("L1000002") =?LA2+</t>
  </si>
  <si>
    <t>TOT("GS80W00000")</t>
  </si>
  <si>
    <t>' - 소요용수량 :'TOT("GS80W00000") * {W}'㎥/km' =?EQ3</t>
  </si>
  <si>
    <t>'5. 잡재료비 : 주재료비의 5% 적용'</t>
  </si>
  <si>
    <t xml:space="preserve">   {EQ3} * 0.05 =?MA4</t>
  </si>
  <si>
    <t>&gt;[1]+[2]+[3]+[4]'합  계'=?</t>
  </si>
  <si>
    <t>#.   190산근 터널청소 | 진공청소차|km</t>
  </si>
  <si>
    <t>'◈ 터널바닥청소(진공차흡입청소차) : km당'</t>
  </si>
  <si>
    <t>' - 터널 바닥면 치핑이후 이물질 제거'</t>
  </si>
  <si>
    <t>' - 진공흡입차 적용'</t>
  </si>
  <si>
    <t>' - 작업 보조 및 뒷정리: 보통인부' M = 1'인'</t>
  </si>
  <si>
    <t>' - 터널 폭 :' B = 9'm'</t>
  </si>
  <si>
    <t>' - 터널 연장:' L = 1000'm'</t>
  </si>
  <si>
    <t>' - 터널 바닥면 연마 깊이:' H = 0.005'm'</t>
  </si>
  <si>
    <t>' - 진공흡입청소차: 집진량 탱크용량:'Q = 10'㎥'</t>
  </si>
  <si>
    <t>' - 바닥면 연마시 콘크리트 분진량:' D =  {B}'m' * {L}'m' * {H}'m' * 1.5'(체적환산계수)' =?</t>
  </si>
  <si>
    <t>' - 작업효율:' E = 0.9</t>
  </si>
  <si>
    <t>' - 청소차 왕복횟수:' N = {D} / {Q} / {E} ={?,'9.R'}</t>
  </si>
  <si>
    <t>' - 청소차 작업 속도:' V = 5'km/h'</t>
  </si>
  <si>
    <t>' - 총 작업시간 :' T = {L} * {N} * 2 / {V} / 1000 =?'hr'</t>
  </si>
  <si>
    <t>' - 진공흡입차'</t>
  </si>
  <si>
    <t>Q1= ' 운반' 1'일' + '작업일' {T} / 8 =?</t>
  </si>
  <si>
    <t>EQ("G-CL-VA")</t>
  </si>
  <si>
    <t>'-경  비:'{Q1} * EQ("G-CL-VA") =?EQ1</t>
  </si>
  <si>
    <t>' - 보통인부 :' {M} * TOT("L1000002") =?LA2</t>
  </si>
  <si>
    <t>'4. 잡재료비 : 인건비의 3% 적용'</t>
  </si>
  <si>
    <t xml:space="preserve">   {LA2} * 0.03 =?MA3</t>
  </si>
  <si>
    <t>#.   191산근 터널물청소 | 바닥면청소|km</t>
  </si>
  <si>
    <t>' - 진공청소차 작업후 터널내 물청소'</t>
  </si>
  <si>
    <t>'   터널 바닥 횡길이(9.0m)*1m=9.0㎡이므로'</t>
  </si>
  <si>
    <t>'   km당 소요용수량은' W = 0.013'㎥/㎡' * 9'㎡' * 1000'm' = ?'㎥/km'</t>
  </si>
  <si>
    <t>'-재료비:'{Q} * MA("E720400550/A") =?MA1</t>
  </si>
  <si>
    <t>'-인건비:'{Q} * LA("E720400550/A") =?LA1</t>
  </si>
  <si>
    <t>'-경  비:'{Q} * EQ("E720400550/A") =?EQ1</t>
  </si>
  <si>
    <t>#.   192산근 레일연마차운송 | 적치장소~전진기지|회</t>
  </si>
  <si>
    <t>'◈ 레일연마차운송(24석 연마차) : 대당'</t>
  </si>
  <si>
    <t>'  1) 크레인(타이어) 50TON 사용 2대'</t>
  </si>
  <si>
    <t>'  2) 기관차부 2량, 연마부 2량 단위로 총 4회 하화'</t>
  </si>
  <si>
    <t>'  3)  총길이 : 37m (너비 : 2.8m, 높이 : 3.4m)'</t>
  </si>
  <si>
    <t>'  (운전 및 동력차 1량 : 15m, 연마차 2량 : 6.5m*2=13m, 운전 및 동력차 1량 : 9m)'</t>
  </si>
  <si>
    <t>'  (각각의 차량 길이는 대략 길이임.)'</t>
  </si>
  <si>
    <t>'  공차중량 : 99ton,  만차중량 : 106ton.'</t>
  </si>
  <si>
    <t>'  공차 만차 편균중량 : 103ton'</t>
  </si>
  <si>
    <t>'  (운전 및 동력차 1량 : 42ton, 연마차 2량 : 18ton*2=36ton, 운전 및 동력차 1량 : 25ton)'</t>
  </si>
  <si>
    <t>'  (각각의 차량 길이는 대략 중량임.)'</t>
  </si>
  <si>
    <t>'  5) 시간'</t>
  </si>
  <si>
    <t xml:space="preserve">      t1 = 40'분(차량 와이어매기)'</t>
  </si>
  <si>
    <t xml:space="preserve">      t2 = 20'분(선회 및 이동)'</t>
  </si>
  <si>
    <t xml:space="preserve">      t3 = 48'분(차량 와이어풀기 및 적치)'</t>
  </si>
  <si>
    <t>'     - 작업지휘 : 건설특급기술자 1인'</t>
  </si>
  <si>
    <t>'     - 와이어매기 및 풀기, 적치 및 정리 : 보통인부 2인'</t>
  </si>
  <si>
    <t>'  7) 기타'</t>
  </si>
  <si>
    <t>'  8) 운송비(자동차 운송)'</t>
  </si>
  <si>
    <t>'     - 견적단가 적용'</t>
  </si>
  <si>
    <t>'     - 견적 불가시 화물차 운임비에 따라 적용'</t>
  </si>
  <si>
    <t>'     - 단가산출표준, 로보이(L-TR) 3대는 견적단가 적용시 무시'</t>
  </si>
  <si>
    <t>'   총 4회 상차(하화 4회)하여야 하므로 't = {Cm} * 4'회' = ?'분'</t>
  </si>
  <si>
    <t xml:space="preserve">    Q = 60 * {q} * {f} * {E} / {t} = {?,'9.9R'}'대/h '</t>
  </si>
  <si>
    <t>'   1대 상차(하화) 시간 :'Q1 = 1'대' / {Q}'대/h' = {?,'9.99C'}'h'</t>
  </si>
  <si>
    <t>'3. 크레인(타이어) 50TON 2대 기계경비 : '</t>
  </si>
  <si>
    <t>'   재 료 비 :' MA("E02104005000") * {Q1} * {2}'회(상차,하화)' * 2 '대' =?MA1'원/대'</t>
  </si>
  <si>
    <t>'   노 무 비 :' LA("E02104005000") * {Q1} * {2}'회(상차,하화)' * 2 '대' =?LA1'원/대'</t>
  </si>
  <si>
    <t>'   경    비 :' EQ("E02104005000") * {Q1} * {2}'회(상차,하화)' * 2 '대' =?EQ1'원/대'</t>
  </si>
  <si>
    <t>'   3) 1일 연마차 하화량 :'</t>
  </si>
  <si>
    <t xml:space="preserve">       Q3 = (8 - {Q2}) * 60 / {t} = {?,'9.99R'}'대'</t>
  </si>
  <si>
    <t>'   4) 연마차 대당 운송시간 :'</t>
  </si>
  <si>
    <t xml:space="preserve">       Q4 = {Q2} / {Q3} = {?,'9.99R'}'h/대'</t>
  </si>
  <si>
    <t>'      재 료 비 :' MA("E02104005000") * {Q4} * {2}'회(상차,하화)' * 2 '대' =?MA2'원/대'</t>
  </si>
  <si>
    <t>'      노 무 비 :' LA("E02104005000") * {Q4} * {2}'회(상차,하화)' * 2 '대' =?LA2'원/대'</t>
  </si>
  <si>
    <t>'      경    비 :' EQ("E02104005000") * {Q4} * {2}'회(상차,하화)' * 2 '대' =?EQ2'원/대'</t>
  </si>
  <si>
    <t>'   건설특급기술자 :'B = 1'인' * {Q1} / 8'h' * {2}'회 상차,하화'; = {?,'9.999C'}'인/대'</t>
  </si>
  <si>
    <t xml:space="preserve">              {B} * TOT("L1000119") =?LA3 '원/대'</t>
  </si>
  <si>
    <t>'   보통인부 :'B = 2'인' * {Q1} / 8'h' * {2}'회 상차,하화'; = {?,'9.999C'}'인/대'</t>
  </si>
  <si>
    <t xml:space="preserve">              {B} * TOT("L1000002") =?LA3+ '원/대'</t>
  </si>
  <si>
    <t>'5. 운송비'</t>
  </si>
  <si>
    <t>' 1)견적운임 적용시'</t>
  </si>
  <si>
    <t>' -.로보이 3대:'</t>
  </si>
  <si>
    <t>EQ("GXWSPWLTR")</t>
  </si>
  <si>
    <t>'      경    비 :' EQ("GXWSPWLTR") * 3'대'  =?EQ4'원/대'</t>
  </si>
  <si>
    <t>EQ("GXWSPWRTR0")</t>
  </si>
  <si>
    <t>' -.레일연마차운송(육송운송비) 견적서 적용 :' EQ("GXWSPWRTR0") =?EQ4+ '원/개'</t>
  </si>
  <si>
    <t>[1]+[2]+[3]+[4]'합계='=?</t>
  </si>
  <si>
    <t>#.   193산근 유휴도상자갈채집 | |㎥</t>
  </si>
  <si>
    <t>'◈ 유휴도상 자갈채집  : ㎥당'</t>
  </si>
  <si>
    <t>'  4) 직접노무비의 3% 적용'</t>
  </si>
  <si>
    <t>[3] '  소  계 :' =?[]+</t>
  </si>
  <si>
    <t>'       ./ =  '</t>
  </si>
  <si>
    <t>#.   194산근 분기기부설 | 50kg #8,분해된상태(품셈,용접,운반제외)|틀</t>
  </si>
  <si>
    <t>'◈ 분기기부설(50kg #8,분해된상태) : 틀당'</t>
  </si>
  <si>
    <t>[1]+[2]'합계' =?</t>
  </si>
  <si>
    <t>#.   195산근 분기기부설 | 50kg #10,분해된상태(품셈,용접,운반제외)|틀</t>
  </si>
  <si>
    <t>'◈ 분기기부설(50kg #10,분해된상태) : 틀당'</t>
  </si>
  <si>
    <t>#.   196산근 분기기소운반 | 60kg #10|틀</t>
  </si>
  <si>
    <t>'◈ 분기기 운반(60kg, F10) : 틀당'</t>
  </si>
  <si>
    <t>'  10) 할증율:' a = 0.90</t>
  </si>
  <si>
    <t>#.   197산근 분기기부설 | 60kg #10,분해된상태(품셈,용접,운반제외)|틀</t>
  </si>
  <si>
    <t>'◈ 분기기부설(60kg #10,분해된상태) : 틀당'</t>
  </si>
  <si>
    <t>'  마. 분기기의 종류에 따라 다음의 할증('A = 0.90')을 적용한다.'</t>
  </si>
  <si>
    <t>#.   198산근 시편제작레일운송 | 60kg레일,전진기지-의왕|개</t>
  </si>
  <si>
    <t>'◈ 시편제작레일운송(60kg,전진기지-의왕) : 개당'</t>
  </si>
  <si>
    <t>'  1) 화물차 2톤 사용'</t>
  </si>
  <si>
    <t>'  2) 지게차 2.5ton 사용'</t>
  </si>
  <si>
    <t>'  3) 1회 운반량 :'q = 2.5'ton'</t>
  </si>
  <si>
    <t>'  4) 시편레일중량 :'W = 60.34 * 1.5  = ?'kg/개'</t>
  </si>
  <si>
    <t>'  5) 작업효율 :'E = 0.7</t>
  </si>
  <si>
    <t>'  6) 시간't1 = 2'분(싣기, 내리기)'</t>
  </si>
  <si>
    <t>'  7) 평균이동거리 :' L = 0.02'km'</t>
  </si>
  <si>
    <t>'  8) 적재이동속도 :' V1 = 3'km/h'</t>
  </si>
  <si>
    <t xml:space="preserve">   Cm = 60 * {L} / {V1} + 60 * {L} / {V2} + {t1} = {?,'9.99C'}'분'</t>
  </si>
  <si>
    <t>'3. 지게차(2.5톤) 기계경비(상차 및 하화) : '</t>
  </si>
  <si>
    <t xml:space="preserve">    Q1 = 1'hr' * {W}'kg' /1000/ {Q}'ton' = {?,'9.999R'}'h'</t>
  </si>
  <si>
    <t>MA("E02502002500")</t>
  </si>
  <si>
    <t>'   재 료 비 :'MA("E02502002500") * {Q1} * 2 =?MA1'원/개'</t>
  </si>
  <si>
    <t>LA("E02502002500")</t>
  </si>
  <si>
    <t>'   노 무 비 :'LA("E02502002500") * {Q1} * 2 =?LA1'원/개'</t>
  </si>
  <si>
    <t>EQ("E02502002500")</t>
  </si>
  <si>
    <t>'   경    비 :'EQ("E02502002500") * {Q1} * 2 =?EQ1'원/개'</t>
  </si>
  <si>
    <t>' ./-'</t>
  </si>
  <si>
    <t>'4. 일반화물차 2 TON 기계경비'</t>
  </si>
  <si>
    <t>'  평균이동거리 :'L1 = 271'km'</t>
  </si>
  <si>
    <t>'  1회에 운반 수량' N = 2 / ({W} / 1000) = {?,'C'}'개'</t>
  </si>
  <si>
    <t>MA("E00000000000")</t>
  </si>
  <si>
    <t>'    - 재료비 :'MA("E00000000000") * {Q2}'hr' / {N}'개' =?MA2'원/개'</t>
  </si>
  <si>
    <t>LA("E00000000000")</t>
  </si>
  <si>
    <t>'    - 노무비 :'LA("E00000000000") * {Q2}'hr' / {N}'개' =?LA2'원/개'</t>
  </si>
  <si>
    <t>EQ("E00000000000")</t>
  </si>
  <si>
    <t>'    - 경  비 :'EQ("E00000000000") * {Q2}'hr' / {N}'개'=?EQ2'원/개'</t>
  </si>
  <si>
    <t>#.   199산근 시편제작레일운송 | 50kg레일,전진기지-의왕|개</t>
  </si>
  <si>
    <t>'◈ 시편제작레일운송(50kg,전진기지-의왕) : 개당'</t>
  </si>
  <si>
    <t>'  4) 시편레일중량 :'W = 50.8 * 1.5  = ?'kg/개'</t>
  </si>
  <si>
    <t xml:space="preserve">    Q1 = 1'hr' * {W}'kg' /1000/ {Q}'ton' = {?,'9.999C'}'h'</t>
  </si>
  <si>
    <t>[ 대구선 동대구~영천 복선전철 궤도부설 기타공사 ]</t>
    <phoneticPr fontId="1" type="noConversion"/>
  </si>
  <si>
    <t xml:space="preserve">No.     1호표 궤도부설                                                                        </t>
  </si>
  <si>
    <t xml:space="preserve">     레일상차                                                                        </t>
  </si>
  <si>
    <t xml:space="preserve">50kg                                                                            </t>
  </si>
  <si>
    <t xml:space="preserve">km    </t>
  </si>
  <si>
    <t xml:space="preserve">     레일운반                                                                        </t>
  </si>
  <si>
    <t xml:space="preserve">     레일하화                                                                        </t>
  </si>
  <si>
    <t xml:space="preserve">     침목상차                                                                        </t>
  </si>
  <si>
    <t xml:space="preserve">PCT                                                                             </t>
  </si>
  <si>
    <t xml:space="preserve">개    </t>
  </si>
  <si>
    <t xml:space="preserve">     침목운반                                                                        </t>
  </si>
  <si>
    <t xml:space="preserve">     침목하화                                                                        </t>
  </si>
  <si>
    <t xml:space="preserve">     궤광조립                                                                        </t>
  </si>
  <si>
    <t xml:space="preserve">50kg PCT,자갈궤도,단선                                                          </t>
  </si>
  <si>
    <t xml:space="preserve">     계</t>
  </si>
  <si>
    <t xml:space="preserve">No.     2호표 궤도부설                                                                        </t>
  </si>
  <si>
    <t xml:space="preserve">50kg,대피19회이상                                                               </t>
  </si>
  <si>
    <t xml:space="preserve">PCT,대피19회이상                                                                </t>
  </si>
  <si>
    <t xml:space="preserve">50kg PCT,자갈궤도,단선,대피19회이상                                             </t>
  </si>
  <si>
    <t xml:space="preserve">No.     3호표 궤도부설                                                                        </t>
  </si>
  <si>
    <t xml:space="preserve">50kg,야간,3시간사용중지                                                         </t>
  </si>
  <si>
    <t xml:space="preserve">PCT,야간,3시간사용중지                                                          </t>
  </si>
  <si>
    <t xml:space="preserve">50kg PCT,자갈궤도,단선,야간,3시간사용중지                                       </t>
  </si>
  <si>
    <t xml:space="preserve">No.     4호표 궤도부설                                                                        </t>
  </si>
  <si>
    <t xml:space="preserve">60kg                                                                            </t>
  </si>
  <si>
    <t xml:space="preserve">60kg PCT,자갈궤도,단선                                                          </t>
  </si>
  <si>
    <t xml:space="preserve">No.     5호표 궤도부설                                                                        </t>
  </si>
  <si>
    <t xml:space="preserve">60kg,대피19회이상                                                               </t>
  </si>
  <si>
    <t xml:space="preserve">60kg PCT,자갈궤도,단선,대피19회이상                                             </t>
  </si>
  <si>
    <t xml:space="preserve">No.     6호표 궤도부설                                                                        </t>
  </si>
  <si>
    <t xml:space="preserve">60kg,야간,3시간사용중지                                                         </t>
  </si>
  <si>
    <t xml:space="preserve">60kg PCT,자갈궤도,단선,3시간사용중지                                            </t>
  </si>
  <si>
    <t xml:space="preserve">No.     7호표 궤도부설                                                                        </t>
  </si>
  <si>
    <t xml:space="preserve">60kg PCT,자갈궤도,복선                                                          </t>
  </si>
  <si>
    <t xml:space="preserve">No.     8호표 궤도부설                                                                        </t>
  </si>
  <si>
    <t xml:space="preserve">60kg PCT,자갈궤도,복선,대피19회이상                                             </t>
  </si>
  <si>
    <t xml:space="preserve">No.     9호표 궤도부설                                                                        </t>
  </si>
  <si>
    <t xml:space="preserve">60kg PCT,자갈궤도,복선,3시간사용중지                                            </t>
  </si>
  <si>
    <t xml:space="preserve">No.    10호표 궤도부설                                                                        </t>
  </si>
  <si>
    <t xml:space="preserve">     레일운반,터널                                                                   </t>
  </si>
  <si>
    <t xml:space="preserve">     침목상차,터널                                                                   </t>
  </si>
  <si>
    <t xml:space="preserve">     침목운반,터널                                                                   </t>
  </si>
  <si>
    <t xml:space="preserve">     침목하화,터널                                                                   </t>
  </si>
  <si>
    <t xml:space="preserve">60kg PCT,자갈궤도,복선,터널                                                     </t>
  </si>
  <si>
    <t xml:space="preserve">No.    11호표 궤도이설                                                                        </t>
  </si>
  <si>
    <t xml:space="preserve">     궤도이설                                                                        </t>
  </si>
  <si>
    <t xml:space="preserve">     노임할증(주간대피)                                                              </t>
  </si>
  <si>
    <t xml:space="preserve">노무비의 7%                                                                     </t>
  </si>
  <si>
    <t xml:space="preserve">%     </t>
  </si>
  <si>
    <t xml:space="preserve">No.    12호표 궤도이설                                                                        </t>
  </si>
  <si>
    <t xml:space="preserve">     궤도공                                                                          </t>
  </si>
  <si>
    <t xml:space="preserve">인    </t>
  </si>
  <si>
    <t xml:space="preserve">     보통인부                                                                        </t>
  </si>
  <si>
    <t xml:space="preserve">     굴삭기(무한궤도)                                                                </t>
  </si>
  <si>
    <t xml:space="preserve">0.2 M3                                                                          </t>
  </si>
  <si>
    <t xml:space="preserve">HR    </t>
  </si>
  <si>
    <t xml:space="preserve">0.7 M3                                                                          </t>
  </si>
  <si>
    <t xml:space="preserve">     양로기                                                                          </t>
  </si>
  <si>
    <t xml:space="preserve">11.19 kW                                                                        </t>
  </si>
  <si>
    <t xml:space="preserve">     공구손료                                                                        </t>
  </si>
  <si>
    <t xml:space="preserve">노무비의 2%                                                                     </t>
  </si>
  <si>
    <t>/%</t>
  </si>
  <si>
    <t xml:space="preserve">     노임할증(야간)                                                                  </t>
  </si>
  <si>
    <t xml:space="preserve">노무비의 87.5%                                                                  </t>
  </si>
  <si>
    <t xml:space="preserve">     재료할증(야간)                                                                  </t>
  </si>
  <si>
    <t xml:space="preserve">재료비의 25%                                                                    </t>
  </si>
  <si>
    <t xml:space="preserve">     손료할증(야간)                                                                  </t>
  </si>
  <si>
    <t xml:space="preserve">경비의 25%                                                                      </t>
  </si>
  <si>
    <t xml:space="preserve">     노임할증(휴전)                                                                  </t>
  </si>
  <si>
    <t xml:space="preserve">노무비의 30%                                                                    </t>
  </si>
  <si>
    <t xml:space="preserve">No.    13호표 궤도정정                                                                        </t>
  </si>
  <si>
    <t xml:space="preserve">     궤도정정                                                                        </t>
  </si>
  <si>
    <t xml:space="preserve">No.    14호표 궤도정정                                                                        </t>
  </si>
  <si>
    <t xml:space="preserve">No.    15호표 침목교환                                                                        </t>
  </si>
  <si>
    <t xml:space="preserve">     간접재료비                                                                      </t>
  </si>
  <si>
    <t xml:space="preserve">노무비의                                                                        </t>
  </si>
  <si>
    <t xml:space="preserve">No.    16호표 자갈운반                                                                        </t>
  </si>
  <si>
    <t xml:space="preserve">     자갈운반                                                                        </t>
  </si>
  <si>
    <t xml:space="preserve">모타카15톤,본선의경우                                                           </t>
  </si>
  <si>
    <t xml:space="preserve">㎥    </t>
  </si>
  <si>
    <t xml:space="preserve">No.    17호표 자갈운반                                                                        </t>
  </si>
  <si>
    <t xml:space="preserve">     깬자갈운반                                                                      </t>
  </si>
  <si>
    <t xml:space="preserve">노무비의 25%                                                                    </t>
  </si>
  <si>
    <t xml:space="preserve">No.    18호표 자갈운반                                                                        </t>
  </si>
  <si>
    <t xml:space="preserve">모타카15톤,구내의경우                                                           </t>
  </si>
  <si>
    <t xml:space="preserve">No.    19호표 자갈운반                                                                        </t>
  </si>
  <si>
    <t xml:space="preserve">No.    20호표 자갈살포고르기                                                                  </t>
  </si>
  <si>
    <t xml:space="preserve">     깬자갈살포                                                                      </t>
  </si>
  <si>
    <t xml:space="preserve">     자갈고르기                                                                      </t>
  </si>
  <si>
    <t xml:space="preserve">No.    21호표 자갈살포고르기                                                                  </t>
  </si>
  <si>
    <t xml:space="preserve">     자갈살포고르기                                                                  </t>
  </si>
  <si>
    <t xml:space="preserve">No.    22호표 자갈살포고르기                                                                  </t>
  </si>
  <si>
    <t xml:space="preserve">야간,3시간사용중지                                                              </t>
  </si>
  <si>
    <t xml:space="preserve">No.    23호표 자갈살포                                                                        </t>
  </si>
  <si>
    <t xml:space="preserve">     자갈살포                                                                        </t>
  </si>
  <si>
    <t xml:space="preserve">No.    24호표 자갈살포                                                                        </t>
  </si>
  <si>
    <t xml:space="preserve">No.    25호표 자갈다지기                                                                      </t>
  </si>
  <si>
    <t xml:space="preserve">     자갈다지기                                                                      </t>
  </si>
  <si>
    <t xml:space="preserve">일반구간,공단제공장비                                                           </t>
  </si>
  <si>
    <t xml:space="preserve">No.    26호표 유휴도상자갈채집                                                                </t>
  </si>
  <si>
    <t xml:space="preserve">     유휴도상자갈채집                                                                </t>
  </si>
  <si>
    <t xml:space="preserve">No.    27호표 유휴도상자갈채집                                                                </t>
  </si>
  <si>
    <t xml:space="preserve">야간 3시간사용중지                                                              </t>
  </si>
  <si>
    <t xml:space="preserve">덤프트럭,8TON, 철거현장~분류장까지                                              </t>
  </si>
  <si>
    <t xml:space="preserve">     자갈상차                                                                        </t>
  </si>
  <si>
    <t xml:space="preserve">굴삭기. 0.7㎥,자갈선별작업                                                      </t>
  </si>
  <si>
    <t xml:space="preserve">페이로더,1.34㎥,을종,폐자갈 운송                                                </t>
  </si>
  <si>
    <t xml:space="preserve">     이동식선별기                                                                    </t>
  </si>
  <si>
    <t xml:space="preserve">No.    28호표 궤도양로                                                                        </t>
  </si>
  <si>
    <t xml:space="preserve">     궤도양로                                                                        </t>
  </si>
  <si>
    <t xml:space="preserve">50kg,양로기                                                                     </t>
  </si>
  <si>
    <t xml:space="preserve">No.    29호표 궤도양로                                                                        </t>
  </si>
  <si>
    <t xml:space="preserve">60kg,양로기                                                                     </t>
  </si>
  <si>
    <t xml:space="preserve">No.    30호표 레일절단                                                                        </t>
  </si>
  <si>
    <t xml:space="preserve">     일반기계운전사                                                                  </t>
  </si>
  <si>
    <t xml:space="preserve">     주철관 절단기                                                                   </t>
  </si>
  <si>
    <t xml:space="preserve">40.64 cm                                                                        </t>
  </si>
  <si>
    <t xml:space="preserve">     주연료비 및 잡재료비                                                            </t>
  </si>
  <si>
    <t xml:space="preserve">노무비의 5%                                                                     </t>
  </si>
  <si>
    <t xml:space="preserve">No.    31호표 레일절단                                                                        </t>
  </si>
  <si>
    <t xml:space="preserve">     레일절단                                                                        </t>
  </si>
  <si>
    <t xml:space="preserve">50kg,기계화시공                                                                 </t>
  </si>
  <si>
    <t xml:space="preserve">개소  </t>
  </si>
  <si>
    <t xml:space="preserve">No.    32호표 레일절단                                                                        </t>
  </si>
  <si>
    <t xml:space="preserve">No.    33호표 레일절단                                                                        </t>
  </si>
  <si>
    <t xml:space="preserve">No.    34호표 레일절단                                                                        </t>
  </si>
  <si>
    <t xml:space="preserve">60kg,기계화시공                                                                 </t>
  </si>
  <si>
    <t xml:space="preserve">No.    35호표 레일절단                                                                        </t>
  </si>
  <si>
    <t xml:space="preserve">No.    36호표 레일천공                                                                        </t>
  </si>
  <si>
    <t xml:space="preserve">     레일천공기                                                                      </t>
  </si>
  <si>
    <t xml:space="preserve">1.49 kW                                                                         </t>
  </si>
  <si>
    <t xml:space="preserve">No.    37호표 레일천공                                                                        </t>
  </si>
  <si>
    <t xml:space="preserve">     레일천공                                                                        </t>
  </si>
  <si>
    <t xml:space="preserve">공    </t>
  </si>
  <si>
    <t xml:space="preserve">No.    38호표 레일천공                                                                        </t>
  </si>
  <si>
    <t xml:space="preserve">No.    39호표 무근콘크리트타설                                                                </t>
  </si>
  <si>
    <t xml:space="preserve">     무근콘크리트타설                                                                </t>
  </si>
  <si>
    <t xml:space="preserve">빈배합(leanmix)                                                                 </t>
  </si>
  <si>
    <t>2013(하)실적</t>
  </si>
  <si>
    <t xml:space="preserve">No.    40호표 무근콘크리트깨기                                                                </t>
  </si>
  <si>
    <t xml:space="preserve">     무근콘크리트깨기                                                                </t>
  </si>
  <si>
    <t xml:space="preserve">No.    41호표 거푸집/보통마감                                                                 </t>
  </si>
  <si>
    <t xml:space="preserve">     거푸집/보통마감                                                                 </t>
  </si>
  <si>
    <t xml:space="preserve">0 ～ 7m(실적)                                                                   </t>
  </si>
  <si>
    <t xml:space="preserve">㎡    </t>
  </si>
  <si>
    <t xml:space="preserve">No.    42호표 차막이설치                                                                      </t>
  </si>
  <si>
    <t xml:space="preserve">     궤 도 공                                                                        </t>
  </si>
  <si>
    <t>2013(하)</t>
  </si>
  <si>
    <t xml:space="preserve">노무비의 3%                                                                     </t>
  </si>
  <si>
    <t xml:space="preserve">No.    43호표 차막이설치                                                                      </t>
  </si>
  <si>
    <t xml:space="preserve">     레미콘                                                                          </t>
  </si>
  <si>
    <t xml:space="preserve">25-18-12(Mpa)                                                                   </t>
  </si>
  <si>
    <t xml:space="preserve">     비탈명보호공                                                                    </t>
  </si>
  <si>
    <t xml:space="preserve">평떼(실적)                                                                      </t>
  </si>
  <si>
    <t xml:space="preserve">     보통침목                                                                        </t>
  </si>
  <si>
    <t xml:space="preserve">150x240x2500                                                                    </t>
  </si>
  <si>
    <t xml:space="preserve">     교량용후크볼트                                                                  </t>
  </si>
  <si>
    <t xml:space="preserve">L=350㎜                                                                         </t>
  </si>
  <si>
    <t xml:space="preserve">EA    </t>
  </si>
  <si>
    <t xml:space="preserve">빈배합(leanmix)(실적)                                                           </t>
  </si>
  <si>
    <t xml:space="preserve">     뒷채움/부설및다짐                                                               </t>
  </si>
  <si>
    <t xml:space="preserve">(실적)                                                                          </t>
  </si>
  <si>
    <t xml:space="preserve">     와이어메시                                                                      </t>
  </si>
  <si>
    <t xml:space="preserve">#4,100*100                                                                      </t>
  </si>
  <si>
    <t xml:space="preserve">     와이어메쉬설치                                                                  </t>
  </si>
  <si>
    <t xml:space="preserve">No.    44호표 건널목깔기                                                                      </t>
  </si>
  <si>
    <t xml:space="preserve">     건널목깔기                                                                      </t>
  </si>
  <si>
    <t xml:space="preserve">1선식,폭2.0m까지                                                                </t>
  </si>
  <si>
    <t xml:space="preserve">No.    45호표 건널목깔기                                                                      </t>
  </si>
  <si>
    <t xml:space="preserve">1선식,폭1.0m 증가함에따라                                                       </t>
  </si>
  <si>
    <t xml:space="preserve">m     </t>
  </si>
  <si>
    <t xml:space="preserve">No.    46호표 가스압접                                                                        </t>
  </si>
  <si>
    <t xml:space="preserve">     아세틸렌                                                                        </t>
  </si>
  <si>
    <t xml:space="preserve">98% (용접용) 1kg=853ℓ                                                          </t>
  </si>
  <si>
    <t xml:space="preserve">kg    </t>
  </si>
  <si>
    <t xml:space="preserve">     산소                                                                            </t>
  </si>
  <si>
    <t xml:space="preserve">99% 6000ℓ(기체) 40ℓ                                                           </t>
  </si>
  <si>
    <t xml:space="preserve">㎘    </t>
  </si>
  <si>
    <t xml:space="preserve">     바퀴숫돌(단면)                                                                  </t>
  </si>
  <si>
    <t xml:space="preserve">180x3mm(A)                                                                      </t>
  </si>
  <si>
    <t xml:space="preserve">     바퀴숫돌(측면)                                                                  </t>
  </si>
  <si>
    <t xml:space="preserve">205x25mm(A)                                                                     </t>
  </si>
  <si>
    <t xml:space="preserve">     바퀴숫돌(평면)                                                                  </t>
  </si>
  <si>
    <t xml:space="preserve">205x25mm(GC)                                                                    </t>
  </si>
  <si>
    <t xml:space="preserve">     바퀴숫돌(최종)                                                                  </t>
  </si>
  <si>
    <t xml:space="preserve">150x25mm(A)                                                                     </t>
  </si>
  <si>
    <t xml:space="preserve">     가스압접기 버너                                                                 </t>
  </si>
  <si>
    <t xml:space="preserve">50, 60kg                                                                        </t>
  </si>
  <si>
    <t xml:space="preserve">SET   </t>
  </si>
  <si>
    <t xml:space="preserve">     가스업접기 버너노즐                                                             </t>
  </si>
  <si>
    <t xml:space="preserve">     침투액                                                                          </t>
  </si>
  <si>
    <t xml:space="preserve">㎖    </t>
  </si>
  <si>
    <t xml:space="preserve">     현상액                                                                          </t>
  </si>
  <si>
    <t xml:space="preserve">     세척액                                                                          </t>
  </si>
  <si>
    <t xml:space="preserve">     용 접 공                                                                        </t>
  </si>
  <si>
    <t xml:space="preserve">     특별인부                                                                        </t>
  </si>
  <si>
    <t xml:space="preserve">     비파괴시험공                                                                    </t>
  </si>
  <si>
    <t xml:space="preserve">일반공사 직종                                                                   </t>
  </si>
  <si>
    <t xml:space="preserve">     초급품질관리원                                                                  </t>
  </si>
  <si>
    <t xml:space="preserve">     압접기                                                                          </t>
  </si>
  <si>
    <t xml:space="preserve">가스                                                                            </t>
  </si>
  <si>
    <t xml:space="preserve">     연마기                                                                          </t>
  </si>
  <si>
    <t xml:space="preserve">4.5HP                                                                           </t>
  </si>
  <si>
    <t xml:space="preserve">     발전기                                                                          </t>
  </si>
  <si>
    <t xml:space="preserve">25 KW                                                                           </t>
  </si>
  <si>
    <t xml:space="preserve">     윈치 자동더블드럼                                                               </t>
  </si>
  <si>
    <t xml:space="preserve">5 TON (37.30kW)                                                                 </t>
  </si>
  <si>
    <t xml:space="preserve">     초음파탐상기                                                                    </t>
  </si>
  <si>
    <t xml:space="preserve">MS-380                                                                          </t>
  </si>
  <si>
    <t xml:space="preserve">h     </t>
  </si>
  <si>
    <t xml:space="preserve">     소모품비                                                                        </t>
  </si>
  <si>
    <t xml:space="preserve">재료비의 10%                                                                    </t>
  </si>
  <si>
    <t xml:space="preserve">No.    47호표 가스압접                                                                        </t>
  </si>
  <si>
    <t xml:space="preserve">No.    48호표 테르밋트 용접                                                                   </t>
  </si>
  <si>
    <t xml:space="preserve">     용재(50kg)(도가니포함)                                                          </t>
  </si>
  <si>
    <t xml:space="preserve">테르밋트                                                                        </t>
  </si>
  <si>
    <t xml:space="preserve">포    </t>
  </si>
  <si>
    <t>포</t>
  </si>
  <si>
    <t xml:space="preserve">     휴즈(점화봉)                                                                    </t>
  </si>
  <si>
    <t xml:space="preserve">테르미트용접용                                                                  </t>
  </si>
  <si>
    <t>㎘</t>
  </si>
  <si>
    <t xml:space="preserve">     프로판가스                                                                      </t>
  </si>
  <si>
    <t xml:space="preserve">일반용                                                                          </t>
  </si>
  <si>
    <t>136</t>
  </si>
  <si>
    <t>137</t>
  </si>
  <si>
    <t xml:space="preserve">     삭정기                                                                          </t>
  </si>
  <si>
    <t xml:space="preserve">재료비의 30%                                                                    </t>
  </si>
  <si>
    <t xml:space="preserve">No.    49호표 테르밋트 용접                                                                   </t>
  </si>
  <si>
    <t xml:space="preserve">     테르밋트 용접                                                                   </t>
  </si>
  <si>
    <t xml:space="preserve">50kg,일반                                                                       </t>
  </si>
  <si>
    <t xml:space="preserve">No.    50호표 테르밋트 용접                                                                   </t>
  </si>
  <si>
    <t xml:space="preserve">     고급품질관리원                                                                  </t>
  </si>
  <si>
    <t xml:space="preserve">     크램프                                                                          </t>
  </si>
  <si>
    <t xml:space="preserve">No.    51호표 테르밋트 용접                                                                   </t>
  </si>
  <si>
    <t xml:space="preserve">50kg,열처리                                                                     </t>
  </si>
  <si>
    <t xml:space="preserve">No.    52호표 테르밋트 용접                                                                   </t>
  </si>
  <si>
    <t xml:space="preserve">     용재(60kg)(도가니포함)                                                          </t>
  </si>
  <si>
    <t xml:space="preserve">No.    53호표 테르밋트 용접                                                                   </t>
  </si>
  <si>
    <t xml:space="preserve">No.    54호표 테르밋트 용접                                                                   </t>
  </si>
  <si>
    <t xml:space="preserve">No.    55호표 테르밋트 용접                                                                   </t>
  </si>
  <si>
    <t xml:space="preserve">테르밋트(경두)                                                                  </t>
  </si>
  <si>
    <t xml:space="preserve">No.    56호표 테르밋트 용접                                                                   </t>
  </si>
  <si>
    <t xml:space="preserve">60kg,열처리                                                                     </t>
  </si>
  <si>
    <t xml:space="preserve">No.    57호표 테르밋트 용접                                                                   </t>
  </si>
  <si>
    <t xml:space="preserve">No.    58호표 열처리레일 후열처리                                                             </t>
  </si>
  <si>
    <t xml:space="preserve">     템플스틱                                                                        </t>
  </si>
  <si>
    <t xml:space="preserve">     후열처리기                                                                      </t>
  </si>
  <si>
    <t xml:space="preserve">No.    59호표 열처리레일 후열처리                                                             </t>
  </si>
  <si>
    <t xml:space="preserve">     열처리레일 후열처리                                                             </t>
  </si>
  <si>
    <t xml:space="preserve">No.    60호표 열처리레일 후열처리                                                             </t>
  </si>
  <si>
    <t xml:space="preserve">No.    61호표 선로제표설치                                                                    </t>
  </si>
  <si>
    <t>78</t>
  </si>
  <si>
    <t>79</t>
  </si>
  <si>
    <t xml:space="preserve">     선로작업표지                                                                    </t>
  </si>
  <si>
    <t xml:space="preserve">토공용                                                                          </t>
  </si>
  <si>
    <t xml:space="preserve">식    </t>
  </si>
  <si>
    <t xml:space="preserve">No.    62호표 궤도부설                                                                        </t>
  </si>
  <si>
    <t xml:space="preserve">Bi-Block용                                                                      </t>
  </si>
  <si>
    <t xml:space="preserve">콘크리트궤도(침목매립식,기계화시공),터널                                        </t>
  </si>
  <si>
    <t xml:space="preserve">No.    63호표 침목덮개제작, 거치 및 해체                                                      </t>
  </si>
  <si>
    <t xml:space="preserve">     침목덮개제작, 거치 및 해체                                                      </t>
  </si>
  <si>
    <t xml:space="preserve">1567개                                                                          </t>
  </si>
  <si>
    <t>894</t>
  </si>
  <si>
    <t xml:space="preserve">No.    64호표 도상콘크리트(TCL)타설                                                           </t>
  </si>
  <si>
    <t xml:space="preserve">     도상콘크리트(TCL)타설                                                           </t>
  </si>
  <si>
    <t xml:space="preserve">철근,레미콘타설                                                                 </t>
  </si>
  <si>
    <t xml:space="preserve">No.    65호표 콘크리트압송타설                                                                </t>
  </si>
  <si>
    <t xml:space="preserve">     콘크리트압송타설                                                                </t>
  </si>
  <si>
    <t xml:space="preserve">No.    66호표 콘크리트양생                                                                    </t>
  </si>
  <si>
    <t xml:space="preserve">     콘크리트양생                                                                    </t>
  </si>
  <si>
    <t xml:space="preserve">No.    67호표 콘크리트 치핑                                                                   </t>
  </si>
  <si>
    <t xml:space="preserve">     시공이음면정리/콘크리트치핑                                                     </t>
  </si>
  <si>
    <t xml:space="preserve">No.    68호표 궤도부설                                                                        </t>
  </si>
  <si>
    <t xml:space="preserve">No.    69호표 침목덮개제작, 거치 및 해체                                                      </t>
  </si>
  <si>
    <t xml:space="preserve">1600개                                                                          </t>
  </si>
  <si>
    <t xml:space="preserve">No.    70호표 휨강성보강레일설치                                                              </t>
  </si>
  <si>
    <t xml:space="preserve">     레일운반,터널,보강레일                                                          </t>
  </si>
  <si>
    <t xml:space="preserve">     레일침목위올리기                                                                </t>
  </si>
  <si>
    <t xml:space="preserve">일반                                                                            </t>
  </si>
  <si>
    <t xml:space="preserve">체결장치배열 및 체결                                                            </t>
  </si>
  <si>
    <t xml:space="preserve">No.    71호표 분기기부설                                                                      </t>
  </si>
  <si>
    <t xml:space="preserve">     분기기부설                                                                      </t>
  </si>
  <si>
    <t xml:space="preserve">50kg,PCT,#8,분해된상태                                                          </t>
  </si>
  <si>
    <t xml:space="preserve">틀    </t>
  </si>
  <si>
    <t xml:space="preserve">No.    72호표 분기기부설                                                                      </t>
  </si>
  <si>
    <t xml:space="preserve">     분기기 상차                                                                     </t>
  </si>
  <si>
    <t xml:space="preserve">50kg #8                                                                         </t>
  </si>
  <si>
    <t xml:space="preserve">     분기기소운반                                                                    </t>
  </si>
  <si>
    <t xml:space="preserve">50kg #8,야간 3시간사용중지                                                      </t>
  </si>
  <si>
    <t xml:space="preserve">     분기기 하화                                                                     </t>
  </si>
  <si>
    <t xml:space="preserve">50kg #8,야간,3시간사용중지                                                      </t>
  </si>
  <si>
    <t xml:space="preserve">50kg #8,분해된상태(품셈,용접,운반제외),야간,3시간사용중지                       </t>
  </si>
  <si>
    <t xml:space="preserve">50kg,열처리,야간,3시간사용중지                                                  </t>
  </si>
  <si>
    <t xml:space="preserve">     경두레일후열처리                                                                </t>
  </si>
  <si>
    <t xml:space="preserve">50kg,양로기,야간,3시간사용중지                                                  </t>
  </si>
  <si>
    <t xml:space="preserve">No.    73호표 분기기부설                                                                      </t>
  </si>
  <si>
    <t xml:space="preserve">50kg,PCT,#10,분해된상태                                                         </t>
  </si>
  <si>
    <t xml:space="preserve">No.    74호표 분기기부설                                                                      </t>
  </si>
  <si>
    <t xml:space="preserve">50kg #10                                                                        </t>
  </si>
  <si>
    <t xml:space="preserve">50kg #10,야간 3시간사용중지                                                     </t>
  </si>
  <si>
    <t xml:space="preserve">50kg #10,야간,3시간사용중지                                                     </t>
  </si>
  <si>
    <t xml:space="preserve">50kg #10,분해된상태(품셈,용접,운반제외),야간,3시간사용중지                      </t>
  </si>
  <si>
    <t xml:space="preserve">No.    75호표 분기기부설                                                                      </t>
  </si>
  <si>
    <t xml:space="preserve">50kg #12                                                                        </t>
  </si>
  <si>
    <t xml:space="preserve">50kg #12,야간 3시간사용중지                                                     </t>
  </si>
  <si>
    <t xml:space="preserve">50kg #12,야간,3시간사용중지                                                     </t>
  </si>
  <si>
    <t xml:space="preserve">50kg #12,분해된상태(품셈,용접,운반제외),야간,3시간사용중지                      </t>
  </si>
  <si>
    <t xml:space="preserve">60kg,열처리,야간,3시간사용중지                                                  </t>
  </si>
  <si>
    <t xml:space="preserve">No.    76호표 분기기부설                                                                      </t>
  </si>
  <si>
    <t xml:space="preserve">60kg #8                                                                         </t>
  </si>
  <si>
    <t>957</t>
  </si>
  <si>
    <t xml:space="preserve">60kg #8,분해된상태(품셈,용접,운반제외)                                          </t>
  </si>
  <si>
    <t>956</t>
  </si>
  <si>
    <t>251</t>
  </si>
  <si>
    <t>885</t>
  </si>
  <si>
    <t xml:space="preserve">No.    77호표 분기기부설                                                                      </t>
  </si>
  <si>
    <t xml:space="preserve">60kg,PCT,#8,분해된상태,자갈                                                     </t>
  </si>
  <si>
    <t xml:space="preserve">No.    78호표 분기기부설                                                                      </t>
  </si>
  <si>
    <t xml:space="preserve">60kg #8,야간,3시간사용중지                                                      </t>
  </si>
  <si>
    <t xml:space="preserve">60kg #8,분해된상태(품셈,용접,운반제외),야간,3시간사용중지                       </t>
  </si>
  <si>
    <t xml:space="preserve">60kg,양로기,야간,3시간사용중지                                                  </t>
  </si>
  <si>
    <t xml:space="preserve">No.    79호표 분기기부설                                                                      </t>
  </si>
  <si>
    <t xml:space="preserve">60kg,PCT,#10,분해된상태,자갈                                                    </t>
  </si>
  <si>
    <t xml:space="preserve">No.    80호표 분기기부설                                                                      </t>
  </si>
  <si>
    <t xml:space="preserve">60kg #10                                                                        </t>
  </si>
  <si>
    <t xml:space="preserve">60kg #10,야간,3시간사용중지                                                     </t>
  </si>
  <si>
    <t xml:space="preserve">60kg #10,분해된상태(품셈,용접,운반제외),야간,3시간사용중지                      </t>
  </si>
  <si>
    <t xml:space="preserve">No.    81호표 분기기부설                                                                      </t>
  </si>
  <si>
    <t xml:space="preserve">60kg #12                                                                        </t>
  </si>
  <si>
    <t xml:space="preserve">60kg #12,분해된상태(품셈,용접,운반제외)                                         </t>
  </si>
  <si>
    <t xml:space="preserve">No.    82호표 분기기부설                                                                      </t>
  </si>
  <si>
    <t xml:space="preserve">60kg,PCT,#12,분해된상태,자갈                                                    </t>
  </si>
  <si>
    <t xml:space="preserve">No.    83호표 분기기부설                                                                      </t>
  </si>
  <si>
    <t xml:space="preserve">60kg #12,야간,3시간사용중지                                                     </t>
  </si>
  <si>
    <t xml:space="preserve">60kg #12,분해된상태(품셈,용접,운반제외),야간,3시간사용중지                      </t>
  </si>
  <si>
    <t xml:space="preserve">No.    84호표 분기기부설                                                                      </t>
  </si>
  <si>
    <t xml:space="preserve">60kg #15                                                                        </t>
  </si>
  <si>
    <t xml:space="preserve">60kg #15,분해된상태(품셈,용접,운반제외)                                         </t>
  </si>
  <si>
    <t xml:space="preserve">No.    85호표 분기기부설                                                                      </t>
  </si>
  <si>
    <t xml:space="preserve">60kg,PCT,#15,분해된상태,자갈                                                    </t>
  </si>
  <si>
    <t xml:space="preserve">No.    86호표 분기기부설                                                                      </t>
  </si>
  <si>
    <t xml:space="preserve">60kg #15,야간,3시간사용중지                                                     </t>
  </si>
  <si>
    <t xml:space="preserve">60kg #15,분해된상태(품셈,용접,운반제외),야간,3시간사용중지                      </t>
  </si>
  <si>
    <t xml:space="preserve">No.    87호표 분기기부설                                                                      </t>
  </si>
  <si>
    <t xml:space="preserve">60kg,PCT,#10,분해된상태,야간 3시간사용중지                                      </t>
  </si>
  <si>
    <t xml:space="preserve">     궤도부설                                                                        </t>
  </si>
  <si>
    <t xml:space="preserve">60kg,PCT,1667개,단선,야간,3시간사용중지                                         </t>
  </si>
  <si>
    <t xml:space="preserve">`                                                                               </t>
  </si>
  <si>
    <t xml:space="preserve">No.    88호표 레일신축이음매부설                                                              </t>
  </si>
  <si>
    <t xml:space="preserve">     레일신축이음장치 하화                                                           </t>
  </si>
  <si>
    <t xml:space="preserve">일단                                                                            </t>
  </si>
  <si>
    <t xml:space="preserve">     레일신축이음장치 운반                                                           </t>
  </si>
  <si>
    <t xml:space="preserve">     레일신축이음장치 상차                                                           </t>
  </si>
  <si>
    <t xml:space="preserve">     신축이음매 부설                                                                 </t>
  </si>
  <si>
    <t xml:space="preserve">No.    89호표 레일신축이음매부설                                                              </t>
  </si>
  <si>
    <t xml:space="preserve">     레일신축이음매부설                                                              </t>
  </si>
  <si>
    <t xml:space="preserve">No.    90호표 레일신축이음매부설                                                              </t>
  </si>
  <si>
    <t xml:space="preserve">     신축이음매 운반                                                                 </t>
  </si>
  <si>
    <t xml:space="preserve">일단,야간,3시간사용중지                                                         </t>
  </si>
  <si>
    <t xml:space="preserve">     신축이음매 하화                                                                 </t>
  </si>
  <si>
    <t xml:space="preserve">No.    91호표 장대레일설정                                                                    </t>
  </si>
  <si>
    <t xml:space="preserve">     장대레일설정                                                                    </t>
  </si>
  <si>
    <t xml:space="preserve">자연대기온도법,60kg, 2000≤R&lt;4000                                               </t>
  </si>
  <si>
    <t xml:space="preserve">                                                                                     </t>
  </si>
  <si>
    <t xml:space="preserve">      </t>
  </si>
  <si>
    <t xml:space="preserve">No.    92호표 자갈다지기                                                                      </t>
  </si>
  <si>
    <t xml:space="preserve">분기구간,공단제공장비                                                           </t>
  </si>
  <si>
    <t xml:space="preserve">No.    93호표 자갈다지기                                                                      </t>
  </si>
  <si>
    <t xml:space="preserve">No.    94호표 궤도철거                                                                        </t>
  </si>
  <si>
    <t xml:space="preserve">WT                                                                              </t>
  </si>
  <si>
    <t xml:space="preserve">No.    95호표 궤도철거                                                                        </t>
  </si>
  <si>
    <t xml:space="preserve">     궤도철거                                                                        </t>
  </si>
  <si>
    <t xml:space="preserve">50kg,WT,1700개                                                                  </t>
  </si>
  <si>
    <t xml:space="preserve">No.    96호표 궤도철거                                                                        </t>
  </si>
  <si>
    <t xml:space="preserve">WT,야간,3시간사용중지                                                           </t>
  </si>
  <si>
    <t xml:space="preserve">50kg,기계화시공,야간,3시간사용중지                                              </t>
  </si>
  <si>
    <t xml:space="preserve">No.    97호표 궤도철거                                                                        </t>
  </si>
  <si>
    <t xml:space="preserve">No.    98호표 궤도철거                                                                        </t>
  </si>
  <si>
    <t xml:space="preserve">50kg,PCT,1700개                                                                 </t>
  </si>
  <si>
    <t xml:space="preserve">No.    99호표 궤도철거                                                                        </t>
  </si>
  <si>
    <t xml:space="preserve">No.   100호표 궤도철거                                                                        </t>
  </si>
  <si>
    <t xml:space="preserve">No.   101호표 궤도철거                                                                        </t>
  </si>
  <si>
    <t xml:space="preserve">60kg,PCT,1700개                                                                 </t>
  </si>
  <si>
    <t xml:space="preserve">     노임할증(대피)                                                                  </t>
  </si>
  <si>
    <t xml:space="preserve">No.   102호표 궤도철거                                                                        </t>
  </si>
  <si>
    <t xml:space="preserve">60kg,기계화시공,야간,3시간사용중지                                              </t>
  </si>
  <si>
    <t xml:space="preserve">No.   103호표 궤도철거                                                                        </t>
  </si>
  <si>
    <t xml:space="preserve">     궤광해체                                                                        </t>
  </si>
  <si>
    <t xml:space="preserve">WT,판형교                                                                       </t>
  </si>
  <si>
    <t>산근 139호표</t>
  </si>
  <si>
    <t xml:space="preserve">     침목회수                                                                        </t>
  </si>
  <si>
    <t>산근 104호표</t>
  </si>
  <si>
    <t xml:space="preserve">     침목정리                                                                        </t>
  </si>
  <si>
    <t>산근 144호표</t>
  </si>
  <si>
    <t xml:space="preserve">     침목 위 레일내리기                                                              </t>
  </si>
  <si>
    <t>산근 141호표</t>
  </si>
  <si>
    <t xml:space="preserve">     레일끌기                                                                        </t>
  </si>
  <si>
    <t xml:space="preserve">     레일정리                                                                        </t>
  </si>
  <si>
    <t>산근 145호표</t>
  </si>
  <si>
    <t xml:space="preserve">     가드레일철거                                                                    </t>
  </si>
  <si>
    <t>산근 115호표</t>
  </si>
  <si>
    <t xml:space="preserve">     교량침목고정장치철거                                                            </t>
  </si>
  <si>
    <t>산근 117호표</t>
  </si>
  <si>
    <t xml:space="preserve">     기타체결장치정리                                                                </t>
  </si>
  <si>
    <t>산근 147호표</t>
  </si>
  <si>
    <t xml:space="preserve">No.   104호표 건널목널철거                                                                    </t>
  </si>
  <si>
    <t xml:space="preserve">No.   105호표 건널목널철거                                                                    </t>
  </si>
  <si>
    <t xml:space="preserve">     건널목널철거                                                                    </t>
  </si>
  <si>
    <t xml:space="preserve">1선식폭2m까지                                                                   </t>
  </si>
  <si>
    <t xml:space="preserve">No.   106호표 건널목널철거                                                                    </t>
  </si>
  <si>
    <t xml:space="preserve">No.   107호표 건널목널철거                                                                    </t>
  </si>
  <si>
    <t xml:space="preserve">No.   108호표 건널목널철거                                                                    </t>
  </si>
  <si>
    <t xml:space="preserve">1선식 폭 2.0m까지,1.0m증가에따라                                                </t>
  </si>
  <si>
    <t xml:space="preserve">No.   109호표 건널목널철거                                                                    </t>
  </si>
  <si>
    <t xml:space="preserve">No.   110호표 건널목널철거                                                                    </t>
  </si>
  <si>
    <t xml:space="preserve">No.   111호표 차막이철거                                                                      </t>
  </si>
  <si>
    <t xml:space="preserve">No.   112호표 차막이철거                                                                      </t>
  </si>
  <si>
    <t xml:space="preserve">     차막이철거                                                                      </t>
  </si>
  <si>
    <t xml:space="preserve">레일식                                                                          </t>
  </si>
  <si>
    <t xml:space="preserve">No.   113호표 차막이철거                                                                      </t>
  </si>
  <si>
    <t xml:space="preserve">No.   114호표 분기기철거                                                                      </t>
  </si>
  <si>
    <t xml:space="preserve">     분기기 운반                                                                     </t>
  </si>
  <si>
    <t xml:space="preserve">No.   115호표 분기기철거                                                                      </t>
  </si>
  <si>
    <t xml:space="preserve">     분기기철거                                                                      </t>
  </si>
  <si>
    <t xml:space="preserve">50kg,#8                                                                         </t>
  </si>
  <si>
    <t xml:space="preserve">No.   116호표 분기기철거                                                                      </t>
  </si>
  <si>
    <t xml:space="preserve">No.   117호표 분기기철거                                                                      </t>
  </si>
  <si>
    <t xml:space="preserve">No.   118호표 분기기철거                                                                      </t>
  </si>
  <si>
    <t xml:space="preserve">50kg,#10                                                                        </t>
  </si>
  <si>
    <t xml:space="preserve">No.   119호표 분기기철거                                                                      </t>
  </si>
  <si>
    <t xml:space="preserve">No.   120호표 분기기철거                                                                      </t>
  </si>
  <si>
    <t xml:space="preserve">No.   121호표 분기기철거                                                                      </t>
  </si>
  <si>
    <t xml:space="preserve">50kg,#12                                                                        </t>
  </si>
  <si>
    <t xml:space="preserve">No.   122호표 분기기철거                                                                      </t>
  </si>
  <si>
    <t xml:space="preserve">50kg #15                                                                        </t>
  </si>
  <si>
    <t xml:space="preserve">No.   123호표 분기기철거                                                                      </t>
  </si>
  <si>
    <t xml:space="preserve">50kg,#15                                                                        </t>
  </si>
  <si>
    <t xml:space="preserve">No.   124호표 분기기철거                                                                      </t>
  </si>
  <si>
    <t xml:space="preserve">50kg #15,야간 3시간사용중지                                                     </t>
  </si>
  <si>
    <t xml:space="preserve">No.   125호표 분기기철거                                                                      </t>
  </si>
  <si>
    <t xml:space="preserve">No.   126호표 분기기철거                                                                      </t>
  </si>
  <si>
    <t xml:space="preserve">No.   127호표 분기기철거                                                                      </t>
  </si>
  <si>
    <t xml:space="preserve">No.   128호표 분기기철거                                                                      </t>
  </si>
  <si>
    <t xml:space="preserve">60kg,#12                                                                        </t>
  </si>
  <si>
    <t xml:space="preserve">No.   129호표 분기기철거                                                                      </t>
  </si>
  <si>
    <t xml:space="preserve">No.   130호표 신축이음매철거                                                                  </t>
  </si>
  <si>
    <t xml:space="preserve">     목도                                                                            </t>
  </si>
  <si>
    <t xml:space="preserve">인력운반공                                                                      </t>
  </si>
  <si>
    <t xml:space="preserve">No.   131호표 신축이음매철거                                                                  </t>
  </si>
  <si>
    <t xml:space="preserve">     신축이음매철거                                                                  </t>
  </si>
  <si>
    <t xml:space="preserve">50kg,일단                                                                       </t>
  </si>
  <si>
    <t xml:space="preserve">No.   132호표 신축이음매철거                                                                  </t>
  </si>
  <si>
    <t xml:space="preserve">     신축이음매 상차                                                                 </t>
  </si>
  <si>
    <t xml:space="preserve">No.   133호표 신축이음매철거                                                                  </t>
  </si>
  <si>
    <t xml:space="preserve">양단                                                                            </t>
  </si>
  <si>
    <t xml:space="preserve">No.   134호표 신축이음매철거                                                                  </t>
  </si>
  <si>
    <t xml:space="preserve">50kg,양단                                                                       </t>
  </si>
  <si>
    <t xml:space="preserve">No.   135호표 신축이음매철거                                                                  </t>
  </si>
  <si>
    <t xml:space="preserve">No.   136호표 신축이음매철거                                                                  </t>
  </si>
  <si>
    <t xml:space="preserve">60kg,일단                                                                       </t>
  </si>
  <si>
    <t xml:space="preserve">No.   137호표 신축이음매철거                                                                  </t>
  </si>
  <si>
    <t xml:space="preserve">No.   138호표 가설사무실                                                                      </t>
  </si>
  <si>
    <t xml:space="preserve">     가설사무실                                                                      </t>
  </si>
  <si>
    <t xml:space="preserve">조립식12-24개월(실적)                                                           </t>
  </si>
  <si>
    <t xml:space="preserve">No.   139호표 가설창고                                                                        </t>
  </si>
  <si>
    <t xml:space="preserve">     가설창고                                                                        </t>
  </si>
  <si>
    <t xml:space="preserve">No.   140호표 슬럼프시험                                                                      </t>
  </si>
  <si>
    <t xml:space="preserve">     상하수도료                                                                      </t>
  </si>
  <si>
    <t xml:space="preserve">(가정용 50㎥ 초과)                                                              </t>
  </si>
  <si>
    <t xml:space="preserve">     장비손료                                                                        </t>
  </si>
  <si>
    <t xml:space="preserve">품질시험인건비의 1%                                                             </t>
  </si>
  <si>
    <t xml:space="preserve">     재료비                                                                          </t>
  </si>
  <si>
    <t xml:space="preserve">인건비및공공요금합계의 1%                                                       </t>
  </si>
  <si>
    <t xml:space="preserve">     시설비용,검정,교정비                                                            </t>
  </si>
  <si>
    <t xml:space="preserve">품질시험비의 3%                                                                 </t>
  </si>
  <si>
    <t xml:space="preserve">     합계금액을 경비로 계상                                                          </t>
  </si>
  <si>
    <t xml:space="preserve">재노경의 100%                                                                   </t>
  </si>
  <si>
    <t xml:space="preserve">No.   141호표 공기량시험                                                                      </t>
  </si>
  <si>
    <t xml:space="preserve">     중급품질관리원                                                                  </t>
  </si>
  <si>
    <t xml:space="preserve">No.   142호표 염화물함유량시험                                                                </t>
  </si>
  <si>
    <t xml:space="preserve">     전력요금                                                                        </t>
  </si>
  <si>
    <t xml:space="preserve">kWh   </t>
  </si>
  <si>
    <t xml:space="preserve">No.   143호표 압축강도시험                                                                    </t>
  </si>
  <si>
    <t xml:space="preserve">No.   144호표 공시체제작                                                                      </t>
  </si>
  <si>
    <t xml:space="preserve">No.   145호표 굵은골재마모시험                                                                </t>
  </si>
  <si>
    <t xml:space="preserve">No.   146호표 입도,조립률시험                                                                 </t>
  </si>
  <si>
    <t xml:space="preserve">No.   147호표 압축강도시험                                                                    </t>
  </si>
  <si>
    <t xml:space="preserve">No.   148호표 잔골재 유기불순물                                                               </t>
  </si>
  <si>
    <t xml:space="preserve">No.   149호표 터널청소                                                                        </t>
  </si>
  <si>
    <t xml:space="preserve">     터널물청소                                                                      </t>
  </si>
  <si>
    <t xml:space="preserve">고압살수                                                                        </t>
  </si>
  <si>
    <t xml:space="preserve">     터널청소                                                                        </t>
  </si>
  <si>
    <t xml:space="preserve">진공청소차                                                                      </t>
  </si>
  <si>
    <t xml:space="preserve">바닥면청소                                                                      </t>
  </si>
  <si>
    <t xml:space="preserve">No.   150호표 열차감시원                                                                      </t>
  </si>
  <si>
    <t xml:space="preserve">No.   151호표 열차감시원                                                                      </t>
  </si>
  <si>
    <t xml:space="preserve">     열차감시원                                                                      </t>
  </si>
  <si>
    <t xml:space="preserve">노무비의 50%                                                                    </t>
  </si>
  <si>
    <t xml:space="preserve">No.   152호표 철도운행안전관리자                                                              </t>
  </si>
  <si>
    <t xml:space="preserve">     건설초급기술자                                                                  </t>
  </si>
  <si>
    <t xml:space="preserve">No.   153호표 레일연마차운송                                                                  </t>
  </si>
  <si>
    <t xml:space="preserve">     레일연마차운송                                                                  </t>
  </si>
  <si>
    <t xml:space="preserve">적치장소~전진기지                                                               </t>
  </si>
  <si>
    <t xml:space="preserve">회    </t>
  </si>
  <si>
    <t xml:space="preserve">No.   154호표 가스압접기지설치,철거                                                           </t>
  </si>
  <si>
    <t xml:space="preserve">     크레인(타이어)                                                                  </t>
  </si>
  <si>
    <t xml:space="preserve">10 TON                                                                          </t>
  </si>
  <si>
    <t xml:space="preserve">No.   155호표 레일운반                                                                        </t>
  </si>
  <si>
    <t xml:space="preserve">No.   156호표 레일하화                                                                        </t>
  </si>
  <si>
    <t xml:space="preserve">No.   157호표 침목운반                                                                        </t>
  </si>
  <si>
    <t xml:space="preserve">No.   158호표 침목하화                                                                        </t>
  </si>
  <si>
    <t xml:space="preserve">No.   159호표 궤광조립                                                                        </t>
  </si>
  <si>
    <t xml:space="preserve">No.   160호표 레일운반                                                                        </t>
  </si>
  <si>
    <t xml:space="preserve">No.   161호표 레일하화                                                                        </t>
  </si>
  <si>
    <t xml:space="preserve">No.   162호표 침목운반                                                                        </t>
  </si>
  <si>
    <t xml:space="preserve">No.   163호표 침목하화                                                                        </t>
  </si>
  <si>
    <t xml:space="preserve">No.   164호표 레일운반                                                                        </t>
  </si>
  <si>
    <t xml:space="preserve">No.   165호표 레일하화                                                                        </t>
  </si>
  <si>
    <t xml:space="preserve">No.   166호표 궤광조립                                                                        </t>
  </si>
  <si>
    <t xml:space="preserve">No.   167호표 레일운반                                                                        </t>
  </si>
  <si>
    <t xml:space="preserve">No.   168호표 레일하화                                                                        </t>
  </si>
  <si>
    <t xml:space="preserve">No.   169호표 궤광조립                                                                        </t>
  </si>
  <si>
    <t xml:space="preserve">No.   170호표 궤도이설                                                                        </t>
  </si>
  <si>
    <t xml:space="preserve">No.   171호표 궤도정정                                                                        </t>
  </si>
  <si>
    <t xml:space="preserve">No.   172호표 유휴도상자갈채집                                                                </t>
  </si>
  <si>
    <t xml:space="preserve">No.   173호표 비탈면보호공                                                                    </t>
  </si>
  <si>
    <t xml:space="preserve">     비탈면보호공                                                                    </t>
  </si>
  <si>
    <t xml:space="preserve">No.   174호표 뒷채움/부설및다짐                                                               </t>
  </si>
  <si>
    <t xml:space="preserve">No.   175호표 와이어메쉬설치                                                                  </t>
  </si>
  <si>
    <t xml:space="preserve">No.   176호표 건널목깔기                                                                      </t>
  </si>
  <si>
    <t>2015(상)</t>
  </si>
  <si>
    <t xml:space="preserve">     형틀목공                                                                        </t>
  </si>
  <si>
    <t xml:space="preserve">No.   177호표 건널목깔기                                                                      </t>
  </si>
  <si>
    <t xml:space="preserve">No.   178호표 테르밋트 용접                                                                   </t>
  </si>
  <si>
    <t xml:space="preserve">No.   179호표 녹막이페인트칠                                                                  </t>
  </si>
  <si>
    <t xml:space="preserve">     녹막이페인트칠                                                                  </t>
  </si>
  <si>
    <t xml:space="preserve">철재면 2회,붓칠(실적)                                                           </t>
  </si>
  <si>
    <t xml:space="preserve">No.   180호표 잡철물 제작                                                                     </t>
  </si>
  <si>
    <t xml:space="preserve">     잡철물제작                                                                      </t>
  </si>
  <si>
    <t xml:space="preserve">간단(실적)                                                                      </t>
  </si>
  <si>
    <t xml:space="preserve">Ton   </t>
  </si>
  <si>
    <t xml:space="preserve">No.   181호표 강관절단                                                                        </t>
  </si>
  <si>
    <t xml:space="preserve">No.   182호표 강관절단                                                                        </t>
  </si>
  <si>
    <t xml:space="preserve">5.08-15.24 cm                                                                   </t>
  </si>
  <si>
    <t xml:space="preserve">No.   183호표 조합페인트칠                                                                    </t>
  </si>
  <si>
    <t xml:space="preserve">     조합유성페인트칠                                                                </t>
  </si>
  <si>
    <t xml:space="preserve">철재면, 2회, 붓칠(실적)                                                         </t>
  </si>
  <si>
    <t xml:space="preserve">No.   184호표 거푸집/매끈한마감/곡면                                                          </t>
  </si>
  <si>
    <t xml:space="preserve">     거푸집/매끈한마감/곡면                                                          </t>
  </si>
  <si>
    <t xml:space="preserve">No.   185호표 거푸집/유로폼                                                                   </t>
  </si>
  <si>
    <t xml:space="preserve">     거푸집/유로폼                                                                   </t>
  </si>
  <si>
    <t xml:space="preserve">No.   186호표 철근가공및조립                                                                  </t>
  </si>
  <si>
    <t xml:space="preserve">     철근 현장가공 및 조립                                                           </t>
  </si>
  <si>
    <t xml:space="preserve">ton   </t>
  </si>
  <si>
    <t xml:space="preserve">No.   187호표 쇠흙손 마감                                                                     </t>
  </si>
  <si>
    <t xml:space="preserve">     쇠흙손 마감                                                                     </t>
  </si>
  <si>
    <t xml:space="preserve">콘크리트면                                                                      </t>
  </si>
  <si>
    <t xml:space="preserve">No.   188호표 비닐깔기                                                                        </t>
  </si>
  <si>
    <t xml:space="preserve">     분리막 설치                                                                     </t>
  </si>
  <si>
    <t xml:space="preserve">No.   189호표 시공이음면정리/콘크리트치핑                                                     </t>
  </si>
  <si>
    <t xml:space="preserve">No.   190호표 분기기부설                                                                      </t>
  </si>
  <si>
    <t xml:space="preserve">50kg #8,분해된상태(품셈,용접,운반제외)                                          </t>
  </si>
  <si>
    <t xml:space="preserve">No.   191호표 분기기소운반                                                                    </t>
  </si>
  <si>
    <t xml:space="preserve">No.   192호표 분기기부설                                                                      </t>
  </si>
  <si>
    <t xml:space="preserve">50kg #10,분해된상태(품셈,용접,운반제외)                                         </t>
  </si>
  <si>
    <t xml:space="preserve">No.   193호표 분기기소운반                                                                    </t>
  </si>
  <si>
    <t xml:space="preserve">No.   194호표 분기기소운반                                                                    </t>
  </si>
  <si>
    <t xml:space="preserve">No.   195호표 분기기소운반                                                                    </t>
  </si>
  <si>
    <t xml:space="preserve">No.   196호표 분기기부설                                                                      </t>
  </si>
  <si>
    <t xml:space="preserve">60kg #10,분해된상태(품셈,용접,운반제외)                                         </t>
  </si>
  <si>
    <t xml:space="preserve">No.   197호표 분기기소운반                                                                    </t>
  </si>
  <si>
    <t xml:space="preserve">No.   198호표 분기기소운반                                                                    </t>
  </si>
  <si>
    <t xml:space="preserve">No.   199호표 분기기소운반                                                                    </t>
  </si>
  <si>
    <t xml:space="preserve">No.   200호표 침목상차                                                                        </t>
  </si>
  <si>
    <t xml:space="preserve">No.   201호표 침목운반                                                                        </t>
  </si>
  <si>
    <t xml:space="preserve">No.   202호표 레일상차                                                                        </t>
  </si>
  <si>
    <t xml:space="preserve">No.   203호표 레일상차                                                                        </t>
  </si>
  <si>
    <t xml:space="preserve">No.   204호표 분기기소운반                                                                    </t>
  </si>
  <si>
    <t xml:space="preserve">No.   205호표 품질시험비                                                                      </t>
  </si>
  <si>
    <t xml:space="preserve">     가스압접시험편제작                                                              </t>
  </si>
  <si>
    <t xml:space="preserve">60kg,일반                                                                       </t>
  </si>
  <si>
    <t xml:space="preserve">     테르밋트용접시험편제작                                                          </t>
  </si>
  <si>
    <t xml:space="preserve">     레일용접시편품질시험비                                                          </t>
  </si>
  <si>
    <t xml:space="preserve">     슬럼프시험                                                                      </t>
  </si>
  <si>
    <t xml:space="preserve">KSF2402,50㎥마다,콘크리트                                                       </t>
  </si>
  <si>
    <t xml:space="preserve">KSF2402,150㎥마다,콘크리트                                                      </t>
  </si>
  <si>
    <t xml:space="preserve">     공기량시험                                                                      </t>
  </si>
  <si>
    <t xml:space="preserve">KSF2409,50㎥마다,콘크리트                                                       </t>
  </si>
  <si>
    <t xml:space="preserve">KSF2409,150㎥마다,콘크리트                                                      </t>
  </si>
  <si>
    <t xml:space="preserve">     염화물함유량시험                                                                </t>
  </si>
  <si>
    <t xml:space="preserve">KSF2402,100㎥마다,콘크리트                                                      </t>
  </si>
  <si>
    <t xml:space="preserve">     압축강도시험                                                                    </t>
  </si>
  <si>
    <t xml:space="preserve">KSF2405,150㎥마다,콘크리트                                                      </t>
  </si>
  <si>
    <t xml:space="preserve">     공시체제작                                                                      </t>
  </si>
  <si>
    <t xml:space="preserve">     굵은골재마모시험                                                                </t>
  </si>
  <si>
    <t xml:space="preserve">10,000㎥마다,골재                                                               </t>
  </si>
  <si>
    <t xml:space="preserve">     입도 조립률시험                                                                 </t>
  </si>
  <si>
    <t xml:space="preserve">     잔골재 유기불순물                                                               </t>
  </si>
  <si>
    <t xml:space="preserve">     정적탄성계수 시험                                                               </t>
  </si>
  <si>
    <t xml:space="preserve">5,000㎡ 마다, 고무(A,B형)                                                       </t>
  </si>
  <si>
    <t xml:space="preserve">     동적탄성계수 시험                                                               </t>
  </si>
  <si>
    <t xml:space="preserve">     전기저항 시험                                                                   </t>
  </si>
  <si>
    <t xml:space="preserve">     치수안정화                                                                      </t>
  </si>
  <si>
    <t xml:space="preserve">     압축영구줄음율 시험                                                             </t>
  </si>
  <si>
    <t xml:space="preserve">No.   206호표 철근콘크리트타설                                                                </t>
  </si>
  <si>
    <t xml:space="preserve">     철근콘크리트타설                                                                </t>
  </si>
  <si>
    <t xml:space="preserve">다짐포함(실적)                                                                  </t>
  </si>
  <si>
    <t xml:space="preserve">No.   207호표 가스압접시험편제작                                                              </t>
  </si>
  <si>
    <t xml:space="preserve">10kW                                                                            </t>
  </si>
  <si>
    <t xml:space="preserve">주재료비의 10%                                                                  </t>
  </si>
  <si>
    <t xml:space="preserve">No.   208호표 가스압접시험편제작                                                              </t>
  </si>
  <si>
    <t xml:space="preserve">No.   209호표 가스압접시험편제작                                                              </t>
  </si>
  <si>
    <t xml:space="preserve">No.   210호표 가스압접시험편제작                                                              </t>
  </si>
  <si>
    <t xml:space="preserve">No.   211호표 테르밋트용접시험편제작                                                          </t>
  </si>
  <si>
    <t xml:space="preserve">레일절단                                                                        </t>
  </si>
  <si>
    <t xml:space="preserve">주재료비의 30%                                                                  </t>
  </si>
  <si>
    <t xml:space="preserve">No.   212호표 테르밋트용접시험편제작                                                          </t>
  </si>
  <si>
    <t xml:space="preserve">No.   213호표 테르밋트용접시험편제작                                                          </t>
  </si>
  <si>
    <t xml:space="preserve">No.   214호표 테르밋트용접시험편제작                                                          </t>
  </si>
  <si>
    <t xml:space="preserve">No.   215호표 레일용접시편품질시험비                                                          </t>
  </si>
  <si>
    <t xml:space="preserve">     외관시험                                                                        </t>
  </si>
  <si>
    <t xml:space="preserve">     침투탐상검사                                                                    </t>
  </si>
  <si>
    <t xml:space="preserve">     초음파탐상검사                                                                  </t>
  </si>
  <si>
    <t xml:space="preserve">     경도시험                                                                        </t>
  </si>
  <si>
    <t xml:space="preserve">     굴곡시험                                                                        </t>
  </si>
  <si>
    <t xml:space="preserve">     시편제작레일운송                                                                </t>
  </si>
  <si>
    <t xml:space="preserve">60k레일,전진기지-의왕                                                           </t>
  </si>
  <si>
    <t xml:space="preserve">50kg레일,전진기지-의왕                                                          </t>
  </si>
  <si>
    <t xml:space="preserve">No.   216호표 자갈화차                                                                        </t>
  </si>
  <si>
    <t xml:space="preserve">     자갈화차                                                                        </t>
  </si>
  <si>
    <t xml:space="preserve">300㎥,50톤                                                                      </t>
  </si>
  <si>
    <t xml:space="preserve">No.   217호표 자갈화차                                                                        </t>
  </si>
  <si>
    <t xml:space="preserve">     야간 및 대피할증 25%                                                            </t>
  </si>
  <si>
    <t xml:space="preserve">No.   218호표 멀티플타이탬퍼                                                                  </t>
  </si>
  <si>
    <t xml:space="preserve">     멀티플타이탬퍼                                                                  </t>
  </si>
  <si>
    <t xml:space="preserve">공단장비,MTT                                                                    </t>
  </si>
  <si>
    <t xml:space="preserve">No.   219호표 멀티플타이탬퍼                                                                  </t>
  </si>
  <si>
    <t xml:space="preserve">No.   220호표 바라스트레귤레터                                                                </t>
  </si>
  <si>
    <t xml:space="preserve">     바라스트레귤레터                                                                </t>
  </si>
  <si>
    <t xml:space="preserve">공단장비,RE                                                                     </t>
  </si>
  <si>
    <t xml:space="preserve">No.   221호표 바라스트레귤레터                                                                </t>
  </si>
  <si>
    <t xml:space="preserve">No.   222호표 궤도안정기                                                                      </t>
  </si>
  <si>
    <t xml:space="preserve">     궤도안정기                                                                      </t>
  </si>
  <si>
    <t xml:space="preserve">공단장비,DTS                                                                    </t>
  </si>
  <si>
    <t xml:space="preserve">No.   223호표 궤도안정기                                                                      </t>
  </si>
  <si>
    <t xml:space="preserve">No.   224호표 스위치타이템퍼                                                                  </t>
  </si>
  <si>
    <t xml:space="preserve">     스위치타이템퍼                                                                  </t>
  </si>
  <si>
    <t xml:space="preserve">공단장비,STT                                                                    </t>
  </si>
  <si>
    <t xml:space="preserve">No.   225호표 스위치타이템퍼                                                                  </t>
  </si>
  <si>
    <t xml:space="preserve">No.   226호표 폐침목처리                                                                      </t>
  </si>
  <si>
    <t xml:space="preserve">     폐침목운반비                                                                    </t>
  </si>
  <si>
    <t xml:space="preserve">     폐침목운반비(30km)                                                              </t>
  </si>
  <si>
    <t xml:space="preserve">     폐침목처리비                                                                    </t>
  </si>
  <si>
    <t xml:space="preserve">No.   227호표 폐침목처리                                                                      </t>
  </si>
  <si>
    <t xml:space="preserve">     폐기물처리비                                                                    </t>
  </si>
  <si>
    <t xml:space="preserve">폐콘크리트                                                                      </t>
  </si>
  <si>
    <t xml:space="preserve">     폐기물운반(30km)                                                                </t>
  </si>
  <si>
    <t xml:space="preserve">15톤덤프,중간처리대상폐기물,30km이하                                            </t>
  </si>
  <si>
    <t xml:space="preserve">No.   228호표 폐콘크리트처리                                                                  </t>
  </si>
  <si>
    <t xml:space="preserve">No.   229호표 폐합성고무처리                                                                  </t>
  </si>
  <si>
    <t xml:space="preserve">     폐합성고무운반비                                                                </t>
  </si>
  <si>
    <t xml:space="preserve">폐합성고무,고상,암롤트럭,0.6~0.8미만                                            </t>
  </si>
  <si>
    <t xml:space="preserve">     폐합성고무운반비(30km)                                                          </t>
  </si>
  <si>
    <t xml:space="preserve">폐합성고무,고상,암롤트럭,0.6~0.8미만,30km                                       </t>
  </si>
  <si>
    <t xml:space="preserve">     폐합성고무처리비                                                                </t>
  </si>
  <si>
    <t xml:space="preserve">매립대상,폐합성수지, 0.6~0.8미만                                                </t>
  </si>
  <si>
    <t xml:space="preserve">No.   230호표 폐자갈처리                                                                      </t>
  </si>
  <si>
    <t xml:space="preserve">     폐자갈운반비                                                                    </t>
  </si>
  <si>
    <t xml:space="preserve">고정비,고상,암롤트럭                                                            </t>
  </si>
  <si>
    <t xml:space="preserve">     폐자갈운반비(30km)                                                              </t>
  </si>
  <si>
    <t xml:space="preserve">변동비(톤·10km마다),고상,암롤트럭                                              </t>
  </si>
  <si>
    <t xml:space="preserve">폐자갈처리                                                                      </t>
  </si>
  <si>
    <t>[ 대구선 동대구~영천 복선전철 궤도부설 기타공사 ]</t>
    <phoneticPr fontId="1" type="noConversion"/>
  </si>
  <si>
    <t xml:space="preserve">전등                                                                            </t>
  </si>
  <si>
    <t xml:space="preserve">백열전구(100W)                                                                  </t>
  </si>
  <si>
    <t xml:space="preserve">소켓                                                                            </t>
  </si>
  <si>
    <t xml:space="preserve">방수용                                                                          </t>
  </si>
  <si>
    <t xml:space="preserve">셋트앙카                                                                        </t>
  </si>
  <si>
    <t xml:space="preserve">Ø16㎜*150mm                                                                    </t>
  </si>
  <si>
    <t xml:space="preserve">아크릴판                                                                        </t>
  </si>
  <si>
    <t xml:space="preserve">10x1150x1450mm                                                                  </t>
  </si>
  <si>
    <t xml:space="preserve">매    </t>
  </si>
  <si>
    <t xml:space="preserve">깬자갈                                                                          </t>
  </si>
  <si>
    <t xml:space="preserve">Φ22.4-63mm,일반자갈                                                            </t>
  </si>
  <si>
    <t xml:space="preserve">바라스트매트                                                                    </t>
  </si>
  <si>
    <t xml:space="preserve">A형(K=0.06N/㎣)                                                                 </t>
  </si>
  <si>
    <t xml:space="preserve">A형(K=0.03N/㎣)                                                                 </t>
  </si>
  <si>
    <t xml:space="preserve">B형(K=0.15N/㎣)                                                                 </t>
  </si>
  <si>
    <t xml:space="preserve">합성수지접합제                                                                  </t>
  </si>
  <si>
    <t xml:space="preserve">스테인리스육각볼트                                                              </t>
  </si>
  <si>
    <t xml:space="preserve">M10×25mm                                                                       </t>
  </si>
  <si>
    <t xml:space="preserve">M10×50mm                                                                       </t>
  </si>
  <si>
    <t xml:space="preserve">4각볼트                                                                         </t>
  </si>
  <si>
    <t xml:space="preserve">볼트,너트                                                                       </t>
  </si>
  <si>
    <t xml:space="preserve">교량용 후크볼트                                                                 </t>
  </si>
  <si>
    <t xml:space="preserve">350㎜                                                                           </t>
  </si>
  <si>
    <t xml:space="preserve">M6×25mm                                                                        </t>
  </si>
  <si>
    <t xml:space="preserve">M8×30mm                                                                        </t>
  </si>
  <si>
    <t xml:space="preserve">앵커볼트                                                                        </t>
  </si>
  <si>
    <t xml:space="preserve">중간하중용,스터드타입,M10X90mm                                                  </t>
  </si>
  <si>
    <t xml:space="preserve">중간하중용,스터드타입,M12X100mm                                                 </t>
  </si>
  <si>
    <t xml:space="preserve">셋트앵커                                                                        </t>
  </si>
  <si>
    <t xml:space="preserve">Ø5/8"×125mm                                                                   </t>
  </si>
  <si>
    <t xml:space="preserve">가스압접기 버너                                                                 </t>
  </si>
  <si>
    <t xml:space="preserve">가스업접기 버너노즐                                                             </t>
  </si>
  <si>
    <t xml:space="preserve">건널목체결장치                                                                  </t>
  </si>
  <si>
    <t xml:space="preserve">목포판식50kGx5m                                                                 </t>
  </si>
  <si>
    <t xml:space="preserve">조    </t>
  </si>
  <si>
    <t xml:space="preserve">코일스프링크립                                                                  </t>
  </si>
  <si>
    <t xml:space="preserve">PC침목용,e2007                                                                  </t>
  </si>
  <si>
    <t xml:space="preserve">레일체결장치                                                                    </t>
  </si>
  <si>
    <t xml:space="preserve">60kg Bi-Block 체결구                                                            </t>
  </si>
  <si>
    <t xml:space="preserve">60kg,자갈궤도용 활동체결장치                                                    </t>
  </si>
  <si>
    <t xml:space="preserve">60kg,접속구간용                                                                 </t>
  </si>
  <si>
    <t xml:space="preserve">60kg,접속구간용,보강레일용                                                      </t>
  </si>
  <si>
    <t xml:space="preserve">콘크리트침목탄성체결구                                                          </t>
  </si>
  <si>
    <t xml:space="preserve">50kg,절연이음매침목용                                                           </t>
  </si>
  <si>
    <t xml:space="preserve">60kg,절연이음매침목용                                                           </t>
  </si>
  <si>
    <t xml:space="preserve">50kg,이음매침목용                                                               </t>
  </si>
  <si>
    <t xml:space="preserve">60kg,이음매침목용                                                               </t>
  </si>
  <si>
    <t xml:space="preserve">콘크리트침목체결구                                                              </t>
  </si>
  <si>
    <t xml:space="preserve">코일스프링크립식,절연블럭,50kgN,10mm                                            </t>
  </si>
  <si>
    <t xml:space="preserve">코일스프링크립식,절연블럭,50kgN,12mm                                            </t>
  </si>
  <si>
    <t xml:space="preserve">코일스프링크립식,절연블럭,50kgN,14mm                                            </t>
  </si>
  <si>
    <t xml:space="preserve">코일스프링크립식,절연블럭,50kgN,8mm                                             </t>
  </si>
  <si>
    <t xml:space="preserve">코일스프링크립식,절연블럭,60kgKR,10mm                                           </t>
  </si>
  <si>
    <t xml:space="preserve">코일스프링크립식,절연블럭,60kgKR,12mm                                           </t>
  </si>
  <si>
    <t xml:space="preserve">코일스프링크립식,절연블럭,60kgKR,14mm                                           </t>
  </si>
  <si>
    <t xml:space="preserve">코일스프링크립식,절연블럭,60kgKR,8mm                                            </t>
  </si>
  <si>
    <t xml:space="preserve">접착식절연레일                                                                  </t>
  </si>
  <si>
    <t xml:space="preserve">50kg,L=12m                                                                      </t>
  </si>
  <si>
    <t xml:space="preserve">50kg,L=6m                                                                       </t>
  </si>
  <si>
    <t xml:space="preserve">60kg,L=12m                                                                      </t>
  </si>
  <si>
    <t xml:space="preserve">60kg,L=6m                                                                       </t>
  </si>
  <si>
    <t xml:space="preserve">이음매판                                                                        </t>
  </si>
  <si>
    <t xml:space="preserve">50kgN                                                                           </t>
  </si>
  <si>
    <t xml:space="preserve">시멘트모르터                                                                    </t>
  </si>
  <si>
    <t xml:space="preserve">10±2.5cm 550kg  1:3                                                            </t>
  </si>
  <si>
    <t xml:space="preserve">레일패드                                                                        </t>
  </si>
  <si>
    <t xml:space="preserve">코일스프링크립식,50kgN,곡선PCT용,TPU                                            </t>
  </si>
  <si>
    <t xml:space="preserve">코일스프링크립식,50kgN,PCT용,TPU                                                </t>
  </si>
  <si>
    <t xml:space="preserve">코일스프링크립식,60kgKR,PCT용,TPU                                               </t>
  </si>
  <si>
    <t xml:space="preserve">코일스프링크립식,60kgKR,곡선PCT용,TPU                                           </t>
  </si>
  <si>
    <t xml:space="preserve">PE필름(저밀도)                                                                  </t>
  </si>
  <si>
    <t xml:space="preserve">0.1㎜x90cmx91m                                                                  </t>
  </si>
  <si>
    <t xml:space="preserve">일반배관용탄소강관(백관)                                                        </t>
  </si>
  <si>
    <t xml:space="preserve">D 40㎜   (반제품)                                                               </t>
  </si>
  <si>
    <t xml:space="preserve">레일                                                                            </t>
  </si>
  <si>
    <t xml:space="preserve">50kgN,L=25.0m                                                                   </t>
  </si>
  <si>
    <t xml:space="preserve">60kgKR,L=25.0m                                                                  </t>
  </si>
  <si>
    <t xml:space="preserve">60kgKR,L=25.0m,경두 HH340                                                       </t>
  </si>
  <si>
    <t xml:space="preserve">60kgKR,L=25.0m,경두 HH370                                                       </t>
  </si>
  <si>
    <t xml:space="preserve">중계레일,50kgN,60kgK,L=10m                                                      </t>
  </si>
  <si>
    <t xml:space="preserve">이형철근                                                                        </t>
  </si>
  <si>
    <t xml:space="preserve">SD400, H=13mm                                                                   </t>
  </si>
  <si>
    <t xml:space="preserve">SD400, H=16mm                                                                   </t>
  </si>
  <si>
    <t xml:space="preserve">SD400, H=19mm                                                                   </t>
  </si>
  <si>
    <t xml:space="preserve">SD400, H=22mm                                                                   </t>
  </si>
  <si>
    <t xml:space="preserve">SD400, H=25㎜                                                                   </t>
  </si>
  <si>
    <t xml:space="preserve">레미콘                                                                          </t>
  </si>
  <si>
    <t xml:space="preserve">25-18-8(Mpa)                                                                    </t>
  </si>
  <si>
    <t xml:space="preserve">25-30-12(Mpa)                                                                   </t>
  </si>
  <si>
    <t xml:space="preserve">25-30-15(Mpa)                                                                   </t>
  </si>
  <si>
    <t xml:space="preserve">레일신축이음장치                                                                </t>
  </si>
  <si>
    <t xml:space="preserve">고휘도반사지                                                                    </t>
  </si>
  <si>
    <t xml:space="preserve">1,220×45.7                                                                     </t>
  </si>
  <si>
    <t xml:space="preserve">일반반사지                                                                      </t>
  </si>
  <si>
    <t xml:space="preserve">914×45.7                                                                       </t>
  </si>
  <si>
    <t xml:space="preserve">고철설                                                                          </t>
  </si>
  <si>
    <t xml:space="preserve">중량 A (매입가)                                                                 </t>
  </si>
  <si>
    <t xml:space="preserve">취부대                                                                          </t>
  </si>
  <si>
    <t xml:space="preserve">2t×450                                                                         </t>
  </si>
  <si>
    <t xml:space="preserve">밴드                                                                            </t>
  </si>
  <si>
    <t xml:space="preserve">Ø60                                                                            </t>
  </si>
  <si>
    <t xml:space="preserve">덮개                                                                            </t>
  </si>
  <si>
    <t xml:space="preserve">기적표                                                                          </t>
  </si>
  <si>
    <t xml:space="preserve">공사알림판                                                                      </t>
  </si>
  <si>
    <t xml:space="preserve">서행해제표                                                                      </t>
  </si>
  <si>
    <t xml:space="preserve">서행표                                                                          </t>
  </si>
  <si>
    <t xml:space="preserve">서행예고표                                                                      </t>
  </si>
  <si>
    <t xml:space="preserve">속도해제표                                                                      </t>
  </si>
  <si>
    <t xml:space="preserve">속도제한표                                                                      </t>
  </si>
  <si>
    <t xml:space="preserve">차막이                                                                          </t>
  </si>
  <si>
    <t xml:space="preserve">50kg 레일식                                                                     </t>
  </si>
  <si>
    <t xml:space="preserve">60kg 레일식                                                                     </t>
  </si>
  <si>
    <t xml:space="preserve">알루미늄판                                                                      </t>
  </si>
  <si>
    <t xml:space="preserve">3.0×1212×2424                                                                 </t>
  </si>
  <si>
    <t xml:space="preserve">봉강                                                                            </t>
  </si>
  <si>
    <t xml:space="preserve">Ø16                                                                            </t>
  </si>
  <si>
    <t xml:space="preserve">냉연강판                                                                        </t>
  </si>
  <si>
    <t xml:space="preserve">0.5*1219*2438                                                                   </t>
  </si>
  <si>
    <t xml:space="preserve">열연강판                                                                        </t>
  </si>
  <si>
    <t xml:space="preserve">5x1,219x2,438mm                                                                 </t>
  </si>
  <si>
    <t xml:space="preserve">ㄱ형강                                                                          </t>
  </si>
  <si>
    <t xml:space="preserve">100X75X7t        9.32KG/M                                                       </t>
  </si>
  <si>
    <t xml:space="preserve">50×50×6t       4.43KG/M                                                       </t>
  </si>
  <si>
    <t xml:space="preserve">65X65X6M/M       5.91KG/M                                                       </t>
  </si>
  <si>
    <t xml:space="preserve">ㄷ형강                                                                          </t>
  </si>
  <si>
    <t xml:space="preserve">75X40X5M/M       6.92KG/M                                                       </t>
  </si>
  <si>
    <t xml:space="preserve">75X75X6M/M       6.85KG/M                                                       </t>
  </si>
  <si>
    <t xml:space="preserve">스테인리스원형관(구조용)                                                        </t>
  </si>
  <si>
    <t xml:space="preserve">25.4x2.0  1.170KG/M                                                             </t>
  </si>
  <si>
    <t xml:space="preserve">스테인레스판                                                                    </t>
  </si>
  <si>
    <t xml:space="preserve">3mm(1.0*2.0m)                                                                   </t>
  </si>
  <si>
    <t xml:space="preserve">용재(50kg)(도가니포함)                                                          </t>
  </si>
  <si>
    <t xml:space="preserve">용재(60kg)(도가니포함)                                                          </t>
  </si>
  <si>
    <t xml:space="preserve">휴즈(점화봉)                                                                    </t>
  </si>
  <si>
    <t xml:space="preserve">Bi-Block 침목                                                                   </t>
  </si>
  <si>
    <t xml:space="preserve">접속부,콘크리트궤도,보강레일용(5m)                                              </t>
  </si>
  <si>
    <t xml:space="preserve">콘크리트침목                                                                    </t>
  </si>
  <si>
    <t xml:space="preserve">접속부,자갈궤도,보강레일용(15m)                                                 </t>
  </si>
  <si>
    <t xml:space="preserve">50kgN,곡선용,절연숄더포함                                                       </t>
  </si>
  <si>
    <t xml:space="preserve">50kgN,일반용,절연숄더포함                                                       </t>
  </si>
  <si>
    <t xml:space="preserve">콘크리트침목(을종)                                                              </t>
  </si>
  <si>
    <t xml:space="preserve">60kgKR,일반용,절연숄더포함                                                      </t>
  </si>
  <si>
    <t xml:space="preserve">60kgKR,곡선용,절연숄더포함                                                      </t>
  </si>
  <si>
    <t xml:space="preserve">50kg,절연이음매용                                                               </t>
  </si>
  <si>
    <t xml:space="preserve">60kg,절연이음매용                                                               </t>
  </si>
  <si>
    <t xml:space="preserve">50kg,일반이음매용                                                               </t>
  </si>
  <si>
    <t xml:space="preserve">60kg,일반이음매용                                                               </t>
  </si>
  <si>
    <t xml:space="preserve">목침목                                                                          </t>
  </si>
  <si>
    <t xml:space="preserve">방진침목패드                                                                    </t>
  </si>
  <si>
    <t xml:space="preserve">PCT,자갈도상용                                                                  </t>
  </si>
  <si>
    <t xml:space="preserve">set   </t>
  </si>
  <si>
    <t xml:space="preserve">분기기(M-F/B용접)                                                               </t>
  </si>
  <si>
    <t xml:space="preserve">50kg NS I형 좌분기, #8편개, PC침목일체                                          </t>
  </si>
  <si>
    <t xml:space="preserve">50kg NS I형 우분기, #8편개, PC침목일체                                          </t>
  </si>
  <si>
    <t xml:space="preserve">50kg NS I형 좌분기, #10편개, PC침목일체                                         </t>
  </si>
  <si>
    <t xml:space="preserve">50kg NS I형 우분기, #10편개, PC침목일체                                         </t>
  </si>
  <si>
    <t xml:space="preserve">50kg NS I형 좌분기, #12편개, PC침목일체                                         </t>
  </si>
  <si>
    <t xml:space="preserve">60kgK, #8편개 탄성좌분기, PC침목일체                                            </t>
  </si>
  <si>
    <t xml:space="preserve">60kgK, #8편개 탄성우분기, PC침목일체                                            </t>
  </si>
  <si>
    <t xml:space="preserve">60kgK, #10편개 탄성좌분기, PC침목일체                                           </t>
  </si>
  <si>
    <t xml:space="preserve">분기기(M-F/B용접)건넘선                                                         </t>
  </si>
  <si>
    <t xml:space="preserve">60kgK, #10편개 탄성좌분기, PC침목일체(4.3m)                                     </t>
  </si>
  <si>
    <t xml:space="preserve">60kgK,#10편개,노스,좌분기,PC침목일체(4.5M)                                      </t>
  </si>
  <si>
    <t xml:space="preserve">60kgK,#10편개,노스,우분기,PC침목일체(4.3M)                                      </t>
  </si>
  <si>
    <t xml:space="preserve">60kgK,#10편개,노스,우분기,PC침목일체(4.5M)                                      </t>
  </si>
  <si>
    <t xml:space="preserve">60kgK, #10편개 탄성우분기, PC침목일체(4.3m)                                     </t>
  </si>
  <si>
    <t xml:space="preserve">60kgK, #12편개 탄성좌분기, PC침목일체                                           </t>
  </si>
  <si>
    <t xml:space="preserve">60kgK, #12편개 탄성좌분기, PC침목일체(4.0m)                                     </t>
  </si>
  <si>
    <t xml:space="preserve">60kgK, #12편개 탄성좌분기, PC침목일체(4.3m)                                     </t>
  </si>
  <si>
    <t xml:space="preserve">60kgK,#12편개,노스,좌분기,PC침목일체                                            </t>
  </si>
  <si>
    <t xml:space="preserve">60kgK,#12편개,노스,좌분기,PC침목일체(4.3M)                                      </t>
  </si>
  <si>
    <t xml:space="preserve">60kgK,#12편개,노스,우분기,PC침목일체(4.3M)                                      </t>
  </si>
  <si>
    <t xml:space="preserve">60kgK, #12편개 탄성우분기, PC침목일체                                           </t>
  </si>
  <si>
    <t xml:space="preserve">60kgK, #12편개 탄성우분기, PC침목일체(4.3m)                                     </t>
  </si>
  <si>
    <t xml:space="preserve">60kgK, #15편개 탄성좌분기, PC침목일체                                           </t>
  </si>
  <si>
    <t xml:space="preserve">60kgK, #15편개 탄성좌분기, PC침목일체(4.5m)                                     </t>
  </si>
  <si>
    <t xml:space="preserve">60kgK,#15편개,노스,좌분기,PC침목일체                                            </t>
  </si>
  <si>
    <t xml:space="preserve">60kgK,#15편개,노스,좌분기,PC침목일체(4.3M)                                      </t>
  </si>
  <si>
    <t xml:space="preserve">60kgK,#15편개,노스,우분기,PC침목일체                                            </t>
  </si>
  <si>
    <t xml:space="preserve">60kgK,#15편개,노스,우분기,PC침목일체(4.5M)                                      </t>
  </si>
  <si>
    <t xml:space="preserve">60kgK, #15편개 탄성우분기, PC침목일체                                           </t>
  </si>
  <si>
    <t xml:space="preserve">60kgK, #15편개 탄성우분기, PC침목일체(4.5m)                                     </t>
  </si>
  <si>
    <t xml:space="preserve">60kgK, SCO#10 탄성분기, PC침목일체(8.0m)                                        </t>
  </si>
  <si>
    <t xml:space="preserve">히팅장치                                                                        </t>
  </si>
  <si>
    <t xml:space="preserve">60kg,#8,고정분기기                                                              </t>
  </si>
  <si>
    <t xml:space="preserve">60kg,#10,고정분기기                                                             </t>
  </si>
  <si>
    <t xml:space="preserve">60kg,#10,노스분기기                                                             </t>
  </si>
  <si>
    <t xml:space="preserve">60kg,#12,고정분기기                                                             </t>
  </si>
  <si>
    <t xml:space="preserve">60kg,#12,노스분기기                                                             </t>
  </si>
  <si>
    <t xml:space="preserve">60kg,#15,고정분기기                                                             </t>
  </si>
  <si>
    <t xml:space="preserve">60kg,#15,노스분기기                                                             </t>
  </si>
  <si>
    <t xml:space="preserve">60kgK, #8편개 탈선좌분기, PC침목일체                                            </t>
  </si>
  <si>
    <t xml:space="preserve">템플스틱                                                                        </t>
  </si>
  <si>
    <t xml:space="preserve">와이어메시                                                                      </t>
  </si>
  <si>
    <t xml:space="preserve">용접봉(연강용)                                                                  </t>
  </si>
  <si>
    <t xml:space="preserve">3.2㎜  KSE4301                                                                  </t>
  </si>
  <si>
    <t xml:space="preserve">KG    </t>
  </si>
  <si>
    <t xml:space="preserve">산소                                                                            </t>
  </si>
  <si>
    <t xml:space="preserve">아세틸렌                                                                        </t>
  </si>
  <si>
    <t xml:space="preserve">프로판가스                                                                      </t>
  </si>
  <si>
    <t xml:space="preserve">절삭유(그리스)                                                                  </t>
  </si>
  <si>
    <t xml:space="preserve">공구용윤할유                                                                    </t>
  </si>
  <si>
    <t xml:space="preserve">ℓ    </t>
  </si>
  <si>
    <t xml:space="preserve">선로작업표지                                                                    </t>
  </si>
  <si>
    <t xml:space="preserve">침투액                                                                          </t>
  </si>
  <si>
    <t xml:space="preserve">현상액                                                                          </t>
  </si>
  <si>
    <t xml:space="preserve">세척액                                                                          </t>
  </si>
  <si>
    <t xml:space="preserve">곡관                                                                            </t>
  </si>
  <si>
    <t xml:space="preserve">45˚,1000R                                                                      </t>
  </si>
  <si>
    <t xml:space="preserve">90˚,1000R                                                                      </t>
  </si>
  <si>
    <t xml:space="preserve">선단호스                                                                        </t>
  </si>
  <si>
    <t xml:space="preserve">7m                                                                              </t>
  </si>
  <si>
    <t xml:space="preserve">직관                                                                            </t>
  </si>
  <si>
    <t xml:space="preserve">3m                                                                              </t>
  </si>
  <si>
    <t xml:space="preserve">크램프                                                                          </t>
  </si>
  <si>
    <t xml:space="preserve">150A                                                                            </t>
  </si>
  <si>
    <t xml:space="preserve">고무링                                                                          </t>
  </si>
  <si>
    <t xml:space="preserve">150mm                                                                           </t>
  </si>
  <si>
    <t xml:space="preserve">궤광받침대                                                                      </t>
  </si>
  <si>
    <t xml:space="preserve">강관 써포트                                                                     </t>
  </si>
  <si>
    <t xml:space="preserve">Ø 60.5 X 900 ~ 1800                                                            </t>
  </si>
  <si>
    <t xml:space="preserve">절연재                                                                          </t>
  </si>
  <si>
    <t xml:space="preserve">각종                                                                            </t>
  </si>
  <si>
    <t xml:space="preserve">상수도                                                                          </t>
  </si>
  <si>
    <t xml:space="preserve">가정용                                                                          </t>
  </si>
  <si>
    <t xml:space="preserve">바퀴숫돌(단면)                                                                  </t>
  </si>
  <si>
    <t xml:space="preserve">바퀴숫돌(측면)                                                                  </t>
  </si>
  <si>
    <t xml:space="preserve">바퀴숫돌(평면)                                                                  </t>
  </si>
  <si>
    <t xml:space="preserve">바퀴숫돌(최종)                                                                  </t>
  </si>
  <si>
    <t xml:space="preserve">NFB,배선용차단기                                                                </t>
  </si>
  <si>
    <t xml:space="preserve">ABS-32C                                                                         </t>
  </si>
  <si>
    <t xml:space="preserve">OPP 테이프                                                                      </t>
  </si>
  <si>
    <t xml:space="preserve">5cmx50m                                                                         </t>
  </si>
  <si>
    <t xml:space="preserve">Roll  </t>
  </si>
  <si>
    <t xml:space="preserve">케이블                                                                          </t>
  </si>
  <si>
    <t xml:space="preserve">3P25SQ                                                                          </t>
  </si>
  <si>
    <t xml:space="preserve">3P35SQ                                                                          </t>
  </si>
  <si>
    <t xml:space="preserve">전선                                                                            </t>
  </si>
  <si>
    <t xml:space="preserve">1V25SQ                                                                          </t>
  </si>
  <si>
    <t xml:space="preserve">연마석                                                                          </t>
  </si>
  <si>
    <t xml:space="preserve">레일연마차용                                                                    </t>
  </si>
  <si>
    <t>Page</t>
  </si>
  <si>
    <t>1205</t>
  </si>
  <si>
    <t>970</t>
  </si>
  <si>
    <t>834(1)</t>
  </si>
  <si>
    <t>966</t>
  </si>
  <si>
    <t>125(1)</t>
  </si>
  <si>
    <t>91</t>
  </si>
  <si>
    <t>906(2)</t>
  </si>
  <si>
    <t>13(하)</t>
  </si>
  <si>
    <t>1225</t>
  </si>
  <si>
    <t>태형기업</t>
  </si>
  <si>
    <t>신현대개발</t>
  </si>
  <si>
    <t>영남기업</t>
  </si>
  <si>
    <t>조달청</t>
  </si>
  <si>
    <t>유경시스템</t>
  </si>
  <si>
    <t>DRB</t>
  </si>
  <si>
    <t>255(2)</t>
  </si>
  <si>
    <t>118(1)</t>
  </si>
  <si>
    <t>89</t>
  </si>
  <si>
    <t>영중</t>
  </si>
  <si>
    <t>122(1)</t>
  </si>
  <si>
    <t>92</t>
  </si>
  <si>
    <t>123(1)</t>
  </si>
  <si>
    <t>51</t>
  </si>
  <si>
    <t>엘더스</t>
  </si>
  <si>
    <t>팬드롤</t>
  </si>
  <si>
    <t>강원</t>
  </si>
  <si>
    <t>삼표</t>
  </si>
  <si>
    <t>베스트</t>
  </si>
  <si>
    <t>136(1)</t>
  </si>
  <si>
    <t>111</t>
  </si>
  <si>
    <t>987(2)</t>
  </si>
  <si>
    <t>18(하)</t>
  </si>
  <si>
    <t>1230</t>
  </si>
  <si>
    <t>97(1)</t>
  </si>
  <si>
    <t>33</t>
  </si>
  <si>
    <t>2015공단</t>
  </si>
  <si>
    <t>조달단가</t>
  </si>
  <si>
    <t>137(1)</t>
  </si>
  <si>
    <t>332(1)</t>
  </si>
  <si>
    <t>1005(2)</t>
  </si>
  <si>
    <t>47(2)</t>
  </si>
  <si>
    <t>남양트랙</t>
  </si>
  <si>
    <t>130(1)</t>
  </si>
  <si>
    <t>71(1)</t>
  </si>
  <si>
    <t>88(1)</t>
  </si>
  <si>
    <t>75(1)</t>
  </si>
  <si>
    <t>76(1)</t>
  </si>
  <si>
    <t>96(1)</t>
  </si>
  <si>
    <t>100(1)</t>
  </si>
  <si>
    <t>71</t>
  </si>
  <si>
    <t>대연</t>
  </si>
  <si>
    <t>유니텍</t>
  </si>
  <si>
    <t>티엠</t>
  </si>
  <si>
    <t>IS동서</t>
  </si>
  <si>
    <t>태명</t>
  </si>
  <si>
    <t>에코뷰빅타이</t>
  </si>
  <si>
    <t>제일</t>
  </si>
  <si>
    <t>574</t>
  </si>
  <si>
    <t>219</t>
  </si>
  <si>
    <t>181</t>
  </si>
  <si>
    <t>15계약단가</t>
  </si>
  <si>
    <t>공사견적</t>
  </si>
  <si>
    <t>111(1)</t>
  </si>
  <si>
    <t>96</t>
  </si>
  <si>
    <t>1-622</t>
  </si>
  <si>
    <t>1198</t>
  </si>
  <si>
    <t>909(2)</t>
  </si>
  <si>
    <t>33(하)</t>
  </si>
  <si>
    <t>950(2)</t>
  </si>
  <si>
    <t>32(하)</t>
  </si>
  <si>
    <t>1237</t>
  </si>
  <si>
    <t>913(1)</t>
  </si>
  <si>
    <t>38(하)</t>
  </si>
  <si>
    <t>1240</t>
  </si>
  <si>
    <t>1397</t>
  </si>
  <si>
    <t>오케이</t>
  </si>
  <si>
    <t>SJC</t>
  </si>
  <si>
    <t>187(부록)</t>
  </si>
  <si>
    <t>343(하)</t>
  </si>
  <si>
    <t>1488</t>
  </si>
  <si>
    <t>1418</t>
  </si>
  <si>
    <t>634(1)</t>
  </si>
  <si>
    <t>1216</t>
  </si>
  <si>
    <t>662</t>
  </si>
  <si>
    <t>1157</t>
  </si>
  <si>
    <t>930</t>
  </si>
  <si>
    <t>986(2)</t>
  </si>
  <si>
    <t>44(하)</t>
  </si>
  <si>
    <t>1244</t>
  </si>
  <si>
    <t>1084</t>
  </si>
  <si>
    <t>1864</t>
  </si>
  <si>
    <t>864</t>
  </si>
  <si>
    <t>866</t>
  </si>
  <si>
    <t>오송견적</t>
  </si>
  <si>
    <t>물가정보</t>
  </si>
  <si>
    <t>견적단가</t>
  </si>
  <si>
    <t>견적단가1</t>
  </si>
  <si>
    <t xml:space="preserve">비파괴시험공                                                                    </t>
  </si>
  <si>
    <t xml:space="preserve">작업반장                                                                        </t>
  </si>
  <si>
    <t xml:space="preserve">보통인부                                                                        </t>
  </si>
  <si>
    <t xml:space="preserve">특별인부                                                                        </t>
  </si>
  <si>
    <t xml:space="preserve">비계공                                                                          </t>
  </si>
  <si>
    <t xml:space="preserve">형틀목공                                                                        </t>
  </si>
  <si>
    <t xml:space="preserve">철 근 공                                                                        </t>
  </si>
  <si>
    <t xml:space="preserve">철    공                                                                        </t>
  </si>
  <si>
    <t xml:space="preserve">용 접 공                                                                        </t>
  </si>
  <si>
    <t xml:space="preserve">콘크리트공                                                                      </t>
  </si>
  <si>
    <t xml:space="preserve">착 암 공                                                                        </t>
  </si>
  <si>
    <t xml:space="preserve">궤 도 공                                                                        </t>
  </si>
  <si>
    <t xml:space="preserve">일반기계운전사                                                                  </t>
  </si>
  <si>
    <t xml:space="preserve">고급품질관리원                                                                  </t>
  </si>
  <si>
    <t xml:space="preserve">중급품질관리원                                                                  </t>
  </si>
  <si>
    <t xml:space="preserve">초급품질관리원                                                                  </t>
  </si>
  <si>
    <t xml:space="preserve">철도신호공                                                                      </t>
  </si>
  <si>
    <t xml:space="preserve">건설특급기술자                                                                  </t>
  </si>
  <si>
    <t xml:space="preserve">건설중급기술자                                                                  </t>
  </si>
  <si>
    <t xml:space="preserve">건설초급기술자                                                                  </t>
  </si>
  <si>
    <t xml:space="preserve">중급숙련기술자                                                                  </t>
  </si>
  <si>
    <t xml:space="preserve">측량중급기술자                                                                  </t>
  </si>
  <si>
    <t xml:space="preserve">측량중급기능사                                                                  </t>
  </si>
  <si>
    <t xml:space="preserve">측부                                                                            </t>
  </si>
  <si>
    <t xml:space="preserve">조경공                                                                          </t>
  </si>
  <si>
    <t xml:space="preserve">내선전공                                                                        </t>
  </si>
  <si>
    <t xml:space="preserve">도장공                                                                          </t>
  </si>
  <si>
    <t xml:space="preserve">자갈운송 및 하화                                                                </t>
  </si>
  <si>
    <t xml:space="preserve">도로수송(석산~전진기지),일반자갈                                                </t>
  </si>
  <si>
    <t xml:space="preserve">침목운송                                                                        </t>
  </si>
  <si>
    <t xml:space="preserve">Bi-Block,공장~전진기지                                                          </t>
  </si>
  <si>
    <t xml:space="preserve">접속부,자갈,보강레일용(15m),Bi-Block,공장~전진기지                              </t>
  </si>
  <si>
    <t xml:space="preserve">접속부,콘크리트,보강레일용(5m),Bi-Block ,공장~전진기지                          </t>
  </si>
  <si>
    <t xml:space="preserve">압송관파이프운송                                                                </t>
  </si>
  <si>
    <t xml:space="preserve">압송관일체,공장-전진기지                                                        </t>
  </si>
  <si>
    <t xml:space="preserve">공장~전진기지,PCT(일반형,곡선형)                                                </t>
  </si>
  <si>
    <t xml:space="preserve">레일운송                                                                        </t>
  </si>
  <si>
    <t xml:space="preserve">50kg,도로운송(괴동~전진기지)                                                    </t>
  </si>
  <si>
    <t xml:space="preserve">60kg,도로운송(괴동~전진기지)                                                    </t>
  </si>
  <si>
    <t xml:space="preserve">분기기운송                                                                      </t>
  </si>
  <si>
    <t xml:space="preserve">50kg,#10,도로운송,(오송~전진기지)                                               </t>
  </si>
  <si>
    <t xml:space="preserve">50kg,#12,도로운송,(오송~전진기지)                                               </t>
  </si>
  <si>
    <t xml:space="preserve">50kg,#8,도로운송,(오송~전진기지)                                                </t>
  </si>
  <si>
    <t xml:space="preserve">60kg,#10,도로운송,(오송~전진기지)                                               </t>
  </si>
  <si>
    <t xml:space="preserve">60kg,#12,도로운송,(오송~전진기지)                                               </t>
  </si>
  <si>
    <t xml:space="preserve">60kg,#15,도로운송,(오송~전진기지)                                               </t>
  </si>
  <si>
    <t xml:space="preserve">60kg,#8,도로운송,(오송~전진기지)                                                </t>
  </si>
  <si>
    <t xml:space="preserve">보통침목,공장~전진기지                                                          </t>
  </si>
  <si>
    <t xml:space="preserve">레일신축이음장치운송                                                            </t>
  </si>
  <si>
    <t xml:space="preserve">일단,공장~전진기지                                                              </t>
  </si>
  <si>
    <t xml:space="preserve">진공흡입차                                                                      </t>
  </si>
  <si>
    <t xml:space="preserve">10㎥                                                                            </t>
  </si>
  <si>
    <t xml:space="preserve">일    </t>
  </si>
  <si>
    <t xml:space="preserve">궤도안정기                                                                      </t>
  </si>
  <si>
    <t xml:space="preserve">멀티플타이탬퍼                                                                  </t>
  </si>
  <si>
    <t xml:space="preserve">바라스트레귤레터                                                                </t>
  </si>
  <si>
    <t xml:space="preserve">스위치타이템퍼                                                                  </t>
  </si>
  <si>
    <t xml:space="preserve">자갈화차                                                                        </t>
  </si>
  <si>
    <t xml:space="preserve">방진침목패드 설치                                                               </t>
  </si>
  <si>
    <t xml:space="preserve">부지사용임대료                                                                  </t>
  </si>
  <si>
    <t xml:space="preserve">평균공시지가                                                                    </t>
  </si>
  <si>
    <t xml:space="preserve">이동식선별기                                                                    </t>
  </si>
  <si>
    <t xml:space="preserve">일 처리량 500㎥ 기준                                                            </t>
  </si>
  <si>
    <t xml:space="preserve">이동식선별기운송                                                                </t>
  </si>
  <si>
    <t xml:space="preserve">2,000㎥ 마다 1식(왕복1회)                                                       </t>
  </si>
  <si>
    <t xml:space="preserve">압축영구줄음율 시험                                                             </t>
  </si>
  <si>
    <t xml:space="preserve">1,000㎡ 마다(A,B형)                                                             </t>
  </si>
  <si>
    <t xml:space="preserve">동적탄성계수 시험                                                               </t>
  </si>
  <si>
    <t xml:space="preserve">전기저항 시험                                                                   </t>
  </si>
  <si>
    <t xml:space="preserve">치수안정화                                                                      </t>
  </si>
  <si>
    <t xml:space="preserve">정적탄성계수 시험                                                               </t>
  </si>
  <si>
    <t xml:space="preserve">폐자갈운반비                                                                    </t>
  </si>
  <si>
    <t xml:space="preserve">폐자갈운반비(30km)                                                              </t>
  </si>
  <si>
    <t xml:space="preserve">변동비,고상,암롤트럭                                                            </t>
  </si>
  <si>
    <t xml:space="preserve">폐기물운반(30km)                                                                </t>
  </si>
  <si>
    <t xml:space="preserve">폐합성고무운반비                                                                </t>
  </si>
  <si>
    <t xml:space="preserve">폐합성고무운반비(30km)                                                          </t>
  </si>
  <si>
    <t xml:space="preserve">폐침목운반비                                                                    </t>
  </si>
  <si>
    <t xml:space="preserve">폐침목운반비(30km)                                                              </t>
  </si>
  <si>
    <t xml:space="preserve">폐기물처리비                                                                    </t>
  </si>
  <si>
    <t xml:space="preserve">폐합성고무처리비                                                                </t>
  </si>
  <si>
    <t xml:space="preserve">소각대상,폐합성고무                                                             </t>
  </si>
  <si>
    <t xml:space="preserve">폐침목처리비                                                                    </t>
  </si>
  <si>
    <t xml:space="preserve">도면이미지파일변환                                                              </t>
  </si>
  <si>
    <t xml:space="preserve">A1                                                                              </t>
  </si>
  <si>
    <t xml:space="preserve">문서(흑백)이미지파일                                                            </t>
  </si>
  <si>
    <t xml:space="preserve">A4                                                                              </t>
  </si>
  <si>
    <t xml:space="preserve">문서(칼라)이미지파일                                                            </t>
  </si>
  <si>
    <t xml:space="preserve">문서 CD-ROOM                                                                    </t>
  </si>
  <si>
    <t xml:space="preserve">도면 CD-ROOM                                                                    </t>
  </si>
  <si>
    <t xml:space="preserve">도면표준화비                                                                    </t>
  </si>
  <si>
    <t xml:space="preserve">가설사무실                                                                      </t>
  </si>
  <si>
    <t xml:space="preserve">가설창고                                                                        </t>
  </si>
  <si>
    <t xml:space="preserve">비닐깔기                                                                        </t>
  </si>
  <si>
    <t xml:space="preserve">P.E필름(T=0.1mm,실적)                                                           </t>
  </si>
  <si>
    <t xml:space="preserve">잡철물제작                                                                      </t>
  </si>
  <si>
    <t xml:space="preserve">무근콘크리트깨기                                                                </t>
  </si>
  <si>
    <t xml:space="preserve">T=30cm 미만(기계100%)(실적)                                                     </t>
  </si>
  <si>
    <t xml:space="preserve">콘크리트양생                                                                    </t>
  </si>
  <si>
    <t xml:space="preserve">철근구조물(실적)                                                                </t>
  </si>
  <si>
    <t xml:space="preserve">뒷채움/부설및다짐                                                               </t>
  </si>
  <si>
    <t xml:space="preserve">비탈면보호공                                                                    </t>
  </si>
  <si>
    <t xml:space="preserve">쇠흙손 마감                                                                     </t>
  </si>
  <si>
    <t xml:space="preserve">콘크리트면(실적)                                                                </t>
  </si>
  <si>
    <t xml:space="preserve">무근콘크리트타설                                                                </t>
  </si>
  <si>
    <t xml:space="preserve">철근콘크리트타설                                                                </t>
  </si>
  <si>
    <t xml:space="preserve">펌프카.슬럼프8~12                                                               </t>
  </si>
  <si>
    <t xml:space="preserve">거푸집/보통마감                                                                 </t>
  </si>
  <si>
    <t xml:space="preserve">0-7m(실적)                                                                      </t>
  </si>
  <si>
    <t xml:space="preserve">거푸집/매끈한마감/곡면                                                          </t>
  </si>
  <si>
    <t xml:space="preserve">거푸집/유로폼                                                                   </t>
  </si>
  <si>
    <t xml:space="preserve">벽체,0-7m(실적)                                                                 </t>
  </si>
  <si>
    <t xml:space="preserve">철근 현장가공 및 조립                                                           </t>
  </si>
  <si>
    <t xml:space="preserve">와이어메쉬설치                                                                  </t>
  </si>
  <si>
    <t xml:space="preserve">시공이음면정리/콘크리트치핑                                                     </t>
  </si>
  <si>
    <t xml:space="preserve">녹막이페인트칠                                                                  </t>
  </si>
  <si>
    <t xml:space="preserve">철재면, 2회 붓칠(실적)                                                          </t>
  </si>
  <si>
    <t xml:space="preserve">조합페인트칠                                                                    </t>
  </si>
  <si>
    <t xml:space="preserve">산업용전력(갑,저압적용)                                                         </t>
  </si>
  <si>
    <t xml:space="preserve">기본요금                                                                        </t>
  </si>
  <si>
    <t xml:space="preserve">봄,가을                                                                         </t>
  </si>
  <si>
    <t xml:space="preserve">여름                                                                            </t>
  </si>
  <si>
    <t xml:space="preserve">겨울                                                                            </t>
  </si>
  <si>
    <t xml:space="preserve">상하수도료                                                                      </t>
  </si>
  <si>
    <t xml:space="preserve">로보이(L-TR)                                                                    </t>
  </si>
  <si>
    <t xml:space="preserve">대    </t>
  </si>
  <si>
    <t xml:space="preserve">레일연마차운송(24석)                                                            </t>
  </si>
  <si>
    <t xml:space="preserve">적치장소~전진기지,왕복                                                          </t>
  </si>
  <si>
    <t xml:space="preserve">경도시험                                                                        </t>
  </si>
  <si>
    <t xml:space="preserve">굴곡시험                                                                        </t>
  </si>
  <si>
    <t xml:space="preserve">외관시험                                                                        </t>
  </si>
  <si>
    <t xml:space="preserve">초음파탐상검사                                                                  </t>
  </si>
  <si>
    <t xml:space="preserve">침투탐상검사                                                                    </t>
  </si>
  <si>
    <t>견적</t>
  </si>
  <si>
    <t>2015(상)실적</t>
  </si>
  <si>
    <t>2015-06 물가</t>
  </si>
  <si>
    <t>2004년 삼표</t>
  </si>
  <si>
    <t>2015철기연견적</t>
  </si>
  <si>
    <t>3등급</t>
    <phoneticPr fontId="1" type="noConversion"/>
  </si>
  <si>
    <t>P     S   ( 준 공 도 서 작 성 비   )</t>
    <phoneticPr fontId="100" type="noConversion"/>
  </si>
  <si>
    <t>P     S   ( 부 지 사 용 임 대 료   )</t>
    <phoneticPr fontId="100" type="noConversion"/>
  </si>
  <si>
    <t>P     S   ( 가 설 공 사 )</t>
    <phoneticPr fontId="100" type="noConversion"/>
  </si>
  <si>
    <t>P     S   ( 기 걔 기 구 사 용 료 )</t>
    <phoneticPr fontId="100" type="noConversion"/>
  </si>
  <si>
    <t>(재+직노+산출경비)</t>
    <phoneticPr fontId="1" type="noConversion"/>
  </si>
  <si>
    <t xml:space="preserve">  나. 간접노무비</t>
  </si>
  <si>
    <t>1</t>
  </si>
  <si>
    <t xml:space="preserve">  다. 산재보험료</t>
  </si>
  <si>
    <t>노무비×3.8%</t>
    <phoneticPr fontId="1" type="noConversion"/>
  </si>
  <si>
    <t xml:space="preserve">  라. 고용보험료</t>
  </si>
  <si>
    <t xml:space="preserve">  마. 건강보험료</t>
  </si>
  <si>
    <t>직노×1.70%</t>
    <phoneticPr fontId="1" type="noConversion"/>
  </si>
  <si>
    <t xml:space="preserve">  바. 연금보험료</t>
  </si>
  <si>
    <t>직노×2.49%</t>
  </si>
  <si>
    <t xml:space="preserve">  사. 노인장기요양보험료</t>
  </si>
  <si>
    <t>건보×6.55%</t>
  </si>
  <si>
    <t xml:space="preserve">  아. 퇴직공제부금비</t>
  </si>
  <si>
    <t>직노×2.3%</t>
  </si>
  <si>
    <t xml:space="preserve">  자. 산업안전보건관리비</t>
  </si>
  <si>
    <t xml:space="preserve">  차. 기타  경비</t>
  </si>
  <si>
    <t xml:space="preserve">  카. 공사이행보증수수료</t>
  </si>
  <si>
    <t>공사비×0.5%</t>
    <phoneticPr fontId="1" type="noConversion"/>
  </si>
  <si>
    <t>공사비×0.07%</t>
    <phoneticPr fontId="1" type="noConversion"/>
  </si>
  <si>
    <t xml:space="preserve"> Ⅱ. 일반 관리비</t>
  </si>
  <si>
    <t xml:space="preserve"> Ⅲ. 이       윤</t>
  </si>
  <si>
    <t>(노+경+일반관)×10.0%</t>
  </si>
  <si>
    <t>PS</t>
  </si>
  <si>
    <t xml:space="preserve"> Ⅵ. 준공도서 작성비</t>
    <phoneticPr fontId="1" type="noConversion"/>
  </si>
  <si>
    <t>Ⅵ×10%</t>
  </si>
  <si>
    <t>직노×8.9%</t>
    <phoneticPr fontId="1" type="noConversion"/>
  </si>
  <si>
    <t>노무비×0.97%</t>
    <phoneticPr fontId="1" type="noConversion"/>
  </si>
  <si>
    <t>(재+직노+지급자재)×1.66%</t>
    <phoneticPr fontId="1" type="noConversion"/>
  </si>
  <si>
    <t>(재+노)×6.6%</t>
    <phoneticPr fontId="1" type="noConversion"/>
  </si>
  <si>
    <t>[8.5백만원+(직접공사비-250억)×0.02%]×(19/12)년</t>
    <phoneticPr fontId="1" type="noConversion"/>
  </si>
  <si>
    <t xml:space="preserve">  타. 환경보전비</t>
    <phoneticPr fontId="1" type="noConversion"/>
  </si>
  <si>
    <t xml:space="preserve">  파. 건설기계대여대금지급보증서발급금액</t>
    <phoneticPr fontId="1" type="noConversion"/>
  </si>
  <si>
    <t xml:space="preserve"> Ⅳ. 기계기구사용료</t>
    <phoneticPr fontId="1" type="noConversion"/>
  </si>
  <si>
    <t xml:space="preserve"> Ⅴ. 가설공사</t>
    <phoneticPr fontId="1" type="noConversion"/>
  </si>
  <si>
    <t xml:space="preserve"> Ⅶ. 부지사용 임대료</t>
    <phoneticPr fontId="1" type="noConversion"/>
  </si>
  <si>
    <t xml:space="preserve"> Ⅸ. 도 급 금 액</t>
    <phoneticPr fontId="1" type="noConversion"/>
  </si>
  <si>
    <t xml:space="preserve"> Ⅷ. 부가 가치세</t>
    <phoneticPr fontId="1" type="noConversion"/>
  </si>
  <si>
    <t>(재+노+경)×4.5%</t>
    <phoneticPr fontId="1" type="noConversion"/>
  </si>
  <si>
    <t>Ⅰ. 순 공 사 비</t>
    <phoneticPr fontId="1" type="noConversion"/>
  </si>
  <si>
    <t>공종명</t>
    <phoneticPr fontId="1" type="noConversion"/>
  </si>
  <si>
    <t>규격</t>
    <phoneticPr fontId="1" type="noConversion"/>
  </si>
  <si>
    <t>단위</t>
    <phoneticPr fontId="1" type="noConversion"/>
  </si>
  <si>
    <t>1)공종명</t>
    <phoneticPr fontId="1" type="noConversion"/>
  </si>
  <si>
    <t>2)규격</t>
    <phoneticPr fontId="1" type="noConversion"/>
  </si>
  <si>
    <t>3)단위</t>
    <phoneticPr fontId="1" type="noConversion"/>
  </si>
  <si>
    <t>4)수량</t>
    <phoneticPr fontId="1" type="noConversion"/>
  </si>
  <si>
    <t>5)단가</t>
    <phoneticPr fontId="1" type="noConversion"/>
  </si>
  <si>
    <t>6)금액</t>
    <phoneticPr fontId="1" type="noConversion"/>
  </si>
  <si>
    <t>7)비고</t>
    <phoneticPr fontId="1" type="noConversion"/>
  </si>
  <si>
    <t>식</t>
    <phoneticPr fontId="1" type="noConversion"/>
  </si>
  <si>
    <t>5.부대공사</t>
    <phoneticPr fontId="1" type="noConversion"/>
  </si>
  <si>
    <t>5-1.품질시험</t>
    <phoneticPr fontId="1" type="noConversion"/>
  </si>
  <si>
    <t>5-2.부대공사</t>
    <phoneticPr fontId="1" type="noConversion"/>
  </si>
  <si>
    <t xml:space="preserve"> Ⅳ. 기계기구사용료</t>
  </si>
  <si>
    <t xml:space="preserve"> Ⅳ. 기계기구사용료</t>
    <phoneticPr fontId="1" type="noConversion"/>
  </si>
  <si>
    <t>2016년도</t>
    <phoneticPr fontId="104" type="noConversion"/>
  </si>
  <si>
    <t>건  명 : 대구선 동대구~영천 복선전철 궤도부설 기타공사</t>
    <phoneticPr fontId="104" type="noConversion"/>
  </si>
  <si>
    <t xml:space="preserve">          한 국 철 도 시 설 공 단</t>
    <phoneticPr fontId="104" type="noConversion"/>
  </si>
  <si>
    <t>도급예산내역서</t>
    <phoneticPr fontId="104" type="noConversion"/>
  </si>
  <si>
    <t>부가세 제외</t>
    <phoneticPr fontId="1" type="noConversion"/>
  </si>
  <si>
    <t>내역서(재노경포함)</t>
    <phoneticPr fontId="1" type="noConversion"/>
  </si>
  <si>
    <t>내역서(재노경제외)</t>
    <phoneticPr fontId="1" type="noConversion"/>
  </si>
  <si>
    <t>기계기구사용료내역</t>
    <phoneticPr fontId="1" type="noConversion"/>
  </si>
  <si>
    <t>일 위 대 가</t>
    <phoneticPr fontId="1" type="noConversion"/>
  </si>
  <si>
    <t>단 가 산 출 근 거</t>
    <phoneticPr fontId="1" type="noConversion"/>
  </si>
  <si>
    <t>No.43</t>
    <phoneticPr fontId="1" type="noConversion"/>
  </si>
  <si>
    <t>#.19</t>
    <phoneticPr fontId="1" type="noConversion"/>
  </si>
  <si>
    <t>#.20</t>
    <phoneticPr fontId="1" type="noConversion"/>
  </si>
  <si>
    <t xml:space="preserve">#.21 </t>
    <phoneticPr fontId="1" type="noConversion"/>
  </si>
  <si>
    <t>#.22</t>
    <phoneticPr fontId="1" type="noConversion"/>
  </si>
  <si>
    <t>#.23</t>
    <phoneticPr fontId="1" type="noConversion"/>
  </si>
  <si>
    <t>#.24</t>
    <phoneticPr fontId="1" type="noConversion"/>
  </si>
  <si>
    <t>#.25</t>
    <phoneticPr fontId="1" type="noConversion"/>
  </si>
  <si>
    <t>#.26</t>
    <phoneticPr fontId="1" type="noConversion"/>
  </si>
  <si>
    <t>#.27</t>
    <phoneticPr fontId="1" type="noConversion"/>
  </si>
  <si>
    <t>#.48</t>
    <phoneticPr fontId="1" type="noConversion"/>
  </si>
  <si>
    <t>#.49</t>
    <phoneticPr fontId="1" type="noConversion"/>
  </si>
  <si>
    <t xml:space="preserve">No.63 </t>
    <phoneticPr fontId="1" type="noConversion"/>
  </si>
  <si>
    <t xml:space="preserve">No.65 </t>
    <phoneticPr fontId="1" type="noConversion"/>
  </si>
  <si>
    <t>#.57</t>
    <phoneticPr fontId="1" type="noConversion"/>
  </si>
  <si>
    <t>#.58</t>
    <phoneticPr fontId="1" type="noConversion"/>
  </si>
  <si>
    <t xml:space="preserve">No.69 </t>
    <phoneticPr fontId="1" type="noConversion"/>
  </si>
  <si>
    <t>#.62</t>
    <phoneticPr fontId="1" type="noConversion"/>
  </si>
  <si>
    <t>#.63</t>
    <phoneticPr fontId="1" type="noConversion"/>
  </si>
  <si>
    <t>#.64</t>
    <phoneticPr fontId="1" type="noConversion"/>
  </si>
  <si>
    <t>#.65</t>
    <phoneticPr fontId="1" type="noConversion"/>
  </si>
  <si>
    <t>가. 공사비</t>
    <phoneticPr fontId="1" type="noConversion"/>
  </si>
  <si>
    <t>No.39 표준공사비</t>
    <phoneticPr fontId="1" type="noConversion"/>
  </si>
  <si>
    <t>No.40 표준공사비</t>
    <phoneticPr fontId="1" type="noConversion"/>
  </si>
  <si>
    <t>No.41 표준공사비</t>
    <phoneticPr fontId="1" type="noConversion"/>
  </si>
  <si>
    <t>#.47 표준공사비</t>
    <phoneticPr fontId="1" type="noConversion"/>
  </si>
  <si>
    <t>No.64 표준공사비</t>
    <phoneticPr fontId="1" type="noConversion"/>
  </si>
  <si>
    <t>#.51 표준공사비</t>
    <phoneticPr fontId="1" type="noConversion"/>
  </si>
  <si>
    <t>No.66 표준공사비</t>
    <phoneticPr fontId="1" type="noConversion"/>
  </si>
  <si>
    <t>#.52 표준공사비</t>
    <phoneticPr fontId="1" type="noConversion"/>
  </si>
  <si>
    <t>No.67 표준공사비</t>
    <phoneticPr fontId="1" type="noConversion"/>
  </si>
  <si>
    <t>#.46 표준공사비</t>
    <phoneticPr fontId="1" type="noConversion"/>
  </si>
  <si>
    <t>No.66 표준공사비</t>
    <phoneticPr fontId="1" type="noConversion"/>
  </si>
  <si>
    <t>No.67 표준공사비</t>
    <phoneticPr fontId="1" type="noConversion"/>
  </si>
  <si>
    <t>고정</t>
    <phoneticPr fontId="1" type="noConversion"/>
  </si>
  <si>
    <t>No.39 표준공사비</t>
    <phoneticPr fontId="1" type="noConversion"/>
  </si>
  <si>
    <t>No.40 표준공사비</t>
    <phoneticPr fontId="1" type="noConversion"/>
  </si>
  <si>
    <t>No.41 표준공사비</t>
    <phoneticPr fontId="1" type="noConversion"/>
  </si>
  <si>
    <t>#.47 표준공사비</t>
    <phoneticPr fontId="1" type="noConversion"/>
  </si>
  <si>
    <t>No.64 표준공사비</t>
    <phoneticPr fontId="1" type="noConversion"/>
  </si>
  <si>
    <t>#.51 표준공사비</t>
    <phoneticPr fontId="1" type="noConversion"/>
  </si>
  <si>
    <t>No.66 표준공사비</t>
    <phoneticPr fontId="1" type="noConversion"/>
  </si>
  <si>
    <t>#.52 표준공사비</t>
    <phoneticPr fontId="1" type="noConversion"/>
  </si>
  <si>
    <t>No.67 표준공사비</t>
    <phoneticPr fontId="1" type="noConversion"/>
  </si>
  <si>
    <t>#.46 표준공사비</t>
    <phoneticPr fontId="1" type="noConversion"/>
  </si>
  <si>
    <t>#.47 표준공사비</t>
    <phoneticPr fontId="1" type="noConversion"/>
  </si>
  <si>
    <t>No.64 표준공사비</t>
    <phoneticPr fontId="1" type="noConversion"/>
  </si>
  <si>
    <t>#.51 표준공사비</t>
    <phoneticPr fontId="1" type="noConversion"/>
  </si>
  <si>
    <t>No.66 표준공사비</t>
    <phoneticPr fontId="1" type="noConversion"/>
  </si>
  <si>
    <t>No.67 표준공사비</t>
    <phoneticPr fontId="1" type="noConversion"/>
  </si>
  <si>
    <t>부가가치세</t>
    <phoneticPr fontId="1" type="noConversion"/>
  </si>
  <si>
    <t>공 급 가 액</t>
    <phoneticPr fontId="1" type="noConversion"/>
  </si>
  <si>
    <t>도급금액</t>
    <phoneticPr fontId="1" type="noConversion"/>
  </si>
  <si>
    <t>2016. 07</t>
    <phoneticPr fontId="104" type="noConversion"/>
  </si>
  <si>
    <t xml:space="preserve">   680 ㎡ *98,304.1 원/㎡ *19 개월 *41/10000 /월 =5,207,364</t>
    <phoneticPr fontId="1" type="noConversion"/>
  </si>
  <si>
    <t>[ 대구선 동대구~영천 복선전철 궤도부설 기타공사 ]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</si>
</sst>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6">
    <numFmt numFmtId="5" formatCode="&quot;₩&quot;#,##0;\-&quot;₩&quot;#,##0"/>
    <numFmt numFmtId="7" formatCode="&quot;₩&quot;#,##0.00;\-&quot;₩&quot;#,##0.00"/>
    <numFmt numFmtId="41" formatCode="_-* #,##0_-;\-* #,##0_-;_-* &quot;-&quot;_-;_-@_-"/>
    <numFmt numFmtId="43" formatCode="_-* #,##0.00_-;\-* #,##0.00_-;_-* &quot;-&quot;??_-;_-@_-"/>
    <numFmt numFmtId="176" formatCode="#,###"/>
    <numFmt numFmtId="177" formatCode="#,##0.0"/>
    <numFmt numFmtId="178" formatCode="#,##0.00;\-#,##0.00;#"/>
    <numFmt numFmtId="179" formatCode="_ * #,##0_ ;_ * \-#,##0_ ;_ * &quot;-&quot;_ ;_ @_ "/>
    <numFmt numFmtId="180" formatCode="#,##0;\-#,##0;&quot;-&quot;"/>
    <numFmt numFmtId="181" formatCode="&quot;$&quot;#,##0.00_);[Red]&quot;₩&quot;&quot;₩&quot;&quot;₩&quot;&quot;₩&quot;&quot;₩&quot;\(&quot;$&quot;#,##0.00&quot;₩&quot;&quot;₩&quot;&quot;₩&quot;&quot;₩&quot;&quot;₩&quot;\)"/>
    <numFmt numFmtId="182" formatCode="&quot;₩&quot;#,##0;[Red]&quot;₩&quot;&quot;₩&quot;&quot;₩&quot;&quot;₩&quot;&quot;₩&quot;\-#,##0"/>
    <numFmt numFmtId="183" formatCode="&quot;₩&quot;#,##0.00;[Red]&quot;₩&quot;&quot;₩&quot;&quot;₩&quot;&quot;₩&quot;&quot;₩&quot;\-#,##0.00"/>
    <numFmt numFmtId="184" formatCode="_ * #,##0.00_ ;_ * \-#,##0.00_ ;_ * &quot;-&quot;??_ ;_ @_ "/>
    <numFmt numFmtId="185" formatCode="&quot;₩&quot;#,##0\ "/>
    <numFmt numFmtId="186" formatCode="&quot;₩&quot;#,##0;&quot;₩&quot;&quot;₩&quot;&quot;₩&quot;&quot;₩&quot;&quot;₩&quot;&quot;₩&quot;&quot;₩&quot;&quot;₩&quot;&quot;₩&quot;&quot;₩&quot;&quot;₩&quot;&quot;₩&quot;\-&quot;₩&quot;#,##0"/>
    <numFmt numFmtId="187" formatCode="&quot;₩&quot;#,##0;&quot;₩&quot;&quot;₩&quot;&quot;₩&quot;&quot;₩&quot;\-#,##0"/>
    <numFmt numFmtId="188" formatCode="#,##0;[Red]&quot;-&quot;#,##0"/>
    <numFmt numFmtId="189" formatCode="_-* #,##0.00_-;&quot;₩&quot;&quot;₩&quot;\-* #,##0.00_-;_-* &quot;-&quot;??_-;_-@_-"/>
    <numFmt numFmtId="190" formatCode="_-&quot;₩&quot;* #,##0.00_-;&quot;₩&quot;&quot;₩&quot;\-&quot;₩&quot;* #,##0.00_-;_-&quot;₩&quot;* &quot;-&quot;??_-;_-@_-"/>
    <numFmt numFmtId="191" formatCode="&quot;₩&quot;#,##0.00;&quot;₩&quot;&quot;₩&quot;&quot;₩&quot;&quot;₩&quot;\-#,##0.00"/>
    <numFmt numFmtId="192" formatCode="_(&quot;$&quot;* #,##0.00_);_(&quot;$&quot;* \(#,##0.00\);_(&quot;$&quot;* &quot;-&quot;??_);_(@_)"/>
    <numFmt numFmtId="193" formatCode="_(&quot;$&quot;* #,##0_);_(&quot;$&quot;* \(#,##0\);_(&quot;$&quot;* &quot;-&quot;_);_(@_)"/>
    <numFmt numFmtId="194" formatCode="#."/>
    <numFmt numFmtId="195" formatCode="0.00000000"/>
    <numFmt numFmtId="196" formatCode="mmmm\ d\,\ yyyy"/>
    <numFmt numFmtId="197" formatCode="_-[$€-2]* #,##0.00_-;\-[$€-2]* #,##0.00_-;_-[$€-2]* &quot;-&quot;??_-"/>
    <numFmt numFmtId="198" formatCode="&quot;년&quot;\ "/>
    <numFmt numFmtId="199" formatCode="General_)"/>
    <numFmt numFmtId="200" formatCode="0.0_)"/>
    <numFmt numFmtId="201" formatCode="_(* #,##0_);_(* \(#,##0\);_(* &quot;-&quot;_);_(@_)"/>
    <numFmt numFmtId="202" formatCode="#,##0_ "/>
    <numFmt numFmtId="203" formatCode="_ * #,##0.00_)\ _$_ ;_ * \(#,##0.00\)\ _$_ ;_ * &quot;-&quot;??_)\ _$_ ;_ @_ "/>
    <numFmt numFmtId="204" formatCode="&quot;$&quot;#,##0.00_);\(&quot;$&quot;#,##0.00\)"/>
    <numFmt numFmtId="205" formatCode="_ &quot;₩&quot;* #,##0.00_ ;_ &quot;₩&quot;* \-#,##0.00_ ;_ &quot;₩&quot;* &quot;-&quot;??_ ;_ @_ "/>
    <numFmt numFmtId="206" formatCode="#,##0.0_);[Red]\(#,##0.0\)"/>
    <numFmt numFmtId="207" formatCode="&quot;₩&quot;#,##0.00;&quot;₩&quot;\-#,##0.00"/>
    <numFmt numFmtId="208" formatCode="#,##0&quot; &quot;;[Red]&quot;△&quot;#,##0&quot; &quot;"/>
    <numFmt numFmtId="209" formatCode="* #,##0&quot; &quot;;[Red]* &quot;△&quot;#,##0&quot; &quot;;* @"/>
    <numFmt numFmtId="210" formatCode="#,##0.####;[Red]&quot;△&quot;#,##0.####"/>
    <numFmt numFmtId="211" formatCode="#,##0.00##;[Red]&quot;△&quot;#,##0.00##"/>
    <numFmt numFmtId="212" formatCode="&quot;₩&quot;#,##0.00;[Red]&quot;₩&quot;\-#,##0.00"/>
    <numFmt numFmtId="213" formatCode="&quot;₩&quot;#,##0;[Red]&quot;₩&quot;\-#,##0"/>
    <numFmt numFmtId="214" formatCode="#,##0_);[Red]&quot;₩&quot;\!\-#,##0"/>
    <numFmt numFmtId="215" formatCode="&quot;$&quot;#,##0_);[Red]\(&quot;$&quot;#,##0\)"/>
    <numFmt numFmtId="216" formatCode="0.0%"/>
    <numFmt numFmtId="217" formatCode="0.000%"/>
    <numFmt numFmtId="218" formatCode="0.0000%"/>
    <numFmt numFmtId="219" formatCode="_-* #,##0.0_-;\-* #,##0.0_-;_-* &quot;-&quot;_-;_-@_-"/>
    <numFmt numFmtId="220" formatCode="_-* #,##0.00_-;\-* #,##0.00_-;_-* &quot;-&quot;_-;_-@_-"/>
    <numFmt numFmtId="221" formatCode="#,###&quot;원절삭&quot;"/>
    <numFmt numFmtId="222" formatCode="#,###&quot;:관급&quot;"/>
    <numFmt numFmtId="223" formatCode="#,###\ &quot;]&quot;"/>
    <numFmt numFmtId="224" formatCode="0.00_ &quot;평&quot;"/>
    <numFmt numFmtId="225" formatCode="#,##0\ &quot;F&quot;;[Red]\-#,##0\ &quot;F&quot;"/>
    <numFmt numFmtId="226" formatCode="#.00"/>
    <numFmt numFmtId="227" formatCode="m\o\n\th\ d\,\ yyyy"/>
    <numFmt numFmtId="228" formatCode="#,##0\ ;[Red]&quot;-&quot;#,##0\ "/>
    <numFmt numFmtId="229" formatCode="#,##0.0###\ ;[Red]&quot;-&quot;#,##0.0###\ "/>
    <numFmt numFmtId="230" formatCode="#,##0.####;[Red]&quot;-&quot;#,##0.####"/>
    <numFmt numFmtId="231" formatCode="* #,##0\ ;[Red]* &quot;-&quot;#,##0\ "/>
    <numFmt numFmtId="232" formatCode="yyyy&quot;年&quot;&quot;₩&quot;&quot;₩&quot;&quot;₩&quot;&quot;₩&quot;&quot;₩&quot;&quot;₩&quot;&quot;₩&quot;&quot;₩&quot;&quot;₩&quot;&quot;₩&quot;\ mm&quot;月&quot;&quot;₩&quot;&quot;₩&quot;&quot;₩&quot;&quot;₩&quot;&quot;₩&quot;&quot;₩&quot;&quot;₩&quot;&quot;₩&quot;&quot;₩&quot;&quot;₩&quot;\ dd&quot;日&quot;"/>
    <numFmt numFmtId="233" formatCode="yyyy&quot;年&quot;&quot;₩&quot;&quot;₩&quot;\ mm&quot;月&quot;&quot;₩&quot;&quot;₩&quot;\ dd&quot;日&quot;"/>
    <numFmt numFmtId="234" formatCode="&quot;매:95/&quot;00"/>
    <numFmt numFmtId="235" formatCode="#,###,"/>
    <numFmt numFmtId="236" formatCode="#,##0_ ;[Red]&quot;△&quot;#,##0\ "/>
    <numFmt numFmtId="237" formatCode="0.0000000"/>
    <numFmt numFmtId="238" formatCode="#,##0;&quot;-&quot;#,##0"/>
    <numFmt numFmtId="239" formatCode="mm&quot;월&quot;\ dd&quot;일&quot;"/>
    <numFmt numFmtId="240" formatCode="#,##0.000000"/>
    <numFmt numFmtId="241" formatCode="0.0%;[Red]\-0.0%"/>
    <numFmt numFmtId="242" formatCode="0.00%;[Red]\-0.00%"/>
    <numFmt numFmtId="243" formatCode="#,##0.#####\ ;[Red]\-#,##0.#####\ "/>
    <numFmt numFmtId="244" formatCode="#,##0\ ;[Red]\-#,##0\ "/>
    <numFmt numFmtId="245" formatCode="0.00000%"/>
    <numFmt numFmtId="246" formatCode="0.000000%"/>
    <numFmt numFmtId="247" formatCode="#,##0.00000"/>
    <numFmt numFmtId="248" formatCode="#,##0.0000000"/>
    <numFmt numFmtId="249" formatCode="[Red]&quot;@ &quot;#,##0_ ;[Red]&quot;@ &quot;\-#,##0\ "/>
    <numFmt numFmtId="250" formatCode="#,###.00&quot;년&quot;"/>
    <numFmt numFmtId="251" formatCode="#,###&quot;원&quot;"/>
    <numFmt numFmtId="252" formatCode="General;\-General\,&quot;&quot;;@"/>
    <numFmt numFmtId="253" formatCode="#,###;\-#,###;&quot;&quot;;@"/>
    <numFmt numFmtId="254" formatCode="#,###.0;\-#,###.0;&quot;&quot;;@"/>
    <numFmt numFmtId="255" formatCode="#,###.00;\-#,###.00;&quot;&quot;;@"/>
    <numFmt numFmtId="256" formatCode="_-* #,##0.00000_-;\-* #,##0.00000_-;_-* &quot;-&quot;_-;_-@_-"/>
    <numFmt numFmtId="257" formatCode="_-* #,##0.000000_-;\-* #,##0.000000_-;_-* &quot;-&quot;_-;_-@_-"/>
  </numFmts>
  <fonts count="12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b/>
      <u/>
      <sz val="16"/>
      <color theme="1"/>
      <name val="굴림체"/>
      <family val="3"/>
      <charset val="129"/>
    </font>
    <font>
      <sz val="11"/>
      <color indexed="8"/>
      <name val="맑은 고딕"/>
      <family val="2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¹UAAA¼"/>
      <family val="1"/>
      <charset val="129"/>
    </font>
    <font>
      <sz val="12"/>
      <name val="바탕체"/>
      <family val="1"/>
      <charset val="129"/>
    </font>
    <font>
      <sz val="12"/>
      <name val="System"/>
      <family val="2"/>
      <charset val="129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Arial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8"/>
      <name val="바탕체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sz val="12"/>
      <color indexed="16"/>
      <name val="굴림체"/>
      <family val="3"/>
      <charset val="129"/>
    </font>
    <font>
      <sz val="10"/>
      <color indexed="12"/>
      <name val="굴림체"/>
      <family val="3"/>
      <charset val="129"/>
    </font>
    <font>
      <sz val="12"/>
      <color indexed="24"/>
      <name val="바탕체"/>
      <family val="1"/>
      <charset val="129"/>
    </font>
    <font>
      <sz val="11"/>
      <name val="맑은 고딕"/>
      <family val="3"/>
      <charset val="129"/>
      <scheme val="minor"/>
    </font>
    <font>
      <sz val="10"/>
      <color indexed="8"/>
      <name val="바탕체"/>
      <family val="1"/>
      <charset val="129"/>
    </font>
    <font>
      <sz val="10"/>
      <color indexed="8"/>
      <name val="한컴바탕"/>
      <family val="1"/>
      <charset val="129"/>
    </font>
    <font>
      <sz val="12"/>
      <color indexed="8"/>
      <name val="돋움체"/>
      <family val="3"/>
      <charset val="129"/>
    </font>
    <font>
      <sz val="11"/>
      <color indexed="8"/>
      <name val="돋움"/>
      <family val="3"/>
      <charset val="129"/>
    </font>
    <font>
      <sz val="12"/>
      <color indexed="8"/>
      <name val="바탕체"/>
      <family val="1"/>
      <charset val="129"/>
    </font>
    <font>
      <b/>
      <sz val="12"/>
      <color indexed="8"/>
      <name val="한컴바탕"/>
      <family val="1"/>
      <charset val="129"/>
    </font>
    <font>
      <sz val="10"/>
      <color indexed="8"/>
      <name val="굴림체"/>
      <family val="3"/>
      <charset val="129"/>
    </font>
    <font>
      <sz val="11"/>
      <color indexed="8"/>
      <name val="한컴바탕"/>
      <family val="1"/>
      <charset val="129"/>
    </font>
    <font>
      <sz val="12"/>
      <color indexed="8"/>
      <name val="Times New Roman"/>
      <family val="1"/>
    </font>
    <font>
      <sz val="10"/>
      <color indexed="8"/>
      <name val="Courier New"/>
      <family val="3"/>
    </font>
    <font>
      <sz val="1"/>
      <color indexed="18"/>
      <name val="한컴바탕"/>
      <family val="1"/>
      <charset val="129"/>
    </font>
    <font>
      <sz val="12"/>
      <color indexed="8"/>
      <name val="Arial"/>
      <family val="2"/>
    </font>
    <font>
      <sz val="9"/>
      <color indexed="8"/>
      <name val="바탕체"/>
      <family val="1"/>
      <charset val="129"/>
    </font>
    <font>
      <sz val="12"/>
      <color indexed="8"/>
      <name val="한컴바탕"/>
      <family val="1"/>
      <charset val="129"/>
    </font>
    <font>
      <b/>
      <sz val="10"/>
      <color indexed="8"/>
      <name val="한컴바탕"/>
      <family val="1"/>
      <charset val="129"/>
    </font>
    <font>
      <b/>
      <sz val="8"/>
      <color indexed="8"/>
      <name val="Arial"/>
      <family val="2"/>
    </font>
    <font>
      <sz val="8"/>
      <color indexed="8"/>
      <name val="굴림체"/>
      <family val="3"/>
      <charset val="129"/>
    </font>
    <font>
      <sz val="1"/>
      <color indexed="8"/>
      <name val="한컴바탕"/>
      <family val="1"/>
      <charset val="129"/>
    </font>
    <font>
      <i/>
      <sz val="1"/>
      <color indexed="8"/>
      <name val="한컴바탕"/>
      <family val="1"/>
      <charset val="129"/>
    </font>
    <font>
      <u/>
      <sz val="10"/>
      <color indexed="14"/>
      <name val="한컴바탕"/>
      <family val="1"/>
      <charset val="129"/>
    </font>
    <font>
      <b/>
      <sz val="18"/>
      <color indexed="8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한컴바탕"/>
      <family val="1"/>
      <charset val="129"/>
    </font>
    <font>
      <b/>
      <i/>
      <sz val="12"/>
      <color indexed="8"/>
      <name val="Times New Roman"/>
      <family val="1"/>
    </font>
    <font>
      <b/>
      <sz val="11"/>
      <color indexed="8"/>
      <name val="한컴바탕"/>
      <family val="1"/>
      <charset val="129"/>
    </font>
    <font>
      <sz val="7"/>
      <color indexed="8"/>
      <name val="한컴바탕"/>
      <family val="1"/>
      <charset val="129"/>
    </font>
    <font>
      <b/>
      <i/>
      <sz val="9"/>
      <color indexed="8"/>
      <name val="Times New Roman"/>
      <family val="1"/>
    </font>
    <font>
      <b/>
      <u/>
      <sz val="13"/>
      <color indexed="8"/>
      <name val="굴림체"/>
      <family val="3"/>
      <charset val="129"/>
    </font>
    <font>
      <sz val="12"/>
      <color indexed="8"/>
      <name val="굴림체"/>
      <family val="3"/>
      <charset val="129"/>
    </font>
    <font>
      <sz val="10"/>
      <color indexed="8"/>
      <name val="바탕"/>
      <family val="1"/>
      <charset val="129"/>
    </font>
    <font>
      <sz val="11"/>
      <color indexed="8"/>
      <name val="바탕체"/>
      <family val="1"/>
      <charset val="129"/>
    </font>
    <font>
      <u/>
      <sz val="11"/>
      <color indexed="20"/>
      <name val="돋움"/>
      <family val="3"/>
      <charset val="129"/>
    </font>
    <font>
      <sz val="14"/>
      <color indexed="8"/>
      <name val="한컴바탕"/>
      <family val="1"/>
      <charset val="129"/>
    </font>
    <font>
      <sz val="10"/>
      <color indexed="8"/>
      <name val="돋움체"/>
      <family val="3"/>
      <charset val="129"/>
    </font>
    <font>
      <sz val="11"/>
      <color indexed="8"/>
      <name val="굴림체"/>
      <family val="3"/>
      <charset val="129"/>
    </font>
    <font>
      <sz val="9"/>
      <color indexed="8"/>
      <name val="한컴바탕"/>
      <family val="1"/>
      <charset val="129"/>
    </font>
    <font>
      <sz val="10"/>
      <color indexed="8"/>
      <name val="돋움"/>
      <family val="3"/>
      <charset val="129"/>
    </font>
    <font>
      <sz val="14"/>
      <color indexed="8"/>
      <name val="돋움"/>
      <family val="3"/>
      <charset val="129"/>
    </font>
    <font>
      <b/>
      <u/>
      <sz val="10"/>
      <color indexed="12"/>
      <name val="한컴바탕"/>
      <family val="1"/>
      <charset val="129"/>
    </font>
    <font>
      <sz val="11"/>
      <color indexed="8"/>
      <name val="Times New Roman"/>
      <family val="1"/>
    </font>
    <font>
      <sz val="11"/>
      <name val="맑은 고딕"/>
      <family val="3"/>
      <charset val="129"/>
    </font>
    <font>
      <sz val="9"/>
      <color indexed="8"/>
      <name val="Arial"/>
      <family val="2"/>
    </font>
    <font>
      <sz val="11"/>
      <color indexed="8"/>
      <name val="Arial"/>
      <family val="2"/>
    </font>
    <font>
      <sz val="11"/>
      <color theme="1"/>
      <name val="맑은 고딕"/>
      <family val="3"/>
      <charset val="129"/>
      <scheme val="minor"/>
    </font>
    <font>
      <sz val="10"/>
      <name val="돋움체"/>
      <family val="3"/>
      <charset val="129"/>
    </font>
    <font>
      <sz val="10"/>
      <name val="Times New Roman"/>
      <family val="1"/>
    </font>
    <font>
      <sz val="11"/>
      <name val="굴림체"/>
      <family val="3"/>
      <charset val="129"/>
    </font>
    <font>
      <sz val="12"/>
      <name val="¹ÙÅÁÃ¼"/>
      <family val="3"/>
      <charset val="129"/>
    </font>
    <font>
      <sz val="11"/>
      <name val="±¼¸²A¼"/>
      <family val="3"/>
      <charset val="129"/>
    </font>
    <font>
      <b/>
      <sz val="10"/>
      <name val="Helv"/>
      <family val="2"/>
    </font>
    <font>
      <sz val="10"/>
      <name val="MS Sans Serif"/>
      <family val="2"/>
    </font>
    <font>
      <i/>
      <sz val="1"/>
      <color indexed="8"/>
      <name val="Courier"/>
      <family val="3"/>
    </font>
    <font>
      <b/>
      <sz val="12"/>
      <name val="Helv"/>
      <family val="2"/>
    </font>
    <font>
      <b/>
      <sz val="18"/>
      <name val="Arial"/>
      <family val="2"/>
    </font>
    <font>
      <i/>
      <outline/>
      <shadow/>
      <u/>
      <sz val="1"/>
      <color indexed="24"/>
      <name val="Courier"/>
      <family val="3"/>
    </font>
    <font>
      <b/>
      <i/>
      <sz val="12"/>
      <name val="Times New Roman"/>
      <family val="1"/>
    </font>
    <font>
      <b/>
      <sz val="11"/>
      <name val="Helv"/>
      <family val="2"/>
    </font>
    <font>
      <sz val="1"/>
      <color indexed="18"/>
      <name val="Courier"/>
      <family val="3"/>
    </font>
    <font>
      <b/>
      <i/>
      <sz val="9"/>
      <name val="Times New Roman"/>
      <family val="1"/>
    </font>
    <font>
      <b/>
      <i/>
      <sz val="18"/>
      <color indexed="39"/>
      <name val="돋움체"/>
      <family val="3"/>
      <charset val="129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sz val="10"/>
      <name val="명조"/>
      <family val="3"/>
      <charset val="129"/>
    </font>
    <font>
      <b/>
      <sz val="12"/>
      <color indexed="8"/>
      <name val="돋움체"/>
      <family val="3"/>
      <charset val="129"/>
    </font>
    <font>
      <sz val="10"/>
      <name val="굴림체"/>
      <family val="3"/>
      <charset val="129"/>
    </font>
    <font>
      <sz val="11"/>
      <color indexed="8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b/>
      <sz val="11"/>
      <color indexed="12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0"/>
      <color theme="1"/>
      <name val="굴림체"/>
      <family val="3"/>
      <charset val="129"/>
    </font>
    <font>
      <sz val="10"/>
      <color theme="1"/>
      <name val="굴림체"/>
      <family val="3"/>
      <charset val="129"/>
    </font>
    <font>
      <sz val="9"/>
      <color indexed="8"/>
      <name val="굴림체"/>
      <family val="2"/>
      <charset val="129"/>
    </font>
    <font>
      <sz val="11"/>
      <color indexed="8"/>
      <name val="맑은 고딕"/>
      <family val="3"/>
      <charset val="129"/>
      <scheme val="minor"/>
    </font>
    <font>
      <sz val="11"/>
      <name val="옛체"/>
      <family val="1"/>
      <charset val="129"/>
    </font>
    <font>
      <sz val="8"/>
      <color indexed="8"/>
      <name val="새굴림"/>
      <family val="1"/>
      <charset val="129"/>
    </font>
    <font>
      <sz val="18"/>
      <name val="굴림체"/>
      <family val="3"/>
      <charset val="129"/>
    </font>
    <font>
      <b/>
      <u/>
      <sz val="20"/>
      <name val="굴림체"/>
      <family val="3"/>
      <charset val="129"/>
    </font>
    <font>
      <sz val="8"/>
      <name val="바탕"/>
      <family val="1"/>
      <charset val="129"/>
    </font>
    <font>
      <u/>
      <sz val="18"/>
      <name val="굴림체"/>
      <family val="3"/>
      <charset val="129"/>
    </font>
    <font>
      <b/>
      <u/>
      <sz val="23"/>
      <name val="굴림체"/>
      <family val="3"/>
      <charset val="129"/>
    </font>
    <font>
      <u/>
      <sz val="16"/>
      <name val="굴림체"/>
      <family val="3"/>
      <charset val="129"/>
    </font>
    <font>
      <u/>
      <sz val="20"/>
      <name val="굴림체"/>
      <family val="3"/>
      <charset val="129"/>
    </font>
    <font>
      <b/>
      <u/>
      <sz val="34"/>
      <name val="굴림체"/>
      <family val="3"/>
      <charset val="129"/>
    </font>
    <font>
      <b/>
      <u/>
      <sz val="36"/>
      <name val="굴림체"/>
      <family val="3"/>
      <charset val="129"/>
    </font>
    <font>
      <b/>
      <sz val="20"/>
      <name val="굴림체"/>
      <family val="3"/>
      <charset val="129"/>
    </font>
    <font>
      <sz val="27"/>
      <name val="굴림체"/>
      <family val="3"/>
      <charset val="129"/>
    </font>
    <font>
      <sz val="14"/>
      <name val="굴림체"/>
      <family val="3"/>
      <charset val="129"/>
    </font>
    <font>
      <sz val="20"/>
      <name val="굴림체"/>
      <family val="3"/>
      <charset val="129"/>
    </font>
    <font>
      <sz val="32"/>
      <name val="굴림체"/>
      <family val="3"/>
      <charset val="129"/>
    </font>
    <font>
      <b/>
      <sz val="24"/>
      <name val="굴림체"/>
      <family val="3"/>
      <charset val="129"/>
    </font>
    <font>
      <sz val="12"/>
      <name val="돋움"/>
      <family val="3"/>
      <charset val="129"/>
    </font>
    <font>
      <sz val="9"/>
      <color indexed="8"/>
      <name val="굴림체"/>
      <family val="3"/>
      <charset val="129"/>
    </font>
    <font>
      <sz val="12"/>
      <name val="돋움체"/>
      <family val="3"/>
      <charset val="129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529">
    <xf numFmtId="0" fontId="0" fillId="0" borderId="0">
      <alignment vertical="center"/>
    </xf>
    <xf numFmtId="0" fontId="5" fillId="0" borderId="0">
      <alignment vertical="center"/>
    </xf>
    <xf numFmtId="0" fontId="7" fillId="0" borderId="0"/>
    <xf numFmtId="179" fontId="7" fillId="0" borderId="0" applyFont="0" applyFill="0" applyBorder="0" applyAlignment="0" applyProtection="0"/>
    <xf numFmtId="0" fontId="10" fillId="0" borderId="0"/>
    <xf numFmtId="180" fontId="11" fillId="0" borderId="0" applyFill="0" applyBorder="0" applyAlignment="0"/>
    <xf numFmtId="181" fontId="7" fillId="0" borderId="0"/>
    <xf numFmtId="0" fontId="12" fillId="0" borderId="0" applyFont="0" applyFill="0" applyBorder="0" applyAlignment="0" applyProtection="0"/>
    <xf numFmtId="0" fontId="13" fillId="0" borderId="0" applyNumberFormat="0" applyAlignment="0">
      <alignment horizontal="left"/>
    </xf>
    <xf numFmtId="0" fontId="7" fillId="0" borderId="0" applyFont="0" applyFill="0" applyBorder="0" applyAlignment="0" applyProtection="0"/>
    <xf numFmtId="182" fontId="9" fillId="0" borderId="0"/>
    <xf numFmtId="183" fontId="9" fillId="0" borderId="0"/>
    <xf numFmtId="0" fontId="14" fillId="0" borderId="0" applyNumberFormat="0" applyAlignment="0">
      <alignment horizontal="left"/>
    </xf>
    <xf numFmtId="38" fontId="15" fillId="2" borderId="0" applyNumberFormat="0" applyBorder="0" applyAlignment="0" applyProtection="0"/>
    <xf numFmtId="0" fontId="16" fillId="0" borderId="3" applyNumberFormat="0" applyAlignment="0" applyProtection="0">
      <alignment horizontal="left" vertical="center"/>
    </xf>
    <xf numFmtId="0" fontId="16" fillId="0" borderId="2">
      <alignment horizontal="left" vertical="center"/>
    </xf>
    <xf numFmtId="10" fontId="15" fillId="3" borderId="1" applyNumberFormat="0" applyBorder="0" applyAlignment="0" applyProtection="0"/>
    <xf numFmtId="179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7" fillId="0" borderId="0"/>
    <xf numFmtId="186" fontId="7" fillId="0" borderId="0"/>
    <xf numFmtId="186" fontId="7" fillId="0" borderId="0"/>
    <xf numFmtId="186" fontId="7" fillId="0" borderId="0"/>
    <xf numFmtId="186" fontId="7" fillId="0" borderId="0"/>
    <xf numFmtId="0" fontId="12" fillId="0" borderId="0"/>
    <xf numFmtId="10" fontId="12" fillId="0" borderId="0" applyFont="0" applyFill="0" applyBorder="0" applyAlignment="0" applyProtection="0"/>
    <xf numFmtId="30" fontId="17" fillId="0" borderId="0" applyNumberFormat="0" applyFill="0" applyBorder="0" applyAlignment="0" applyProtection="0">
      <alignment horizontal="left"/>
    </xf>
    <xf numFmtId="40" fontId="18" fillId="0" borderId="0" applyBorder="0">
      <alignment horizontal="right"/>
    </xf>
    <xf numFmtId="0" fontId="19" fillId="0" borderId="4">
      <alignment horizontal="left"/>
    </xf>
    <xf numFmtId="187" fontId="9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9" fontId="7" fillId="0" borderId="0" applyFont="0" applyFill="0" applyBorder="0" applyAlignment="0" applyProtection="0">
      <alignment vertical="center"/>
    </xf>
    <xf numFmtId="0" fontId="7" fillId="0" borderId="0"/>
    <xf numFmtId="188" fontId="2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" fontId="21" fillId="0" borderId="0">
      <protection locked="0"/>
    </xf>
    <xf numFmtId="3" fontId="24" fillId="0" borderId="0" applyFont="0" applyFill="0" applyBorder="0" applyAlignment="0" applyProtection="0"/>
    <xf numFmtId="179" fontId="9" fillId="0" borderId="0" applyNumberFormat="0" applyFont="0" applyFill="0" applyBorder="0" applyProtection="0">
      <alignment vertical="center"/>
    </xf>
    <xf numFmtId="189" fontId="9" fillId="0" borderId="0">
      <protection locked="0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0" borderId="5">
      <protection locked="0"/>
    </xf>
    <xf numFmtId="190" fontId="9" fillId="0" borderId="0">
      <protection locked="0"/>
    </xf>
    <xf numFmtId="191" fontId="9" fillId="0" borderId="0">
      <protection locked="0"/>
    </xf>
    <xf numFmtId="0" fontId="26" fillId="0" borderId="0"/>
    <xf numFmtId="0" fontId="27" fillId="0" borderId="6">
      <alignment horizontal="center"/>
    </xf>
    <xf numFmtId="0" fontId="27" fillId="0" borderId="6">
      <alignment horizontal="center"/>
    </xf>
    <xf numFmtId="3" fontId="28" fillId="0" borderId="1"/>
    <xf numFmtId="0" fontId="29" fillId="0" borderId="0" applyFont="0" applyFill="0" applyBorder="0" applyAlignment="0" applyProtection="0"/>
    <xf numFmtId="192" fontId="27" fillId="0" borderId="0" applyFont="0" applyFill="0" applyBorder="0" applyAlignment="0" applyProtection="0"/>
    <xf numFmtId="0" fontId="30" fillId="0" borderId="0"/>
    <xf numFmtId="0" fontId="30" fillId="0" borderId="0"/>
    <xf numFmtId="0" fontId="31" fillId="0" borderId="0" applyFont="0" applyFill="0" applyBorder="0" applyAlignment="0" applyProtection="0"/>
    <xf numFmtId="0" fontId="11" fillId="0" borderId="0"/>
    <xf numFmtId="0" fontId="11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33" fillId="0" borderId="0"/>
    <xf numFmtId="0" fontId="32" fillId="0" borderId="0"/>
    <xf numFmtId="0" fontId="32" fillId="0" borderId="0"/>
    <xf numFmtId="0" fontId="1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7" fillId="0" borderId="0"/>
    <xf numFmtId="0" fontId="11" fillId="0" borderId="0"/>
    <xf numFmtId="0" fontId="27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32" fillId="0" borderId="0"/>
    <xf numFmtId="0" fontId="32" fillId="0" borderId="0" applyFont="0" applyFill="0" applyBorder="0" applyAlignment="0" applyProtection="0"/>
    <xf numFmtId="0" fontId="27" fillId="0" borderId="0"/>
    <xf numFmtId="0" fontId="11" fillId="0" borderId="0"/>
    <xf numFmtId="0" fontId="32" fillId="0" borderId="0"/>
    <xf numFmtId="0" fontId="32" fillId="0" borderId="0"/>
    <xf numFmtId="0" fontId="11" fillId="0" borderId="0"/>
    <xf numFmtId="0" fontId="32" fillId="0" borderId="0"/>
    <xf numFmtId="0" fontId="33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4" fillId="0" borderId="0"/>
    <xf numFmtId="193" fontId="11" fillId="0" borderId="0" applyFont="0" applyFill="0" applyBorder="0" applyAlignment="0" applyProtection="0"/>
    <xf numFmtId="3" fontId="28" fillId="0" borderId="1"/>
    <xf numFmtId="3" fontId="28" fillId="0" borderId="1"/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3" fontId="35" fillId="0" borderId="7">
      <alignment horizontal="right" vertical="center"/>
    </xf>
    <xf numFmtId="194" fontId="36" fillId="0" borderId="0">
      <protection locked="0"/>
    </xf>
    <xf numFmtId="2" fontId="35" fillId="0" borderId="7">
      <alignment horizontal="right" vertical="center"/>
    </xf>
    <xf numFmtId="0" fontId="30" fillId="0" borderId="4">
      <alignment horizont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2" fontId="35" fillId="0" borderId="7">
      <alignment horizontal="right" vertical="center"/>
    </xf>
    <xf numFmtId="0" fontId="37" fillId="0" borderId="0"/>
    <xf numFmtId="0" fontId="38" fillId="0" borderId="8">
      <alignment horizontal="center" vertical="center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4" fontId="36" fillId="0" borderId="0">
      <protection locked="0"/>
    </xf>
    <xf numFmtId="194" fontId="36" fillId="0" borderId="0">
      <protection locked="0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7" fillId="0" borderId="0"/>
    <xf numFmtId="0" fontId="39" fillId="0" borderId="0"/>
    <xf numFmtId="194" fontId="36" fillId="0" borderId="0">
      <protection locked="0"/>
    </xf>
    <xf numFmtId="194" fontId="36" fillId="0" borderId="0">
      <protection locked="0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/>
    <xf numFmtId="194" fontId="36" fillId="0" borderId="0">
      <protection locked="0"/>
    </xf>
    <xf numFmtId="0" fontId="39" fillId="0" borderId="0"/>
    <xf numFmtId="0" fontId="40" fillId="0" borderId="0"/>
    <xf numFmtId="0" fontId="41" fillId="0" borderId="9">
      <alignment horizontal="center"/>
    </xf>
    <xf numFmtId="177" fontId="11" fillId="0" borderId="0" applyFill="0" applyBorder="0" applyAlignment="0" applyProtection="0"/>
    <xf numFmtId="0" fontId="27" fillId="0" borderId="0" applyFont="0" applyFill="0" applyBorder="0" applyAlignment="0" applyProtection="0"/>
    <xf numFmtId="3" fontId="11" fillId="0" borderId="0" applyFill="0" applyBorder="0" applyAlignment="0" applyProtection="0"/>
    <xf numFmtId="40" fontId="2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1" fillId="0" borderId="0" applyFont="0" applyFill="0" applyBorder="0" applyAlignment="0" applyProtection="0"/>
    <xf numFmtId="7" fontId="11" fillId="0" borderId="0" applyFill="0" applyBorder="0" applyAlignment="0" applyProtection="0"/>
    <xf numFmtId="0" fontId="27" fillId="0" borderId="0" applyFont="0" applyFill="0" applyBorder="0" applyAlignment="0" applyProtection="0"/>
    <xf numFmtId="195" fontId="42" fillId="0" borderId="1" applyFill="0" applyBorder="0" applyAlignment="0"/>
    <xf numFmtId="5" fontId="11" fillId="0" borderId="0" applyFill="0" applyBorder="0" applyAlignment="0" applyProtection="0"/>
    <xf numFmtId="196" fontId="11" fillId="0" borderId="0" applyFill="0" applyBorder="0" applyAlignment="0" applyProtection="0"/>
    <xf numFmtId="37" fontId="26" fillId="0" borderId="1">
      <alignment horizontal="center" vertical="distributed"/>
    </xf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2" fontId="11" fillId="0" borderId="0" applyFill="0" applyBorder="0" applyAlignment="0" applyProtection="0"/>
    <xf numFmtId="0" fontId="45" fillId="0" borderId="0" applyNumberFormat="0" applyFill="0" applyBorder="0" applyAlignment="0" applyProtection="0"/>
    <xf numFmtId="3" fontId="26" fillId="0" borderId="10">
      <alignment horizontal="right" vertical="center"/>
    </xf>
    <xf numFmtId="4" fontId="26" fillId="0" borderId="10">
      <alignment horizontal="right" vertical="center"/>
    </xf>
    <xf numFmtId="0" fontId="31" fillId="0" borderId="0">
      <alignment horizontal="left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98" fontId="30" fillId="0" borderId="0">
      <protection locked="0"/>
    </xf>
    <xf numFmtId="198" fontId="30" fillId="0" borderId="0">
      <protection locked="0"/>
    </xf>
    <xf numFmtId="0" fontId="48" fillId="0" borderId="0" applyNumberFormat="0" applyFill="0" applyBorder="0" applyAlignment="0" applyProtection="0"/>
    <xf numFmtId="199" fontId="49" fillId="0" borderId="0">
      <alignment horizontal="left"/>
    </xf>
    <xf numFmtId="0" fontId="50" fillId="0" borderId="11"/>
    <xf numFmtId="37" fontId="51" fillId="0" borderId="0"/>
    <xf numFmtId="0" fontId="11" fillId="0" borderId="0" applyNumberFormat="0" applyFill="0" applyBorder="0" applyAlignment="0" applyProtection="0"/>
    <xf numFmtId="0" fontId="30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35" fillId="0" borderId="0">
      <protection locked="0"/>
    </xf>
    <xf numFmtId="0" fontId="11" fillId="4" borderId="0"/>
    <xf numFmtId="0" fontId="50" fillId="0" borderId="0"/>
    <xf numFmtId="200" fontId="52" fillId="0" borderId="0">
      <alignment horizontal="center"/>
    </xf>
    <xf numFmtId="0" fontId="53" fillId="0" borderId="0" applyFill="0" applyBorder="0" applyProtection="0">
      <alignment horizontal="centerContinuous" vertical="center"/>
    </xf>
    <xf numFmtId="0" fontId="54" fillId="5" borderId="0" applyFill="0" applyBorder="0" applyProtection="0">
      <alignment horizontal="center" vertical="center"/>
    </xf>
    <xf numFmtId="0" fontId="11" fillId="0" borderId="5" applyNumberFormat="0" applyFill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9" fillId="0" borderId="0"/>
    <xf numFmtId="0" fontId="55" fillId="0" borderId="9" applyFill="0"/>
    <xf numFmtId="3" fontId="27" fillId="0" borderId="12">
      <alignment horizontal="center"/>
    </xf>
    <xf numFmtId="0" fontId="56" fillId="0" borderId="0" applyFont="0"/>
    <xf numFmtId="0" fontId="57" fillId="0" borderId="0" applyNumberFormat="0" applyFill="0" applyBorder="0" applyAlignment="0" applyProtection="0">
      <alignment vertical="top"/>
      <protection locked="0"/>
    </xf>
    <xf numFmtId="40" fontId="58" fillId="0" borderId="0" applyFont="0" applyFill="0" applyBorder="0" applyAlignment="0" applyProtection="0"/>
    <xf numFmtId="38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/>
    <xf numFmtId="201" fontId="59" fillId="0" borderId="1" applyNumberFormat="0" applyFont="0" applyFill="0" applyBorder="0" applyProtection="0">
      <alignment horizontal="distributed"/>
    </xf>
    <xf numFmtId="9" fontId="60" fillId="5" borderId="0" applyFill="0" applyBorder="0" applyProtection="0">
      <alignment horizontal="right"/>
    </xf>
    <xf numFmtId="10" fontId="60" fillId="0" borderId="0" applyFill="0" applyBorder="0" applyProtection="0">
      <alignment horizontal="right"/>
    </xf>
    <xf numFmtId="202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61" fillId="0" borderId="1">
      <alignment vertical="center" wrapText="1"/>
    </xf>
    <xf numFmtId="0" fontId="61" fillId="0" borderId="13" applyFont="0" applyFill="0" applyAlignment="0" applyProtection="0">
      <alignment horizontal="center" vertical="center"/>
    </xf>
    <xf numFmtId="203" fontId="29" fillId="0" borderId="14" applyBorder="0"/>
    <xf numFmtId="202" fontId="29" fillId="0" borderId="0" applyNumberFormat="0" applyFont="0" applyFill="0" applyBorder="0" applyProtection="0">
      <alignment horizontal="centerContinuous"/>
    </xf>
    <xf numFmtId="202" fontId="55" fillId="0" borderId="15">
      <alignment vertical="center"/>
    </xf>
    <xf numFmtId="1" fontId="30" fillId="0" borderId="0"/>
    <xf numFmtId="0" fontId="62" fillId="0" borderId="0"/>
    <xf numFmtId="0" fontId="63" fillId="0" borderId="0">
      <alignment vertical="center"/>
    </xf>
    <xf numFmtId="43" fontId="29" fillId="0" borderId="0" applyFont="0" applyFill="0" applyBorder="0" applyAlignment="0" applyProtection="0">
      <alignment vertical="center"/>
    </xf>
    <xf numFmtId="0" fontId="11" fillId="0" borderId="0"/>
    <xf numFmtId="0" fontId="2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27" fillId="0" borderId="16"/>
    <xf numFmtId="0" fontId="27" fillId="0" borderId="1">
      <alignment vertical="center"/>
    </xf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204" fontId="29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64" fillId="0" borderId="0"/>
    <xf numFmtId="0" fontId="34" fillId="0" borderId="0"/>
    <xf numFmtId="0" fontId="30" fillId="0" borderId="0"/>
    <xf numFmtId="201" fontId="39" fillId="0" borderId="0" applyFont="0" applyFill="0" applyBorder="0" applyAlignment="0" applyProtection="0"/>
    <xf numFmtId="40" fontId="65" fillId="0" borderId="0" applyFont="0" applyFill="0" applyBorder="0" applyAlignment="0" applyProtection="0"/>
    <xf numFmtId="205" fontId="29" fillId="0" borderId="0" applyFont="0" applyFill="0" applyBorder="0" applyProtection="0">
      <alignment vertical="center"/>
    </xf>
    <xf numFmtId="38" fontId="59" fillId="0" borderId="0" applyFont="0" applyFill="0" applyBorder="0" applyProtection="0">
      <alignment vertical="center"/>
    </xf>
    <xf numFmtId="201" fontId="29" fillId="0" borderId="0" applyFont="0" applyFill="0" applyBorder="0" applyAlignment="0" applyProtection="0"/>
    <xf numFmtId="177" fontId="30" fillId="5" borderId="0" applyFill="0" applyBorder="0" applyProtection="0">
      <alignment horizontal="right"/>
    </xf>
    <xf numFmtId="38" fontId="59" fillId="0" borderId="0" applyFont="0" applyFill="0" applyBorder="0" applyAlignment="0" applyProtection="0">
      <alignment vertical="center"/>
    </xf>
    <xf numFmtId="206" fontId="29" fillId="0" borderId="0" applyFont="0" applyFill="0" applyBorder="0" applyAlignment="0" applyProtection="0">
      <alignment vertical="center"/>
    </xf>
    <xf numFmtId="207" fontId="29" fillId="0" borderId="0" applyFont="0" applyFill="0" applyBorder="0" applyAlignment="0" applyProtection="0">
      <alignment vertical="center"/>
    </xf>
    <xf numFmtId="208" fontId="27" fillId="0" borderId="0" applyFont="0" applyFill="0" applyBorder="0" applyAlignment="0" applyProtection="0"/>
    <xf numFmtId="209" fontId="27" fillId="0" borderId="0" applyFont="0" applyFill="0" applyBorder="0" applyAlignment="0" applyProtection="0"/>
    <xf numFmtId="210" fontId="27" fillId="0" borderId="0" applyFont="0" applyFill="0" applyBorder="0" applyAlignment="0" applyProtection="0"/>
    <xf numFmtId="211" fontId="27" fillId="0" borderId="0" applyFont="0" applyFill="0" applyBorder="0" applyAlignment="0" applyProtection="0"/>
    <xf numFmtId="0" fontId="30" fillId="0" borderId="0" applyFont="0" applyFill="0" applyBorder="0" applyAlignment="0" applyProtection="0"/>
    <xf numFmtId="212" fontId="33" fillId="0" borderId="0" applyFont="0" applyFill="0" applyBorder="0" applyAlignment="0" applyProtection="0"/>
    <xf numFmtId="202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213" fontId="33" fillId="0" borderId="0" applyFont="0" applyFill="0" applyBorder="0" applyAlignment="0" applyProtection="0"/>
    <xf numFmtId="1" fontId="39" fillId="0" borderId="17">
      <alignment horizontal="left" vertical="top" wrapText="1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7" fillId="0" borderId="0"/>
    <xf numFmtId="0" fontId="29" fillId="0" borderId="0">
      <alignment vertical="center"/>
    </xf>
    <xf numFmtId="0" fontId="33" fillId="0" borderId="0"/>
    <xf numFmtId="0" fontId="38" fillId="0" borderId="8">
      <alignment horizontal="center" vertical="center"/>
    </xf>
    <xf numFmtId="0" fontId="68" fillId="0" borderId="0"/>
    <xf numFmtId="3" fontId="58" fillId="0" borderId="0" applyFont="0" applyFill="0" applyBorder="0" applyAlignment="0" applyProtection="0"/>
    <xf numFmtId="179" fontId="11" fillId="0" borderId="0" applyFont="0" applyFill="0" applyBorder="0" applyAlignment="0" applyProtection="0"/>
    <xf numFmtId="214" fontId="30" fillId="0" borderId="0">
      <protection locked="0"/>
    </xf>
    <xf numFmtId="193" fontId="39" fillId="0" borderId="0" applyFont="0" applyFill="0" applyBorder="0" applyAlignment="0" applyProtection="0"/>
    <xf numFmtId="215" fontId="65" fillId="0" borderId="0" applyFont="0" applyFill="0" applyBorder="0" applyAlignment="0" applyProtection="0"/>
    <xf numFmtId="215" fontId="65" fillId="0" borderId="0" applyFont="0" applyFill="0" applyBorder="0" applyAlignment="0" applyProtection="0"/>
    <xf numFmtId="0" fontId="7" fillId="0" borderId="0"/>
    <xf numFmtId="249" fontId="71" fillId="0" borderId="0" applyFill="0" applyBorder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9" fontId="71" fillId="0" borderId="0" applyFill="0" applyBorder="0" applyProtection="0">
      <alignment vertical="center"/>
    </xf>
    <xf numFmtId="247" fontId="70" fillId="0" borderId="0" applyFill="0" applyBorder="0" applyProtection="0">
      <alignment vertical="center"/>
    </xf>
    <xf numFmtId="0" fontId="9" fillId="0" borderId="0"/>
    <xf numFmtId="249" fontId="71" fillId="0" borderId="0" applyFill="0" applyBorder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249" fontId="71" fillId="0" borderId="0" applyFill="0" applyBorder="0" applyProtection="0">
      <alignment vertical="center"/>
    </xf>
    <xf numFmtId="249" fontId="71" fillId="0" borderId="0" applyFill="0" applyBorder="0" applyProtection="0">
      <alignment vertical="center"/>
    </xf>
    <xf numFmtId="0" fontId="9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39" fontId="12" fillId="0" borderId="0" applyFont="0" applyFill="0" applyBorder="0" applyAlignment="0" applyProtection="0">
      <alignment vertical="center"/>
    </xf>
    <xf numFmtId="219" fontId="12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37" fontId="12" fillId="0" borderId="0" applyFont="0" applyFill="0" applyBorder="0" applyAlignment="0" applyProtection="0">
      <alignment vertical="center"/>
    </xf>
    <xf numFmtId="218" fontId="70" fillId="0" borderId="0">
      <alignment vertical="center"/>
    </xf>
    <xf numFmtId="236" fontId="70" fillId="0" borderId="0" applyFont="0" applyFill="0" applyBorder="0" applyAlignment="0" applyProtection="0">
      <alignment vertical="center"/>
    </xf>
    <xf numFmtId="0" fontId="72" fillId="0" borderId="0" applyFont="0" applyFill="0" applyBorder="0" applyAlignment="0" applyProtection="0"/>
    <xf numFmtId="0" fontId="7" fillId="0" borderId="0">
      <protection locked="0"/>
    </xf>
    <xf numFmtId="0" fontId="74" fillId="0" borderId="0" applyFont="0" applyFill="0" applyBorder="0" applyAlignment="0" applyProtection="0"/>
    <xf numFmtId="0" fontId="73" fillId="0" borderId="0" applyFont="0" applyFill="0" applyBorder="0" applyAlignment="0" applyProtection="0"/>
    <xf numFmtId="37" fontId="8" fillId="0" borderId="0" applyFont="0" applyFill="0" applyBorder="0" applyAlignment="0" applyProtection="0"/>
    <xf numFmtId="0" fontId="7" fillId="0" borderId="0">
      <protection locked="0"/>
    </xf>
    <xf numFmtId="0" fontId="74" fillId="0" borderId="0" applyFont="0" applyFill="0" applyBorder="0" applyAlignment="0" applyProtection="0"/>
    <xf numFmtId="0" fontId="73" fillId="0" borderId="0" applyFont="0" applyFill="0" applyBorder="0" applyAlignment="0" applyProtection="0"/>
    <xf numFmtId="37" fontId="8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3" fillId="0" borderId="0" applyFont="0" applyFill="0" applyBorder="0" applyAlignment="0" applyProtection="0"/>
    <xf numFmtId="37" fontId="8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3" fillId="0" borderId="0" applyFont="0" applyFill="0" applyBorder="0" applyAlignment="0" applyProtection="0"/>
    <xf numFmtId="37" fontId="8" fillId="0" borderId="0" applyFont="0" applyFill="0" applyBorder="0" applyAlignment="0" applyProtection="0"/>
    <xf numFmtId="0" fontId="7" fillId="0" borderId="0" applyFill="0" applyBorder="0" applyAlignment="0"/>
    <xf numFmtId="0" fontId="75" fillId="0" borderId="0"/>
    <xf numFmtId="4" fontId="21" fillId="0" borderId="0">
      <protection locked="0"/>
    </xf>
    <xf numFmtId="0" fontId="76" fillId="0" borderId="0" applyFont="0" applyFill="0" applyBorder="0" applyAlignment="0" applyProtection="0"/>
    <xf numFmtId="0" fontId="71" fillId="0" borderId="0"/>
    <xf numFmtId="3" fontId="12" fillId="0" borderId="0" applyFont="0" applyFill="0" applyBorder="0" applyAlignment="0" applyProtection="0"/>
    <xf numFmtId="0" fontId="21" fillId="0" borderId="0">
      <protection locked="0"/>
    </xf>
    <xf numFmtId="0" fontId="76" fillId="0" borderId="0" applyFont="0" applyFill="0" applyBorder="0" applyAlignment="0" applyProtection="0"/>
    <xf numFmtId="238" fontId="7" fillId="0" borderId="0" applyFont="0" applyFill="0" applyBorder="0" applyAlignment="0" applyProtection="0"/>
    <xf numFmtId="0" fontId="71" fillId="0" borderId="0"/>
    <xf numFmtId="227" fontId="21" fillId="0" borderId="0">
      <protection locked="0"/>
    </xf>
    <xf numFmtId="225" fontId="9" fillId="0" borderId="0"/>
    <xf numFmtId="0" fontId="21" fillId="0" borderId="0">
      <protection locked="0"/>
    </xf>
    <xf numFmtId="0" fontId="21" fillId="0" borderId="0">
      <protection locked="0"/>
    </xf>
    <xf numFmtId="0" fontId="77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77" fillId="0" borderId="0">
      <protection locked="0"/>
    </xf>
    <xf numFmtId="226" fontId="21" fillId="0" borderId="0">
      <protection locked="0"/>
    </xf>
    <xf numFmtId="0" fontId="78" fillId="0" borderId="0">
      <alignment horizontal="left"/>
    </xf>
    <xf numFmtId="0" fontId="7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94" fontId="20" fillId="0" borderId="0">
      <protection locked="0"/>
    </xf>
    <xf numFmtId="194" fontId="20" fillId="0" borderId="0">
      <protection locked="0"/>
    </xf>
    <xf numFmtId="0" fontId="7" fillId="0" borderId="11">
      <protection locked="0"/>
    </xf>
    <xf numFmtId="240" fontId="70" fillId="0" borderId="0" applyFill="0" applyBorder="0" applyProtection="0">
      <alignment horizontal="center" vertical="center"/>
    </xf>
    <xf numFmtId="199" fontId="81" fillId="0" borderId="0">
      <alignment horizontal="left"/>
    </xf>
    <xf numFmtId="0" fontId="82" fillId="0" borderId="11"/>
    <xf numFmtId="0" fontId="83" fillId="0" borderId="0">
      <protection locked="0"/>
    </xf>
    <xf numFmtId="0" fontId="7" fillId="0" borderId="0"/>
    <xf numFmtId="0" fontId="21" fillId="0" borderId="0">
      <protection locked="0"/>
    </xf>
    <xf numFmtId="0" fontId="82" fillId="0" borderId="0"/>
    <xf numFmtId="200" fontId="84" fillId="0" borderId="0">
      <alignment horizontal="center"/>
    </xf>
    <xf numFmtId="49" fontId="85" fillId="0" borderId="0" applyFill="0" applyBorder="0" applyProtection="0">
      <alignment horizontal="centerContinuous" vertical="center"/>
    </xf>
    <xf numFmtId="0" fontId="86" fillId="0" borderId="0" applyFill="0" applyBorder="0" applyProtection="0">
      <alignment horizontal="centerContinuous" vertical="center"/>
    </xf>
    <xf numFmtId="0" fontId="87" fillId="5" borderId="0" applyFill="0" applyBorder="0" applyProtection="0">
      <alignment horizontal="center" vertical="center"/>
    </xf>
    <xf numFmtId="248" fontId="70" fillId="0" borderId="0" applyFill="0" applyBorder="0" applyProtection="0">
      <alignment horizontal="center" vertical="center"/>
    </xf>
    <xf numFmtId="194" fontId="21" fillId="0" borderId="19">
      <protection locked="0"/>
    </xf>
    <xf numFmtId="0" fontId="80" fillId="0" borderId="0">
      <protection locked="0"/>
    </xf>
    <xf numFmtId="234" fontId="7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7" fillId="0" borderId="0">
      <protection locked="0"/>
    </xf>
    <xf numFmtId="41" fontId="70" fillId="0" borderId="1" applyNumberFormat="0" applyFont="0" applyFill="0" applyBorder="0" applyProtection="0">
      <alignment horizontal="distributed" vertical="center"/>
    </xf>
    <xf numFmtId="245" fontId="70" fillId="0" borderId="0" applyFont="0" applyFill="0" applyBorder="0" applyProtection="0">
      <alignment horizontal="center" vertical="center"/>
    </xf>
    <xf numFmtId="246" fontId="70" fillId="0" borderId="0" applyFont="0" applyFill="0" applyBorder="0" applyProtection="0">
      <alignment horizontal="center" vertical="center"/>
    </xf>
    <xf numFmtId="9" fontId="72" fillId="5" borderId="0" applyFill="0" applyBorder="0" applyProtection="0">
      <alignment horizontal="right"/>
    </xf>
    <xf numFmtId="10" fontId="72" fillId="0" borderId="0" applyFill="0" applyBorder="0" applyProtection="0">
      <alignment horizontal="right"/>
    </xf>
    <xf numFmtId="241" fontId="70" fillId="0" borderId="0" applyFont="0" applyFill="0" applyBorder="0" applyAlignment="0" applyProtection="0"/>
    <xf numFmtId="242" fontId="70" fillId="0" borderId="0" applyFont="0" applyFill="0" applyBorder="0" applyAlignment="0" applyProtection="0"/>
    <xf numFmtId="241" fontId="70" fillId="0" borderId="0" applyNumberFormat="0" applyFont="0" applyFill="0" applyBorder="0" applyProtection="0">
      <alignment horizontal="centerContinuous"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91" fillId="0" borderId="0" applyFont="0" applyFill="0" applyBorder="0" applyAlignment="0" applyProtection="0">
      <alignment vertical="center"/>
    </xf>
    <xf numFmtId="0" fontId="12" fillId="0" borderId="0"/>
    <xf numFmtId="0" fontId="88" fillId="0" borderId="16"/>
    <xf numFmtId="1" fontId="89" fillId="5" borderId="0" applyNumberFormat="0" applyFont="0" applyFill="0" applyBorder="0" applyAlignment="0">
      <alignment vertical="center"/>
    </xf>
    <xf numFmtId="220" fontId="12" fillId="0" borderId="0" applyFont="0" applyFill="0" applyBorder="0" applyProtection="0">
      <alignment vertical="center"/>
    </xf>
    <xf numFmtId="38" fontId="70" fillId="0" borderId="0" applyFont="0" applyFill="0" applyBorder="0" applyProtection="0">
      <alignment vertical="center"/>
    </xf>
    <xf numFmtId="177" fontId="9" fillId="5" borderId="0" applyFill="0" applyBorder="0" applyProtection="0">
      <alignment horizontal="right"/>
    </xf>
    <xf numFmtId="38" fontId="70" fillId="0" borderId="0" applyFont="0" applyFill="0" applyBorder="0" applyAlignment="0" applyProtection="0">
      <alignment vertical="center"/>
    </xf>
    <xf numFmtId="243" fontId="70" fillId="0" borderId="0" applyFont="0" applyFill="0" applyBorder="0" applyAlignment="0" applyProtection="0">
      <alignment vertical="center"/>
    </xf>
    <xf numFmtId="244" fontId="70" fillId="0" borderId="0" applyFont="0" applyFill="0" applyBorder="0" applyAlignment="0" applyProtection="0">
      <alignment vertical="center"/>
    </xf>
    <xf numFmtId="228" fontId="90" fillId="0" borderId="0" applyFont="0" applyFill="0" applyBorder="0" applyAlignment="0" applyProtection="0">
      <alignment textRotation="255"/>
    </xf>
    <xf numFmtId="231" fontId="90" fillId="0" borderId="0" applyFont="0" applyFill="0" applyBorder="0" applyAlignment="0" applyProtection="0">
      <alignment textRotation="255"/>
    </xf>
    <xf numFmtId="230" fontId="90" fillId="0" borderId="0" applyFont="0" applyFill="0" applyBorder="0" applyAlignment="0" applyProtection="0">
      <alignment textRotation="255"/>
    </xf>
    <xf numFmtId="229" fontId="90" fillId="0" borderId="0" applyFont="0" applyFill="0" applyBorder="0" applyAlignment="0" applyProtection="0">
      <alignment textRotation="255"/>
    </xf>
    <xf numFmtId="235" fontId="7" fillId="0" borderId="0">
      <protection locked="0"/>
    </xf>
    <xf numFmtId="0" fontId="69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233" fontId="7" fillId="0" borderId="0">
      <protection locked="0"/>
    </xf>
    <xf numFmtId="232" fontId="7" fillId="0" borderId="0">
      <protection locked="0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98" fillId="0" borderId="0"/>
    <xf numFmtId="0" fontId="101" fillId="0" borderId="0"/>
    <xf numFmtId="0" fontId="9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9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" fontId="117" fillId="0" borderId="37" applyFill="0" applyBorder="0" applyAlignment="0" applyProtection="0">
      <alignment horizontal="centerContinuous" vertical="center"/>
    </xf>
    <xf numFmtId="0" fontId="72" fillId="0" borderId="9" applyNumberFormat="0" applyBorder="0" applyAlignment="0"/>
    <xf numFmtId="0" fontId="67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42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3" fontId="119" fillId="0" borderId="1" applyFill="0" applyBorder="0" applyAlignment="0" applyProtection="0"/>
  </cellStyleXfs>
  <cellXfs count="277">
    <xf numFmtId="0" fontId="0" fillId="0" borderId="0" xfId="0">
      <alignment vertical="center"/>
    </xf>
    <xf numFmtId="0" fontId="0" fillId="0" borderId="0" xfId="0" quotePrefix="1">
      <alignment vertical="center"/>
    </xf>
    <xf numFmtId="0" fontId="3" fillId="0" borderId="0" xfId="0" applyFont="1" applyFill="1">
      <alignment vertical="center"/>
    </xf>
    <xf numFmtId="0" fontId="2" fillId="0" borderId="1" xfId="0" quotePrefix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vertical="center" wrapText="1"/>
    </xf>
    <xf numFmtId="0" fontId="3" fillId="0" borderId="0" xfId="0" quotePrefix="1" applyFont="1" applyFill="1" applyAlignment="1">
      <alignment vertical="center"/>
    </xf>
    <xf numFmtId="0" fontId="3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vertical="center"/>
    </xf>
    <xf numFmtId="176" fontId="3" fillId="0" borderId="0" xfId="0" applyNumberFormat="1" applyFont="1" applyFill="1">
      <alignment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>
      <alignment vertical="center"/>
    </xf>
    <xf numFmtId="0" fontId="3" fillId="0" borderId="1" xfId="0" applyFont="1" applyFill="1" applyBorder="1" applyAlignment="1">
      <alignment vertical="center" wrapText="1"/>
    </xf>
    <xf numFmtId="0" fontId="69" fillId="0" borderId="0" xfId="0" applyFont="1">
      <alignment vertical="center"/>
    </xf>
    <xf numFmtId="0" fontId="92" fillId="0" borderId="0" xfId="1261" applyFont="1" applyAlignment="1">
      <alignment vertical="center"/>
    </xf>
    <xf numFmtId="0" fontId="25" fillId="0" borderId="0" xfId="46" applyFont="1">
      <alignment vertical="center"/>
    </xf>
    <xf numFmtId="224" fontId="93" fillId="0" borderId="0" xfId="1261" applyNumberFormat="1" applyFont="1" applyAlignment="1">
      <alignment vertical="center"/>
    </xf>
    <xf numFmtId="0" fontId="94" fillId="0" borderId="0" xfId="1261" applyFont="1" applyAlignment="1">
      <alignment vertical="center"/>
    </xf>
    <xf numFmtId="0" fontId="93" fillId="0" borderId="0" xfId="1261" applyFont="1" applyAlignment="1">
      <alignment vertical="center"/>
    </xf>
    <xf numFmtId="0" fontId="92" fillId="0" borderId="21" xfId="1261" applyFont="1" applyBorder="1" applyAlignment="1">
      <alignment horizontal="center" vertical="center" shrinkToFit="1"/>
    </xf>
    <xf numFmtId="0" fontId="92" fillId="0" borderId="22" xfId="1261" applyFont="1" applyBorder="1" applyAlignment="1">
      <alignment horizontal="center" vertical="center" wrapText="1" shrinkToFit="1"/>
    </xf>
    <xf numFmtId="41" fontId="92" fillId="6" borderId="23" xfId="1261" applyNumberFormat="1" applyFont="1" applyFill="1" applyBorder="1" applyAlignment="1">
      <alignment vertical="center"/>
    </xf>
    <xf numFmtId="41" fontId="92" fillId="0" borderId="22" xfId="1243" applyFont="1" applyBorder="1" applyAlignment="1">
      <alignment horizontal="right" vertical="center" shrinkToFit="1"/>
    </xf>
    <xf numFmtId="41" fontId="92" fillId="0" borderId="22" xfId="1243" applyFont="1" applyBorder="1" applyAlignment="1">
      <alignment horizontal="center" vertical="center" shrinkToFit="1"/>
    </xf>
    <xf numFmtId="41" fontId="92" fillId="0" borderId="22" xfId="1243" applyFont="1" applyBorder="1" applyAlignment="1">
      <alignment vertical="center" shrinkToFit="1"/>
    </xf>
    <xf numFmtId="0" fontId="92" fillId="0" borderId="22" xfId="1261" applyFont="1" applyBorder="1" applyAlignment="1">
      <alignment horizontal="center" vertical="center" shrinkToFit="1"/>
    </xf>
    <xf numFmtId="0" fontId="92" fillId="0" borderId="23" xfId="1261" applyFont="1" applyBorder="1" applyAlignment="1">
      <alignment vertical="center" shrinkToFit="1"/>
    </xf>
    <xf numFmtId="0" fontId="92" fillId="0" borderId="24" xfId="1261" applyFont="1" applyBorder="1" applyAlignment="1">
      <alignment horizontal="center" vertical="center" shrinkToFit="1"/>
    </xf>
    <xf numFmtId="0" fontId="92" fillId="0" borderId="2" xfId="1261" applyFont="1" applyBorder="1" applyAlignment="1">
      <alignment horizontal="center" vertical="center" wrapText="1" shrinkToFit="1"/>
    </xf>
    <xf numFmtId="41" fontId="92" fillId="0" borderId="25" xfId="1261" applyNumberFormat="1" applyFont="1" applyBorder="1" applyAlignment="1">
      <alignment vertical="center"/>
    </xf>
    <xf numFmtId="41" fontId="92" fillId="0" borderId="2" xfId="1243" applyFont="1" applyBorder="1" applyAlignment="1">
      <alignment horizontal="right" vertical="center" shrinkToFit="1"/>
    </xf>
    <xf numFmtId="41" fontId="92" fillId="0" borderId="2" xfId="1243" applyFont="1" applyBorder="1" applyAlignment="1">
      <alignment horizontal="center" vertical="center" shrinkToFit="1"/>
    </xf>
    <xf numFmtId="41" fontId="92" fillId="0" borderId="2" xfId="1243" applyFont="1" applyBorder="1" applyAlignment="1">
      <alignment vertical="center" shrinkToFit="1"/>
    </xf>
    <xf numFmtId="0" fontId="92" fillId="0" borderId="2" xfId="1261" applyFont="1" applyBorder="1" applyAlignment="1">
      <alignment vertical="center" shrinkToFit="1"/>
    </xf>
    <xf numFmtId="0" fontId="92" fillId="0" borderId="25" xfId="1261" applyFont="1" applyBorder="1" applyAlignment="1">
      <alignment vertical="center" shrinkToFit="1"/>
    </xf>
    <xf numFmtId="0" fontId="92" fillId="0" borderId="26" xfId="1261" applyFont="1" applyBorder="1" applyAlignment="1">
      <alignment horizontal="center" vertical="center" shrinkToFit="1"/>
    </xf>
    <xf numFmtId="0" fontId="92" fillId="0" borderId="27" xfId="1261" applyFont="1" applyBorder="1" applyAlignment="1">
      <alignment horizontal="center" vertical="center" wrapText="1" shrinkToFit="1"/>
    </xf>
    <xf numFmtId="41" fontId="92" fillId="0" borderId="28" xfId="1261" applyNumberFormat="1" applyFont="1" applyBorder="1" applyAlignment="1">
      <alignment vertical="center"/>
    </xf>
    <xf numFmtId="41" fontId="92" fillId="0" borderId="27" xfId="1243" applyFont="1" applyBorder="1" applyAlignment="1">
      <alignment horizontal="right" vertical="center" shrinkToFit="1"/>
    </xf>
    <xf numFmtId="41" fontId="92" fillId="0" borderId="27" xfId="1243" applyFont="1" applyBorder="1" applyAlignment="1">
      <alignment horizontal="center" vertical="center" shrinkToFit="1"/>
    </xf>
    <xf numFmtId="41" fontId="92" fillId="0" borderId="27" xfId="1243" applyFont="1" applyBorder="1" applyAlignment="1">
      <alignment vertical="center" shrinkToFit="1"/>
    </xf>
    <xf numFmtId="0" fontId="92" fillId="0" borderId="27" xfId="1261" applyFont="1" applyBorder="1" applyAlignment="1">
      <alignment vertical="center" shrinkToFit="1"/>
    </xf>
    <xf numFmtId="0" fontId="92" fillId="0" borderId="28" xfId="1261" applyFont="1" applyBorder="1" applyAlignment="1">
      <alignment vertical="center" shrinkToFit="1"/>
    </xf>
    <xf numFmtId="0" fontId="92" fillId="0" borderId="22" xfId="1261" applyFont="1" applyBorder="1" applyAlignment="1">
      <alignment vertical="center" shrinkToFit="1"/>
    </xf>
    <xf numFmtId="216" fontId="93" fillId="0" borderId="2" xfId="1243" applyNumberFormat="1" applyFont="1" applyFill="1" applyBorder="1" applyAlignment="1">
      <alignment vertical="center" shrinkToFit="1"/>
    </xf>
    <xf numFmtId="41" fontId="92" fillId="0" borderId="2" xfId="1243" applyFont="1" applyBorder="1" applyAlignment="1">
      <alignment horizontal="left" vertical="center" shrinkToFit="1"/>
    </xf>
    <xf numFmtId="10" fontId="92" fillId="0" borderId="27" xfId="1243" applyNumberFormat="1" applyFont="1" applyBorder="1" applyAlignment="1">
      <alignment vertical="center" shrinkToFit="1"/>
    </xf>
    <xf numFmtId="41" fontId="92" fillId="5" borderId="22" xfId="1243" applyFont="1" applyFill="1" applyBorder="1" applyAlignment="1">
      <alignment horizontal="right" vertical="center" shrinkToFit="1"/>
    </xf>
    <xf numFmtId="41" fontId="92" fillId="5" borderId="22" xfId="1243" applyFont="1" applyFill="1" applyBorder="1" applyAlignment="1">
      <alignment horizontal="center" vertical="center" shrinkToFit="1"/>
    </xf>
    <xf numFmtId="10" fontId="92" fillId="5" borderId="22" xfId="1243" applyNumberFormat="1" applyFont="1" applyFill="1" applyBorder="1" applyAlignment="1">
      <alignment vertical="center" shrinkToFit="1"/>
    </xf>
    <xf numFmtId="0" fontId="92" fillId="5" borderId="22" xfId="1261" applyFont="1" applyFill="1" applyBorder="1" applyAlignment="1">
      <alignment vertical="center" shrinkToFit="1"/>
    </xf>
    <xf numFmtId="41" fontId="92" fillId="0" borderId="2" xfId="1243" applyFont="1" applyFill="1" applyBorder="1" applyAlignment="1">
      <alignment horizontal="right" vertical="center" shrinkToFit="1"/>
    </xf>
    <xf numFmtId="41" fontId="92" fillId="0" borderId="2" xfId="1243" applyFont="1" applyFill="1" applyBorder="1" applyAlignment="1">
      <alignment horizontal="center" vertical="center" shrinkToFit="1"/>
    </xf>
    <xf numFmtId="41" fontId="92" fillId="0" borderId="2" xfId="1243" applyFont="1" applyFill="1" applyBorder="1" applyAlignment="1">
      <alignment horizontal="left" vertical="center" shrinkToFit="1"/>
    </xf>
    <xf numFmtId="0" fontId="92" fillId="0" borderId="2" xfId="1261" applyFont="1" applyFill="1" applyBorder="1" applyAlignment="1">
      <alignment horizontal="right" vertical="center" shrinkToFit="1"/>
    </xf>
    <xf numFmtId="10" fontId="93" fillId="0" borderId="2" xfId="1243" applyNumberFormat="1" applyFont="1" applyFill="1" applyBorder="1" applyAlignment="1">
      <alignment vertical="center" shrinkToFit="1"/>
    </xf>
    <xf numFmtId="0" fontId="92" fillId="0" borderId="2" xfId="1262" applyFont="1" applyBorder="1" applyAlignment="1">
      <alignment horizontal="center" vertical="center" wrapText="1" shrinkToFit="1"/>
    </xf>
    <xf numFmtId="41" fontId="93" fillId="0" borderId="2" xfId="1243" applyFont="1" applyFill="1" applyBorder="1" applyAlignment="1">
      <alignment vertical="center" shrinkToFit="1"/>
    </xf>
    <xf numFmtId="222" fontId="93" fillId="0" borderId="25" xfId="1261" applyNumberFormat="1" applyFont="1" applyBorder="1" applyAlignment="1">
      <alignment vertical="center" shrinkToFit="1"/>
    </xf>
    <xf numFmtId="0" fontId="92" fillId="7" borderId="24" xfId="1261" applyFont="1" applyFill="1" applyBorder="1" applyAlignment="1">
      <alignment horizontal="center" vertical="center" shrinkToFit="1"/>
    </xf>
    <xf numFmtId="0" fontId="92" fillId="7" borderId="2" xfId="1262" applyFont="1" applyFill="1" applyBorder="1" applyAlignment="1">
      <alignment horizontal="center" vertical="center" wrapText="1" shrinkToFit="1"/>
    </xf>
    <xf numFmtId="41" fontId="92" fillId="7" borderId="25" xfId="1243" applyFont="1" applyFill="1" applyBorder="1" applyAlignment="1">
      <alignment horizontal="center" vertical="center" shrinkToFit="1"/>
    </xf>
    <xf numFmtId="41" fontId="92" fillId="7" borderId="2" xfId="1243" applyFont="1" applyFill="1" applyBorder="1" applyAlignment="1">
      <alignment horizontal="center" vertical="center" shrinkToFit="1"/>
    </xf>
    <xf numFmtId="218" fontId="93" fillId="7" borderId="2" xfId="1243" applyNumberFormat="1" applyFont="1" applyFill="1" applyBorder="1" applyAlignment="1">
      <alignment vertical="center" shrinkToFit="1"/>
    </xf>
    <xf numFmtId="223" fontId="93" fillId="7" borderId="2" xfId="1243" applyNumberFormat="1" applyFont="1" applyFill="1" applyBorder="1" applyAlignment="1">
      <alignment horizontal="right" vertical="center" shrinkToFit="1"/>
    </xf>
    <xf numFmtId="0" fontId="92" fillId="7" borderId="25" xfId="1261" applyFont="1" applyFill="1" applyBorder="1" applyAlignment="1">
      <alignment vertical="center" shrinkToFit="1"/>
    </xf>
    <xf numFmtId="251" fontId="95" fillId="7" borderId="0" xfId="1245" applyNumberFormat="1" applyFont="1" applyFill="1" applyAlignment="1">
      <alignment vertical="center"/>
    </xf>
    <xf numFmtId="217" fontId="93" fillId="0" borderId="2" xfId="1243" applyNumberFormat="1" applyFont="1" applyFill="1" applyBorder="1" applyAlignment="1">
      <alignment vertical="center" shrinkToFit="1"/>
    </xf>
    <xf numFmtId="0" fontId="93" fillId="0" borderId="25" xfId="1261" applyFont="1" applyBorder="1" applyAlignment="1">
      <alignment horizontal="right" vertical="center" shrinkToFit="1"/>
    </xf>
    <xf numFmtId="41" fontId="94" fillId="0" borderId="30" xfId="1243" applyFont="1" applyBorder="1" applyAlignment="1">
      <alignment horizontal="right" vertical="center" shrinkToFit="1"/>
    </xf>
    <xf numFmtId="41" fontId="94" fillId="0" borderId="2" xfId="1243" applyFont="1" applyBorder="1" applyAlignment="1">
      <alignment horizontal="center" vertical="center" shrinkToFit="1"/>
    </xf>
    <xf numFmtId="0" fontId="94" fillId="0" borderId="2" xfId="1261" applyFont="1" applyBorder="1" applyAlignment="1">
      <alignment vertical="center" shrinkToFit="1"/>
    </xf>
    <xf numFmtId="41" fontId="94" fillId="0" borderId="31" xfId="1243" applyFont="1" applyBorder="1" applyAlignment="1">
      <alignment horizontal="center" vertical="center" shrinkToFit="1"/>
    </xf>
    <xf numFmtId="0" fontId="94" fillId="0" borderId="25" xfId="1261" applyFont="1" applyBorder="1" applyAlignment="1">
      <alignment vertical="center" shrinkToFit="1"/>
    </xf>
    <xf numFmtId="41" fontId="92" fillId="0" borderId="11" xfId="1243" applyFont="1" applyFill="1" applyBorder="1" applyAlignment="1">
      <alignment horizontal="right" vertical="center" shrinkToFit="1"/>
    </xf>
    <xf numFmtId="41" fontId="92" fillId="0" borderId="11" xfId="1243" applyFont="1" applyFill="1" applyBorder="1" applyAlignment="1">
      <alignment horizontal="center" vertical="center" shrinkToFit="1"/>
    </xf>
    <xf numFmtId="10" fontId="92" fillId="0" borderId="11" xfId="1243" applyNumberFormat="1" applyFont="1" applyFill="1" applyBorder="1" applyAlignment="1">
      <alignment vertical="center" shrinkToFit="1"/>
    </xf>
    <xf numFmtId="0" fontId="92" fillId="0" borderId="11" xfId="1261" applyFont="1" applyFill="1" applyBorder="1" applyAlignment="1">
      <alignment horizontal="right" vertical="center" shrinkToFit="1"/>
    </xf>
    <xf numFmtId="0" fontId="92" fillId="0" borderId="26" xfId="1261" applyFont="1" applyBorder="1" applyAlignment="1">
      <alignment vertical="center" shrinkToFit="1"/>
    </xf>
    <xf numFmtId="0" fontId="92" fillId="0" borderId="29" xfId="1261" applyFont="1" applyFill="1" applyBorder="1" applyAlignment="1">
      <alignment horizontal="center" vertical="center" shrinkToFit="1"/>
    </xf>
    <xf numFmtId="41" fontId="92" fillId="0" borderId="20" xfId="1261" applyNumberFormat="1" applyFont="1" applyFill="1" applyBorder="1" applyAlignment="1">
      <alignment vertical="center"/>
    </xf>
    <xf numFmtId="41" fontId="92" fillId="0" borderId="3" xfId="1243" applyFont="1" applyFill="1" applyBorder="1" applyAlignment="1">
      <alignment horizontal="right" vertical="center" shrinkToFit="1"/>
    </xf>
    <xf numFmtId="41" fontId="92" fillId="0" borderId="3" xfId="1243" applyFont="1" applyFill="1" applyBorder="1" applyAlignment="1">
      <alignment horizontal="center" vertical="center" shrinkToFit="1"/>
    </xf>
    <xf numFmtId="10" fontId="92" fillId="0" borderId="3" xfId="1243" applyNumberFormat="1" applyFont="1" applyFill="1" applyBorder="1" applyAlignment="1">
      <alignment vertical="center" shrinkToFit="1"/>
    </xf>
    <xf numFmtId="0" fontId="92" fillId="0" borderId="3" xfId="1261" applyFont="1" applyFill="1" applyBorder="1" applyAlignment="1">
      <alignment horizontal="right" vertical="center" shrinkToFit="1"/>
    </xf>
    <xf numFmtId="0" fontId="92" fillId="0" borderId="20" xfId="1261" applyFont="1" applyFill="1" applyBorder="1" applyAlignment="1">
      <alignment vertical="center" shrinkToFit="1"/>
    </xf>
    <xf numFmtId="41" fontId="92" fillId="7" borderId="20" xfId="1261" applyNumberFormat="1" applyFont="1" applyFill="1" applyBorder="1" applyAlignment="1">
      <alignment vertical="center"/>
    </xf>
    <xf numFmtId="41" fontId="92" fillId="7" borderId="3" xfId="1243" applyFont="1" applyFill="1" applyBorder="1" applyAlignment="1">
      <alignment horizontal="center" vertical="center" shrinkToFit="1"/>
    </xf>
    <xf numFmtId="216" fontId="93" fillId="7" borderId="3" xfId="1243" applyNumberFormat="1" applyFont="1" applyFill="1" applyBorder="1" applyAlignment="1">
      <alignment vertical="center" shrinkToFit="1"/>
    </xf>
    <xf numFmtId="41" fontId="92" fillId="7" borderId="3" xfId="1243" applyFont="1" applyFill="1" applyBorder="1" applyAlignment="1">
      <alignment horizontal="left" vertical="center"/>
    </xf>
    <xf numFmtId="0" fontId="92" fillId="7" borderId="3" xfId="1261" applyFont="1" applyFill="1" applyBorder="1" applyAlignment="1">
      <alignment vertical="center"/>
    </xf>
    <xf numFmtId="221" fontId="93" fillId="7" borderId="20" xfId="1261" applyNumberFormat="1" applyFont="1" applyFill="1" applyBorder="1" applyAlignment="1">
      <alignment vertical="center" shrinkToFit="1"/>
    </xf>
    <xf numFmtId="0" fontId="92" fillId="7" borderId="0" xfId="1261" applyFont="1" applyFill="1" applyAlignment="1">
      <alignment vertical="center"/>
    </xf>
    <xf numFmtId="41" fontId="92" fillId="0" borderId="3" xfId="1243" applyFont="1" applyFill="1" applyBorder="1" applyAlignment="1">
      <alignment horizontal="left" vertical="center" shrinkToFit="1"/>
    </xf>
    <xf numFmtId="0" fontId="92" fillId="0" borderId="20" xfId="1261" applyFont="1" applyBorder="1" applyAlignment="1">
      <alignment vertical="center" shrinkToFit="1"/>
    </xf>
    <xf numFmtId="41" fontId="92" fillId="0" borderId="3" xfId="1243" applyFont="1" applyBorder="1" applyAlignment="1">
      <alignment horizontal="center" vertical="center" shrinkToFit="1"/>
    </xf>
    <xf numFmtId="10" fontId="93" fillId="0" borderId="3" xfId="1243" applyNumberFormat="1" applyFont="1" applyFill="1" applyBorder="1" applyAlignment="1">
      <alignment vertical="center" shrinkToFit="1"/>
    </xf>
    <xf numFmtId="41" fontId="93" fillId="0" borderId="3" xfId="1243" applyFont="1" applyFill="1" applyBorder="1" applyAlignment="1">
      <alignment vertical="center" shrinkToFit="1"/>
    </xf>
    <xf numFmtId="222" fontId="93" fillId="0" borderId="20" xfId="1261" applyNumberFormat="1" applyFont="1" applyFill="1" applyBorder="1" applyAlignment="1">
      <alignment vertical="center" shrinkToFit="1"/>
    </xf>
    <xf numFmtId="0" fontId="92" fillId="0" borderId="0" xfId="1261" applyFont="1" applyFill="1" applyAlignment="1">
      <alignment vertical="center"/>
    </xf>
    <xf numFmtId="0" fontId="25" fillId="0" borderId="0" xfId="1261" applyFont="1" applyAlignment="1">
      <alignment vertical="center"/>
    </xf>
    <xf numFmtId="41" fontId="25" fillId="0" borderId="0" xfId="1243" applyFont="1" applyAlignment="1">
      <alignment vertical="center"/>
    </xf>
    <xf numFmtId="41" fontId="92" fillId="0" borderId="0" xfId="1243" applyFont="1" applyAlignment="1">
      <alignment vertical="center"/>
    </xf>
    <xf numFmtId="41" fontId="92" fillId="0" borderId="0" xfId="1243" applyFont="1" applyBorder="1" applyAlignment="1">
      <alignment vertical="center"/>
    </xf>
    <xf numFmtId="43" fontId="92" fillId="0" borderId="0" xfId="1261" applyNumberFormat="1" applyFont="1" applyAlignment="1">
      <alignment vertical="center"/>
    </xf>
    <xf numFmtId="0" fontId="92" fillId="6" borderId="1" xfId="46" applyFont="1" applyFill="1" applyBorder="1" applyAlignment="1">
      <alignment horizontal="center" vertical="center"/>
    </xf>
    <xf numFmtId="41" fontId="92" fillId="6" borderId="1" xfId="1243" applyFont="1" applyFill="1" applyBorder="1" applyAlignment="1">
      <alignment vertical="center"/>
    </xf>
    <xf numFmtId="10" fontId="92" fillId="6" borderId="2" xfId="1243" applyNumberFormat="1" applyFont="1" applyFill="1" applyBorder="1" applyAlignment="1">
      <alignment horizontal="center" vertical="center"/>
    </xf>
    <xf numFmtId="41" fontId="92" fillId="6" borderId="2" xfId="1243" applyFont="1" applyFill="1" applyBorder="1" applyAlignment="1">
      <alignment horizontal="center" vertical="center"/>
    </xf>
    <xf numFmtId="219" fontId="92" fillId="6" borderId="18" xfId="1243" applyNumberFormat="1" applyFont="1" applyFill="1" applyBorder="1" applyAlignment="1">
      <alignment vertical="center"/>
    </xf>
    <xf numFmtId="0" fontId="92" fillId="6" borderId="0" xfId="46" applyFont="1" applyFill="1" applyBorder="1" applyAlignment="1">
      <alignment horizontal="center" vertical="center"/>
    </xf>
    <xf numFmtId="41" fontId="92" fillId="6" borderId="0" xfId="1243" applyFont="1" applyFill="1" applyBorder="1" applyAlignment="1">
      <alignment horizontal="center" vertical="center"/>
    </xf>
    <xf numFmtId="219" fontId="92" fillId="6" borderId="0" xfId="1243" applyNumberFormat="1" applyFont="1" applyFill="1" applyBorder="1" applyAlignment="1">
      <alignment vertical="center"/>
    </xf>
    <xf numFmtId="41" fontId="92" fillId="7" borderId="2" xfId="1243" quotePrefix="1" applyFont="1" applyFill="1" applyBorder="1" applyAlignment="1">
      <alignment horizontal="left" vertical="center" shrinkToFit="1"/>
    </xf>
    <xf numFmtId="0" fontId="92" fillId="0" borderId="20" xfId="1261" quotePrefix="1" applyFont="1" applyBorder="1" applyAlignment="1">
      <alignment horizontal="center" vertical="center"/>
    </xf>
    <xf numFmtId="0" fontId="3" fillId="0" borderId="0" xfId="0" quotePrefix="1" applyFont="1" applyFill="1">
      <alignment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78" fontId="3" fillId="0" borderId="1" xfId="0" applyNumberFormat="1" applyFont="1" applyFill="1" applyBorder="1" applyAlignment="1">
      <alignment vertical="center" wrapText="1"/>
    </xf>
    <xf numFmtId="178" fontId="3" fillId="0" borderId="0" xfId="0" applyNumberFormat="1" applyFont="1" applyFill="1" applyAlignment="1">
      <alignment vertical="center"/>
    </xf>
    <xf numFmtId="0" fontId="96" fillId="0" borderId="1" xfId="0" quotePrefix="1" applyFont="1" applyFill="1" applyBorder="1" applyAlignment="1">
      <alignment horizontal="center" vertical="center"/>
    </xf>
    <xf numFmtId="0" fontId="97" fillId="0" borderId="1" xfId="0" quotePrefix="1" applyFont="1" applyFill="1" applyBorder="1" applyAlignment="1">
      <alignment vertical="center" wrapText="1"/>
    </xf>
    <xf numFmtId="250" fontId="93" fillId="7" borderId="2" xfId="1243" applyNumberFormat="1" applyFont="1" applyFill="1" applyBorder="1" applyAlignment="1">
      <alignment horizontal="left" vertical="center" shrinkToFit="1"/>
    </xf>
    <xf numFmtId="10" fontId="25" fillId="0" borderId="0" xfId="1266" applyNumberFormat="1" applyFont="1" applyAlignment="1">
      <alignment vertical="center"/>
    </xf>
    <xf numFmtId="0" fontId="2" fillId="0" borderId="1" xfId="0" quotePrefix="1" applyFont="1" applyFill="1" applyBorder="1" applyAlignment="1">
      <alignment horizontal="center" vertical="center"/>
    </xf>
    <xf numFmtId="0" fontId="3" fillId="0" borderId="0" xfId="0" quotePrefix="1" applyFont="1" applyFill="1">
      <alignment vertical="center"/>
    </xf>
    <xf numFmtId="252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0" xfId="0" applyAlignment="1"/>
    <xf numFmtId="0" fontId="0" fillId="0" borderId="1" xfId="0" applyNumberFormat="1" applyBorder="1" applyAlignment="1">
      <alignment horizontal="right" vertical="center"/>
    </xf>
    <xf numFmtId="3" fontId="0" fillId="0" borderId="1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99" fillId="0" borderId="0" xfId="1268" applyFont="1"/>
    <xf numFmtId="252" fontId="99" fillId="0" borderId="1" xfId="1268" applyNumberFormat="1" applyFont="1" applyBorder="1" applyAlignment="1">
      <alignment horizontal="center" vertical="center"/>
    </xf>
    <xf numFmtId="0" fontId="99" fillId="0" borderId="0" xfId="1268" applyFont="1" applyAlignment="1">
      <alignment vertical="center"/>
    </xf>
    <xf numFmtId="252" fontId="99" fillId="0" borderId="17" xfId="1268" applyNumberFormat="1" applyFont="1" applyBorder="1" applyAlignment="1">
      <alignment vertical="center"/>
    </xf>
    <xf numFmtId="253" fontId="99" fillId="0" borderId="17" xfId="1268" applyNumberFormat="1" applyFont="1" applyBorder="1" applyAlignment="1">
      <alignment vertical="center"/>
    </xf>
    <xf numFmtId="254" fontId="99" fillId="0" borderId="17" xfId="1268" applyNumberFormat="1" applyFont="1" applyBorder="1" applyAlignment="1">
      <alignment vertical="center"/>
    </xf>
    <xf numFmtId="254" fontId="99" fillId="0" borderId="14" xfId="1268" applyNumberFormat="1" applyFont="1" applyBorder="1" applyAlignment="1">
      <alignment vertical="center"/>
    </xf>
    <xf numFmtId="252" fontId="99" fillId="0" borderId="34" xfId="1268" applyNumberFormat="1" applyFont="1" applyBorder="1" applyAlignment="1">
      <alignment vertical="center"/>
    </xf>
    <xf numFmtId="253" fontId="99" fillId="0" borderId="34" xfId="1268" applyNumberFormat="1" applyFont="1" applyBorder="1" applyAlignment="1">
      <alignment vertical="center"/>
    </xf>
    <xf numFmtId="254" fontId="99" fillId="0" borderId="35" xfId="1268" applyNumberFormat="1" applyFont="1" applyBorder="1" applyAlignment="1">
      <alignment vertical="center"/>
    </xf>
    <xf numFmtId="0" fontId="99" fillId="0" borderId="17" xfId="1268" applyFont="1" applyBorder="1" applyAlignment="1">
      <alignment vertical="center"/>
    </xf>
    <xf numFmtId="252" fontId="0" fillId="0" borderId="1" xfId="0" applyNumberFormat="1" applyBorder="1" applyAlignment="1"/>
    <xf numFmtId="252" fontId="0" fillId="0" borderId="1" xfId="0" applyNumberFormat="1" applyFont="1" applyBorder="1" applyAlignment="1">
      <alignment vertical="center"/>
    </xf>
    <xf numFmtId="252" fontId="69" fillId="0" borderId="1" xfId="0" applyNumberFormat="1" applyFont="1" applyBorder="1" applyAlignment="1">
      <alignment vertical="center" wrapText="1"/>
    </xf>
    <xf numFmtId="255" fontId="69" fillId="0" borderId="1" xfId="0" applyNumberFormat="1" applyFont="1" applyBorder="1" applyAlignment="1">
      <alignment vertical="center"/>
    </xf>
    <xf numFmtId="254" fontId="69" fillId="0" borderId="1" xfId="0" applyNumberFormat="1" applyFont="1" applyBorder="1" applyAlignment="1">
      <alignment vertical="center"/>
    </xf>
    <xf numFmtId="253" fontId="69" fillId="0" borderId="1" xfId="0" applyNumberFormat="1" applyFont="1" applyBorder="1" applyAlignment="1">
      <alignment vertical="center"/>
    </xf>
    <xf numFmtId="252" fontId="0" fillId="0" borderId="1" xfId="0" applyNumberFormat="1" applyBorder="1" applyAlignment="1">
      <alignment horizontal="center" vertical="center"/>
    </xf>
    <xf numFmtId="41" fontId="0" fillId="0" borderId="1" xfId="1267" applyFont="1" applyBorder="1" applyAlignment="1">
      <alignment vertical="center"/>
    </xf>
    <xf numFmtId="252" fontId="0" fillId="0" borderId="1" xfId="0" applyNumberFormat="1" applyFill="1" applyBorder="1" applyAlignment="1">
      <alignment vertical="center"/>
    </xf>
    <xf numFmtId="41" fontId="25" fillId="0" borderId="0" xfId="1267" applyFont="1" applyAlignment="1">
      <alignment vertical="center"/>
    </xf>
    <xf numFmtId="41" fontId="25" fillId="0" borderId="0" xfId="1261" applyNumberFormat="1" applyFont="1" applyAlignment="1">
      <alignment vertical="center"/>
    </xf>
    <xf numFmtId="3" fontId="92" fillId="0" borderId="0" xfId="1261" applyNumberFormat="1" applyFont="1" applyFill="1" applyAlignment="1">
      <alignment vertical="center"/>
    </xf>
    <xf numFmtId="41" fontId="69" fillId="0" borderId="0" xfId="0" applyNumberFormat="1" applyFont="1">
      <alignment vertical="center"/>
    </xf>
    <xf numFmtId="41" fontId="92" fillId="0" borderId="32" xfId="1243" applyFont="1" applyFill="1" applyBorder="1" applyAlignment="1">
      <alignment horizontal="right" vertical="center" shrinkToFit="1"/>
    </xf>
    <xf numFmtId="10" fontId="93" fillId="0" borderId="33" xfId="1243" applyNumberFormat="1" applyFont="1" applyFill="1" applyBorder="1" applyAlignment="1">
      <alignment vertical="center" shrinkToFit="1"/>
    </xf>
    <xf numFmtId="41" fontId="92" fillId="0" borderId="36" xfId="1243" applyFont="1" applyFill="1" applyBorder="1" applyAlignment="1">
      <alignment horizontal="left" vertical="center" shrinkToFit="1"/>
    </xf>
    <xf numFmtId="41" fontId="92" fillId="7" borderId="32" xfId="1243" applyFont="1" applyFill="1" applyBorder="1" applyAlignment="1">
      <alignment horizontal="right" vertical="center" shrinkToFit="1"/>
    </xf>
    <xf numFmtId="41" fontId="92" fillId="7" borderId="36" xfId="1243" applyFont="1" applyFill="1" applyBorder="1" applyAlignment="1">
      <alignment horizontal="left" vertical="center" shrinkToFit="1"/>
    </xf>
    <xf numFmtId="41" fontId="92" fillId="0" borderId="36" xfId="1243" applyFont="1" applyBorder="1" applyAlignment="1">
      <alignment horizontal="center" vertical="center" shrinkToFit="1"/>
    </xf>
    <xf numFmtId="41" fontId="92" fillId="0" borderId="36" xfId="1243" applyFont="1" applyFill="1" applyBorder="1" applyAlignment="1">
      <alignment horizontal="center" vertical="center" shrinkToFit="1"/>
    </xf>
    <xf numFmtId="41" fontId="92" fillId="0" borderId="32" xfId="1243" applyFont="1" applyFill="1" applyBorder="1" applyAlignment="1">
      <alignment horizontal="center" vertical="center" shrinkToFit="1"/>
    </xf>
    <xf numFmtId="41" fontId="92" fillId="0" borderId="32" xfId="1243" applyFont="1" applyBorder="1" applyAlignment="1">
      <alignment horizontal="right" vertical="center" shrinkToFit="1"/>
    </xf>
    <xf numFmtId="41" fontId="25" fillId="0" borderId="0" xfId="1266" applyNumberFormat="1" applyFont="1" applyAlignment="1">
      <alignment vertical="center"/>
    </xf>
    <xf numFmtId="257" fontId="25" fillId="0" borderId="0" xfId="1243" applyNumberFormat="1" applyFont="1" applyAlignment="1">
      <alignment vertical="center"/>
    </xf>
    <xf numFmtId="0" fontId="60" fillId="8" borderId="1" xfId="1269" applyFont="1" applyFill="1" applyBorder="1" applyAlignment="1">
      <alignment horizontal="left" vertical="center"/>
    </xf>
    <xf numFmtId="0" fontId="60" fillId="8" borderId="1" xfId="1269" applyFont="1" applyFill="1" applyBorder="1" applyAlignment="1">
      <alignment horizontal="right" vertical="center"/>
    </xf>
    <xf numFmtId="41" fontId="60" fillId="8" borderId="1" xfId="1267" applyFont="1" applyFill="1" applyBorder="1" applyAlignment="1">
      <alignment horizontal="right" vertical="center"/>
    </xf>
    <xf numFmtId="41" fontId="60" fillId="8" borderId="1" xfId="1269" applyNumberFormat="1" applyFont="1" applyFill="1" applyBorder="1" applyAlignment="1">
      <alignment horizontal="right" vertical="center"/>
    </xf>
    <xf numFmtId="0" fontId="6" fillId="8" borderId="1" xfId="0" applyFont="1" applyFill="1" applyBorder="1">
      <alignment vertical="center"/>
    </xf>
    <xf numFmtId="0" fontId="6" fillId="0" borderId="0" xfId="0" applyFont="1">
      <alignment vertical="center"/>
    </xf>
    <xf numFmtId="0" fontId="6" fillId="8" borderId="0" xfId="0" applyFont="1" applyFill="1">
      <alignment vertical="center"/>
    </xf>
    <xf numFmtId="0" fontId="60" fillId="8" borderId="37" xfId="1269" applyFont="1" applyFill="1" applyBorder="1" applyAlignment="1">
      <alignment horizontal="right" vertical="center"/>
    </xf>
    <xf numFmtId="41" fontId="72" fillId="8" borderId="1" xfId="1261" applyNumberFormat="1" applyFont="1" applyFill="1" applyBorder="1" applyAlignment="1">
      <alignment vertical="center"/>
    </xf>
    <xf numFmtId="0" fontId="60" fillId="8" borderId="18" xfId="1269" applyFont="1" applyFill="1" applyBorder="1" applyAlignment="1">
      <alignment horizontal="right" vertical="center"/>
    </xf>
    <xf numFmtId="176" fontId="60" fillId="8" borderId="1" xfId="1269" applyNumberFormat="1" applyFont="1" applyFill="1" applyBorder="1" applyAlignment="1">
      <alignment horizontal="right" vertical="center"/>
    </xf>
    <xf numFmtId="0" fontId="60" fillId="8" borderId="1" xfId="1269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vertical="center" wrapText="1"/>
    </xf>
    <xf numFmtId="0" fontId="3" fillId="8" borderId="1" xfId="0" quotePrefix="1" applyFont="1" applyFill="1" applyBorder="1" applyAlignment="1">
      <alignment vertical="center" wrapText="1"/>
    </xf>
    <xf numFmtId="176" fontId="3" fillId="8" borderId="1" xfId="0" applyNumberFormat="1" applyFont="1" applyFill="1" applyBorder="1" applyAlignment="1">
      <alignment vertical="center" wrapText="1"/>
    </xf>
    <xf numFmtId="0" fontId="0" fillId="8" borderId="0" xfId="0" quotePrefix="1" applyFont="1" applyFill="1" applyAlignment="1">
      <alignment vertical="center"/>
    </xf>
    <xf numFmtId="0" fontId="0" fillId="8" borderId="0" xfId="0" applyFont="1" applyFill="1" applyAlignment="1">
      <alignment vertical="center"/>
    </xf>
    <xf numFmtId="176" fontId="0" fillId="8" borderId="0" xfId="0" applyNumberFormat="1" applyFont="1" applyFill="1" applyAlignment="1">
      <alignment vertical="center"/>
    </xf>
    <xf numFmtId="0" fontId="0" fillId="8" borderId="0" xfId="0" applyFont="1" applyFill="1">
      <alignment vertical="center"/>
    </xf>
    <xf numFmtId="0" fontId="0" fillId="8" borderId="1" xfId="0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NumberFormat="1" applyFill="1" applyBorder="1" applyAlignment="1">
      <alignment horizontal="right" vertical="center"/>
    </xf>
    <xf numFmtId="0" fontId="0" fillId="8" borderId="1" xfId="0" applyFill="1" applyBorder="1" applyAlignment="1">
      <alignment horizontal="right" vertical="center"/>
    </xf>
    <xf numFmtId="3" fontId="0" fillId="8" borderId="1" xfId="0" applyNumberFormat="1" applyFill="1" applyBorder="1" applyAlignment="1">
      <alignment horizontal="right" vertical="center"/>
    </xf>
    <xf numFmtId="0" fontId="0" fillId="8" borderId="0" xfId="0" applyFill="1" applyAlignment="1"/>
    <xf numFmtId="0" fontId="3" fillId="8" borderId="0" xfId="0" applyFont="1" applyFill="1" applyAlignment="1">
      <alignment vertical="center"/>
    </xf>
    <xf numFmtId="0" fontId="3" fillId="8" borderId="0" xfId="0" quotePrefix="1" applyFont="1" applyFill="1" applyAlignment="1">
      <alignment vertical="center"/>
    </xf>
    <xf numFmtId="0" fontId="3" fillId="8" borderId="0" xfId="0" applyFont="1" applyFill="1">
      <alignment vertical="center"/>
    </xf>
    <xf numFmtId="0" fontId="3" fillId="0" borderId="0" xfId="0" applyFont="1" applyFill="1" applyAlignment="1">
      <alignment vertical="center"/>
    </xf>
    <xf numFmtId="0" fontId="2" fillId="0" borderId="1" xfId="0" quotePrefix="1" applyFont="1" applyFill="1" applyBorder="1" applyAlignment="1">
      <alignment horizontal="center" vertical="center"/>
    </xf>
    <xf numFmtId="0" fontId="3" fillId="0" borderId="0" xfId="0" quotePrefix="1" applyFont="1" applyFill="1">
      <alignment vertical="center"/>
    </xf>
    <xf numFmtId="0" fontId="2" fillId="0" borderId="18" xfId="0" quotePrefix="1" applyFont="1" applyFill="1" applyBorder="1" applyAlignment="1">
      <alignment horizontal="center" vertical="center"/>
    </xf>
    <xf numFmtId="0" fontId="60" fillId="8" borderId="1" xfId="1269" applyFont="1" applyFill="1" applyBorder="1" applyAlignment="1">
      <alignment horizontal="center" vertical="center"/>
    </xf>
    <xf numFmtId="0" fontId="0" fillId="8" borderId="1" xfId="0" applyFont="1" applyFill="1" applyBorder="1" applyAlignment="1">
      <alignment horizontal="center" vertical="center"/>
    </xf>
    <xf numFmtId="41" fontId="3" fillId="8" borderId="1" xfId="1267" applyFont="1" applyFill="1" applyBorder="1" applyAlignment="1">
      <alignment vertical="center" wrapText="1"/>
    </xf>
    <xf numFmtId="41" fontId="0" fillId="8" borderId="1" xfId="1267" applyFont="1" applyFill="1" applyBorder="1" applyAlignment="1">
      <alignment horizontal="right" vertical="center"/>
    </xf>
    <xf numFmtId="41" fontId="0" fillId="0" borderId="1" xfId="1267" applyFont="1" applyBorder="1" applyAlignment="1">
      <alignment horizontal="right" vertical="center"/>
    </xf>
    <xf numFmtId="41" fontId="72" fillId="8" borderId="1" xfId="1267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0" fontId="92" fillId="0" borderId="20" xfId="1261" applyFont="1" applyBorder="1" applyAlignment="1">
      <alignment horizontal="center" vertical="center" shrinkToFit="1"/>
    </xf>
    <xf numFmtId="0" fontId="87" fillId="0" borderId="38" xfId="1270" applyFont="1" applyBorder="1"/>
    <xf numFmtId="0" fontId="87" fillId="0" borderId="39" xfId="1270" applyFont="1" applyBorder="1"/>
    <xf numFmtId="0" fontId="87" fillId="0" borderId="40" xfId="1270" applyFont="1" applyBorder="1"/>
    <xf numFmtId="0" fontId="87" fillId="0" borderId="0" xfId="1270" applyFont="1"/>
    <xf numFmtId="0" fontId="102" fillId="0" borderId="41" xfId="1270" applyFont="1" applyBorder="1" applyAlignment="1">
      <alignment horizontal="left"/>
    </xf>
    <xf numFmtId="0" fontId="87" fillId="0" borderId="0" xfId="1270" applyFont="1" applyBorder="1" applyAlignment="1">
      <alignment horizontal="left"/>
    </xf>
    <xf numFmtId="0" fontId="87" fillId="0" borderId="0" xfId="1270" applyFont="1" applyBorder="1"/>
    <xf numFmtId="0" fontId="87" fillId="0" borderId="42" xfId="1270" applyFont="1" applyBorder="1"/>
    <xf numFmtId="0" fontId="107" fillId="0" borderId="41" xfId="1270" applyFont="1" applyBorder="1" applyAlignment="1">
      <alignment horizontal="left"/>
    </xf>
    <xf numFmtId="0" fontId="108" fillId="0" borderId="0" xfId="1270" applyFont="1" applyBorder="1" applyAlignment="1">
      <alignment horizontal="left" vertical="center"/>
    </xf>
    <xf numFmtId="0" fontId="87" fillId="0" borderId="41" xfId="1270" applyFont="1" applyBorder="1"/>
    <xf numFmtId="0" fontId="110" fillId="0" borderId="41" xfId="1270" applyFont="1" applyBorder="1" applyAlignment="1">
      <alignment horizontal="center"/>
    </xf>
    <xf numFmtId="0" fontId="110" fillId="0" borderId="0" xfId="1270" applyFont="1" applyBorder="1" applyAlignment="1">
      <alignment horizontal="center"/>
    </xf>
    <xf numFmtId="0" fontId="112" fillId="0" borderId="42" xfId="1270" applyFont="1" applyBorder="1"/>
    <xf numFmtId="0" fontId="112" fillId="0" borderId="0" xfId="1270" applyFont="1" applyBorder="1"/>
    <xf numFmtId="0" fontId="112" fillId="0" borderId="0" xfId="1270" applyFont="1"/>
    <xf numFmtId="0" fontId="112" fillId="0" borderId="41" xfId="1270" applyFont="1" applyBorder="1"/>
    <xf numFmtId="0" fontId="112" fillId="0" borderId="0" xfId="1270" applyFont="1" applyBorder="1" applyAlignment="1">
      <alignment horizontal="center"/>
    </xf>
    <xf numFmtId="0" fontId="113" fillId="0" borderId="0" xfId="1270" applyFont="1" applyBorder="1" applyAlignment="1"/>
    <xf numFmtId="0" fontId="113" fillId="0" borderId="0" xfId="1270" applyFont="1" applyBorder="1" applyAlignment="1">
      <alignment vertical="center"/>
    </xf>
    <xf numFmtId="0" fontId="112" fillId="0" borderId="0" xfId="1270" applyFont="1" applyBorder="1" applyAlignment="1">
      <alignment vertical="center"/>
    </xf>
    <xf numFmtId="0" fontId="87" fillId="0" borderId="0" xfId="1270" applyFont="1" applyBorder="1" applyAlignment="1"/>
    <xf numFmtId="0" fontId="114" fillId="0" borderId="0" xfId="1270" applyFont="1" applyBorder="1" applyAlignment="1">
      <alignment vertical="center"/>
    </xf>
    <xf numFmtId="0" fontId="87" fillId="0" borderId="0" xfId="1270" applyFont="1" applyBorder="1" applyAlignment="1">
      <alignment vertical="center"/>
    </xf>
    <xf numFmtId="0" fontId="115" fillId="0" borderId="0" xfId="1270" applyFont="1" applyBorder="1" applyAlignment="1">
      <alignment horizontal="center"/>
    </xf>
    <xf numFmtId="0" fontId="115" fillId="0" borderId="0" xfId="1270" applyFont="1" applyBorder="1" applyAlignment="1"/>
    <xf numFmtId="0" fontId="116" fillId="0" borderId="41" xfId="1270" applyFont="1" applyBorder="1" applyAlignment="1">
      <alignment horizontal="center"/>
    </xf>
    <xf numFmtId="0" fontId="116" fillId="0" borderId="0" xfId="1270" applyFont="1" applyBorder="1" applyAlignment="1">
      <alignment horizontal="center"/>
    </xf>
    <xf numFmtId="0" fontId="114" fillId="0" borderId="42" xfId="1270" applyFont="1" applyBorder="1" applyAlignment="1">
      <alignment horizontal="center" vertical="center"/>
    </xf>
    <xf numFmtId="0" fontId="114" fillId="0" borderId="0" xfId="1270" applyFont="1" applyBorder="1" applyAlignment="1">
      <alignment horizontal="center" vertical="center"/>
    </xf>
    <xf numFmtId="0" fontId="87" fillId="0" borderId="43" xfId="1270" applyFont="1" applyBorder="1"/>
    <xf numFmtId="0" fontId="87" fillId="0" borderId="44" xfId="1270" applyFont="1" applyBorder="1"/>
    <xf numFmtId="0" fontId="87" fillId="0" borderId="13" xfId="1270" applyFont="1" applyBorder="1"/>
    <xf numFmtId="0" fontId="32" fillId="0" borderId="0" xfId="1271" applyFont="1"/>
    <xf numFmtId="177" fontId="0" fillId="0" borderId="1" xfId="0" applyNumberFormat="1" applyBorder="1" applyAlignment="1">
      <alignment horizontal="right" vertical="center"/>
    </xf>
    <xf numFmtId="0" fontId="92" fillId="0" borderId="25" xfId="1261" applyFont="1" applyBorder="1" applyAlignment="1">
      <alignment horizontal="center" vertical="center" shrinkToFit="1"/>
    </xf>
    <xf numFmtId="41" fontId="0" fillId="0" borderId="14" xfId="1267" applyFont="1" applyBorder="1" applyAlignment="1">
      <alignment horizontal="right" vertical="center"/>
    </xf>
    <xf numFmtId="41" fontId="0" fillId="0" borderId="17" xfId="1267" applyFont="1" applyBorder="1" applyAlignment="1">
      <alignment horizontal="right" vertical="center"/>
    </xf>
    <xf numFmtId="0" fontId="116" fillId="0" borderId="41" xfId="1270" applyFont="1" applyBorder="1" applyAlignment="1">
      <alignment horizontal="center"/>
    </xf>
    <xf numFmtId="0" fontId="116" fillId="0" borderId="0" xfId="1270" applyFont="1" applyBorder="1" applyAlignment="1">
      <alignment horizontal="center"/>
    </xf>
    <xf numFmtId="0" fontId="103" fillId="0" borderId="0" xfId="1270" applyFont="1" applyBorder="1" applyAlignment="1">
      <alignment horizontal="left" vertical="center"/>
    </xf>
    <xf numFmtId="0" fontId="105" fillId="0" borderId="0" xfId="1270" applyFont="1" applyBorder="1" applyAlignment="1">
      <alignment horizontal="left"/>
    </xf>
    <xf numFmtId="0" fontId="106" fillId="0" borderId="41" xfId="1270" applyFont="1" applyBorder="1" applyAlignment="1">
      <alignment horizontal="center" vertical="center" wrapText="1" shrinkToFit="1"/>
    </xf>
    <xf numFmtId="0" fontId="106" fillId="0" borderId="0" xfId="1270" applyFont="1" applyBorder="1" applyAlignment="1">
      <alignment horizontal="center" vertical="center" shrinkToFit="1"/>
    </xf>
    <xf numFmtId="0" fontId="106" fillId="0" borderId="42" xfId="1270" applyFont="1" applyBorder="1" applyAlignment="1">
      <alignment horizontal="center" vertical="center" shrinkToFit="1"/>
    </xf>
    <xf numFmtId="0" fontId="109" fillId="0" borderId="41" xfId="1270" applyFont="1" applyBorder="1" applyAlignment="1">
      <alignment horizontal="center"/>
    </xf>
    <xf numFmtId="0" fontId="109" fillId="0" borderId="0" xfId="1270" applyFont="1" applyBorder="1" applyAlignment="1">
      <alignment horizontal="center"/>
    </xf>
    <xf numFmtId="0" fontId="111" fillId="0" borderId="41" xfId="1270" applyFont="1" applyBorder="1" applyAlignment="1">
      <alignment horizontal="center" vertical="top"/>
    </xf>
    <xf numFmtId="0" fontId="111" fillId="0" borderId="0" xfId="1270" applyFont="1" applyBorder="1" applyAlignment="1">
      <alignment horizontal="center" vertical="top"/>
    </xf>
    <xf numFmtId="41" fontId="25" fillId="0" borderId="33" xfId="1243" applyFont="1" applyBorder="1" applyAlignment="1">
      <alignment horizontal="center" vertical="center" wrapText="1"/>
    </xf>
    <xf numFmtId="256" fontId="25" fillId="0" borderId="0" xfId="1243" applyNumberFormat="1" applyFont="1" applyBorder="1" applyAlignment="1">
      <alignment horizontal="center" vertical="center" wrapText="1"/>
    </xf>
    <xf numFmtId="41" fontId="25" fillId="0" borderId="0" xfId="1243" applyFont="1" applyBorder="1" applyAlignment="1">
      <alignment horizontal="center" vertical="center" wrapText="1"/>
    </xf>
    <xf numFmtId="41" fontId="25" fillId="0" borderId="3" xfId="1243" applyFont="1" applyBorder="1" applyAlignment="1">
      <alignment horizontal="center" vertical="center" wrapText="1"/>
    </xf>
    <xf numFmtId="0" fontId="92" fillId="0" borderId="20" xfId="1261" applyFont="1" applyBorder="1" applyAlignment="1">
      <alignment horizontal="center" vertical="center" shrinkToFit="1"/>
    </xf>
    <xf numFmtId="0" fontId="92" fillId="0" borderId="32" xfId="1261" applyFont="1" applyBorder="1" applyAlignment="1">
      <alignment horizontal="center" vertical="center" shrinkToFit="1"/>
    </xf>
    <xf numFmtId="0" fontId="92" fillId="0" borderId="3" xfId="1261" applyFont="1" applyBorder="1" applyAlignment="1">
      <alignment horizontal="center" vertical="center" shrinkToFit="1"/>
    </xf>
    <xf numFmtId="0" fontId="92" fillId="0" borderId="36" xfId="1261" applyFont="1" applyBorder="1" applyAlignment="1">
      <alignment horizontal="center" vertical="center" shrinkToFit="1"/>
    </xf>
    <xf numFmtId="0" fontId="92" fillId="7" borderId="20" xfId="1261" applyFont="1" applyFill="1" applyBorder="1" applyAlignment="1">
      <alignment horizontal="center" vertical="center" shrinkToFit="1"/>
    </xf>
    <xf numFmtId="0" fontId="92" fillId="0" borderId="20" xfId="1261" applyFont="1" applyFill="1" applyBorder="1" applyAlignment="1">
      <alignment horizontal="center" vertical="center" shrinkToFit="1"/>
    </xf>
    <xf numFmtId="0" fontId="92" fillId="0" borderId="3" xfId="1261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 wrapText="1"/>
    </xf>
    <xf numFmtId="0" fontId="3" fillId="0" borderId="0" xfId="0" quotePrefix="1" applyFont="1" applyFill="1">
      <alignment vertical="center"/>
    </xf>
  </cellXfs>
  <cellStyles count="3529">
    <cellStyle name="          _x000d__x000a_386grabber=vga.3gr_x000d__x000a_" xfId="53"/>
    <cellStyle name="&quot;" xfId="54"/>
    <cellStyle name="&quot;_china" xfId="55"/>
    <cellStyle name="#,##0" xfId="56"/>
    <cellStyle name="%(+,-,0)" xfId="636"/>
    <cellStyle name="(##.00)" xfId="635"/>
    <cellStyle name="?? [0]_????? " xfId="57"/>
    <cellStyle name="??_x000c_둄_x001b__x000d_|?_x0001_?_x0003__x0014__x0007__x0001__x0001_" xfId="58"/>
    <cellStyle name="??&amp;5_x0007_?._x0007_9_x0008_??_x0007__x0001__x0001_" xfId="634"/>
    <cellStyle name="??&amp;6_x0007_?/_x0007_9_x0008_??_x0007__x0001__x0001_" xfId="633"/>
    <cellStyle name="??&amp;O?&amp;H?_x0008__x000f__x0007_?_x0007__x0001__x0001_" xfId="59"/>
    <cellStyle name="??&amp;O?&amp;H?_x0008__x000f__x0007_?_x0007__x0001__x0001_ 2" xfId="632"/>
    <cellStyle name="??&amp;O?&amp;H?_x0008_??_x0007__x0001__x0001_" xfId="60"/>
    <cellStyle name="??&amp;O?&amp;H?_x0008_??_x0007__x0001__x0001_ 2" xfId="388"/>
    <cellStyle name="??_????? " xfId="61"/>
    <cellStyle name="?W?_laroux" xfId="62"/>
    <cellStyle name="?曹%U?&amp;H?_x0008_?s_x000a__x0007__x0001__x0001_" xfId="63"/>
    <cellStyle name="@" xfId="387"/>
    <cellStyle name="@_지역업체결재" xfId="347"/>
    <cellStyle name="@_지역업체결재_당초-변경 내역서(9738백만원)-rev1" xfId="389"/>
    <cellStyle name="@_지역업체결재_당초-변경 내역서(9738백만원)-rev1_제3차1회 설계변경서 20041215 r00" xfId="386"/>
    <cellStyle name="@_지역업체결재_당초-변경 내역서(9738백만원)-이용일과장 작성-rev3" xfId="631"/>
    <cellStyle name="@_지역업체결재_당초-변경 내역서(9738백만원)-이용일과장 작성-rev3_제3차1회 설계변경서 20041215 r00" xfId="630"/>
    <cellStyle name="_0.자재집계표" xfId="1272"/>
    <cellStyle name="_0.자재집계표_2004년 발주계획(안)" xfId="1273"/>
    <cellStyle name="_0001 (2)" xfId="64"/>
    <cellStyle name="_0002 (2)" xfId="65"/>
    <cellStyle name="_0006 (2)" xfId="66"/>
    <cellStyle name="_0006 (3)" xfId="67"/>
    <cellStyle name="_01.고려여주구미간(최종)" xfId="629"/>
    <cellStyle name="_1-(1).사격장신축전기" xfId="68"/>
    <cellStyle name="_1.전기내역서(0928)(1차분)" xfId="69"/>
    <cellStyle name="_1408 barracks" xfId="70"/>
    <cellStyle name="_2.구조물교각" xfId="1274"/>
    <cellStyle name="_2.구조물교각_2004년 발주계획(안)" xfId="1275"/>
    <cellStyle name="_2.통신내역서" xfId="71"/>
    <cellStyle name="_2.통신내역서(0928)(1차분)" xfId="72"/>
    <cellStyle name="_2차1회변경설계서(변경1)" xfId="628"/>
    <cellStyle name="_3.소방내역서" xfId="73"/>
    <cellStyle name="_3.소방내역서(0928)(전체분)" xfId="74"/>
    <cellStyle name="_3.철근자재교각" xfId="1276"/>
    <cellStyle name="_3.철근자재교각_2004년 발주계획(안)" xfId="1277"/>
    <cellStyle name="_4.단가대비표" xfId="75"/>
    <cellStyle name="_50억(수량산출서)" xfId="1278"/>
    <cellStyle name="_6.PHC파일 천공항타" xfId="1279"/>
    <cellStyle name="_6.가시설" xfId="1280"/>
    <cellStyle name="_6.가시설_2004년 발주계획(안)" xfId="1281"/>
    <cellStyle name="_63.남광건설(구암주유소)" xfId="627"/>
    <cellStyle name="_aasCost조정1" xfId="76"/>
    <cellStyle name="_AEf입찰견적01" xfId="77"/>
    <cellStyle name="_Book1" xfId="78"/>
    <cellStyle name="_Book1 2" xfId="626"/>
    <cellStyle name="_Book1_내역서(최초)" xfId="385"/>
    <cellStyle name="_Book1_설계내역서" xfId="625"/>
    <cellStyle name="_Book1_설계내역서(2차)" xfId="624"/>
    <cellStyle name="_jCC입찰견적" xfId="79"/>
    <cellStyle name="_jCC입찰견적01" xfId="80"/>
    <cellStyle name="_P-(현리-신팔)" xfId="623"/>
    <cellStyle name="_P-(현리-신팔)_내역서(최초)" xfId="622"/>
    <cellStyle name="_P-(현리-신팔)_설계내역서" xfId="384"/>
    <cellStyle name="_P-(현리-신팔)_설계내역서(2차)" xfId="621"/>
    <cellStyle name="_PHC파일길이(예산고가)" xfId="1282"/>
    <cellStyle name="_PHC파일길이(예산고가)_2004년 발주계획(안)" xfId="1283"/>
    <cellStyle name="_PHC파일정산건" xfId="1284"/>
    <cellStyle name="_PHC파일정산건_2004년 발주계획(안)" xfId="1285"/>
    <cellStyle name="_Project brief" xfId="81"/>
    <cellStyle name="_p-하남강일1" xfId="620"/>
    <cellStyle name="_p-하남강일1_내역서(최초)" xfId="346"/>
    <cellStyle name="_p-하남강일1_설계내역서" xfId="619"/>
    <cellStyle name="_p-하남강일1_설계내역서(2차)" xfId="618"/>
    <cellStyle name="_가교실정보고" xfId="1286"/>
    <cellStyle name="_가배수관(설계누락분)" xfId="1287"/>
    <cellStyle name="_가시설" xfId="1288"/>
    <cellStyle name="_가시설_0.3차발주설계서" xfId="1289"/>
    <cellStyle name="_가시설_0.3차발주설계서_120억내역서" xfId="1290"/>
    <cellStyle name="_가시설_0.3차발주설계서_120억내역서_2004년 발주계획(안)" xfId="1291"/>
    <cellStyle name="_가시설_0.3차발주설계서_120억내역서_공사현황(03년7월)" xfId="1292"/>
    <cellStyle name="_가시설_0.3차발주설계서_120억내역서_공사현황(03년7월)_2004년 발주계획(안)" xfId="1293"/>
    <cellStyle name="_가시설_0.3차발주설계서_120억내역서_요약도" xfId="1294"/>
    <cellStyle name="_가시설_0.3차발주설계서_120억내역서_요약도_2004년 발주계획(안)" xfId="1295"/>
    <cellStyle name="_가시설_0.3차발주설계서_사전공사내역서" xfId="1296"/>
    <cellStyle name="_가시설_0.3차발주설계서_사전공사내역서_2004년 발주계획(안)" xfId="1297"/>
    <cellStyle name="_가시설_0.3차발주설계서_소장실자료(요약도)" xfId="1298"/>
    <cellStyle name="_가시설_0.3차발주설계서_소장실자료(요약도)_2004년 발주계획(안)" xfId="1299"/>
    <cellStyle name="_가시설_0.3차발주설계서_추가공사내역서" xfId="1300"/>
    <cellStyle name="_가시설_0.3차발주설계서_추가공사내역서_2004년 발주계획(안)" xfId="1301"/>
    <cellStyle name="_가시설_120억내역서" xfId="1302"/>
    <cellStyle name="_가시설_120억내역서_2004년 발주계획(안)" xfId="1303"/>
    <cellStyle name="_가시설_120억내역서_공사현황(03년7월)" xfId="1304"/>
    <cellStyle name="_가시설_120억내역서_공사현황(03년7월)_2004년 발주계획(안)" xfId="1305"/>
    <cellStyle name="_가시설_120억내역서_요약도" xfId="1306"/>
    <cellStyle name="_가시설_120억내역서_요약도_2004년 발주계획(안)" xfId="1307"/>
    <cellStyle name="_가시설_2004년 발주계획(안)" xfId="1308"/>
    <cellStyle name="_가시설_3차발주설계서" xfId="1309"/>
    <cellStyle name="_가시설_3차발주설계서_120억내역서" xfId="1310"/>
    <cellStyle name="_가시설_3차발주설계서_120억내역서_2004년 발주계획(안)" xfId="1311"/>
    <cellStyle name="_가시설_3차발주설계서_120억내역서_공사현황(03년7월)" xfId="1312"/>
    <cellStyle name="_가시설_3차발주설계서_120억내역서_공사현황(03년7월)_2004년 발주계획(안)" xfId="1313"/>
    <cellStyle name="_가시설_3차발주설계서_120억내역서_요약도" xfId="1314"/>
    <cellStyle name="_가시설_3차발주설계서_120억내역서_요약도_2004년 발주계획(안)" xfId="1315"/>
    <cellStyle name="_가시설_3차발주설계서_2004년 발주계획(안)" xfId="1316"/>
    <cellStyle name="_가시설_3차발주설계서_발주설계서" xfId="1317"/>
    <cellStyle name="_가시설_3차발주설계서_사전공사내역서" xfId="1318"/>
    <cellStyle name="_가시설_3차발주설계서_사전공사내역서_2004년 발주계획(안)" xfId="1319"/>
    <cellStyle name="_가시설_3차발주설계서_소장실자료(요약도)" xfId="1320"/>
    <cellStyle name="_가시설_3차발주설계서_소장실자료(요약도)_2004년 발주계획(안)" xfId="1321"/>
    <cellStyle name="_가시설_3차발주설계서_청에서" xfId="1322"/>
    <cellStyle name="_가시설_3차발주설계서_청에서_0.3차발주설계서" xfId="1323"/>
    <cellStyle name="_가시설_3차발주설계서_청에서_0.3차발주설계서_120억내역서" xfId="1324"/>
    <cellStyle name="_가시설_3차발주설계서_청에서_0.3차발주설계서_120억내역서_2004년 발주계획(안)" xfId="1325"/>
    <cellStyle name="_가시설_3차발주설계서_청에서_0.3차발주설계서_120억내역서_공사현황(03년7월)" xfId="1326"/>
    <cellStyle name="_가시설_3차발주설계서_청에서_0.3차발주설계서_120억내역서_공사현황(03년7월)_2004년 발주계획(안)" xfId="1327"/>
    <cellStyle name="_가시설_3차발주설계서_청에서_0.3차발주설계서_120억내역서_요약도" xfId="1328"/>
    <cellStyle name="_가시설_3차발주설계서_청에서_0.3차발주설계서_120억내역서_요약도_2004년 발주계획(안)" xfId="1329"/>
    <cellStyle name="_가시설_3차발주설계서_청에서_0.3차발주설계서_사전공사내역서" xfId="1330"/>
    <cellStyle name="_가시설_3차발주설계서_청에서_0.3차발주설계서_사전공사내역서_2004년 발주계획(안)" xfId="1331"/>
    <cellStyle name="_가시설_3차발주설계서_청에서_0.3차발주설계서_소장실자료(요약도)" xfId="1332"/>
    <cellStyle name="_가시설_3차발주설계서_청에서_0.3차발주설계서_소장실자료(요약도)_2004년 발주계획(안)" xfId="1333"/>
    <cellStyle name="_가시설_3차발주설계서_청에서_0.3차발주설계서_추가공사내역서" xfId="1334"/>
    <cellStyle name="_가시설_3차발주설계서_청에서_0.3차발주설계서_추가공사내역서_2004년 발주계획(안)" xfId="1335"/>
    <cellStyle name="_가시설_3차발주설계서_청에서_120억내역서" xfId="1336"/>
    <cellStyle name="_가시설_3차발주설계서_청에서_120억내역서_2004년 발주계획(안)" xfId="1337"/>
    <cellStyle name="_가시설_3차발주설계서_청에서_120억내역서_공사현황(03년7월)" xfId="1338"/>
    <cellStyle name="_가시설_3차발주설계서_청에서_120억내역서_공사현황(03년7월)_2004년 발주계획(안)" xfId="1339"/>
    <cellStyle name="_가시설_3차발주설계서_청에서_120억내역서_요약도" xfId="1340"/>
    <cellStyle name="_가시설_3차발주설계서_청에서_120억내역서_요약도_2004년 발주계획(안)" xfId="1341"/>
    <cellStyle name="_가시설_3차발주설계서_청에서_2004년 발주계획(안)" xfId="1342"/>
    <cellStyle name="_가시설_3차발주설계서_청에서_발주설계서" xfId="1343"/>
    <cellStyle name="_가시설_3차발주설계서_추가공사내역서" xfId="1344"/>
    <cellStyle name="_가시설_3차발주설계서_추가공사내역서_2004년 발주계획(안)" xfId="1345"/>
    <cellStyle name="_가시설_PHC파일길이(예산고가)" xfId="1346"/>
    <cellStyle name="_가시설_PHC파일길이(예산고가)_2004년 발주계획(안)" xfId="1347"/>
    <cellStyle name="_가시설_가도철거" xfId="1348"/>
    <cellStyle name="_가시설_가도철거_2004년 발주계획(안)" xfId="1349"/>
    <cellStyle name="_가시설_가배수관(설계누락분)" xfId="1350"/>
    <cellStyle name="_가시설_가배수관(설계누락분)_2004년 발주계획(안)" xfId="1351"/>
    <cellStyle name="_가시설_가시설" xfId="1352"/>
    <cellStyle name="_가시설_가시설_2004년 발주계획(안)" xfId="1353"/>
    <cellStyle name="_가시설_가시설_예산고가가시설" xfId="1354"/>
    <cellStyle name="_가시설_가시설_예산고가가시설_2004년 발주계획(안)" xfId="1355"/>
    <cellStyle name="_가시설_발주설계서" xfId="1356"/>
    <cellStyle name="_가시설_설계서" xfId="1357"/>
    <cellStyle name="_가시설_설계서_120억내역서" xfId="1358"/>
    <cellStyle name="_가시설_설계서_120억내역서_2004년 발주계획(안)" xfId="1359"/>
    <cellStyle name="_가시설_설계서_120억내역서_공사현황(03년7월)" xfId="1360"/>
    <cellStyle name="_가시설_설계서_120억내역서_공사현황(03년7월)_2004년 발주계획(안)" xfId="1361"/>
    <cellStyle name="_가시설_설계서_120억내역서_요약도" xfId="1362"/>
    <cellStyle name="_가시설_설계서_120억내역서_요약도_2004년 발주계획(안)" xfId="1363"/>
    <cellStyle name="_가시설_설계서_2004년 발주계획(안)" xfId="1364"/>
    <cellStyle name="_가시설_설계서_발주설계서" xfId="1365"/>
    <cellStyle name="_가시설_설계서_사전공사내역서" xfId="1366"/>
    <cellStyle name="_가시설_설계서_사전공사내역서_2004년 발주계획(안)" xfId="1367"/>
    <cellStyle name="_가시설_설계서_소장실자료(요약도)" xfId="1368"/>
    <cellStyle name="_가시설_설계서_소장실자료(요약도)_2004년 발주계획(안)" xfId="1369"/>
    <cellStyle name="_가시설_설계서_청에서" xfId="1370"/>
    <cellStyle name="_가시설_설계서_청에서_0.3차발주설계서" xfId="1371"/>
    <cellStyle name="_가시설_설계서_청에서_0.3차발주설계서_120억내역서" xfId="1372"/>
    <cellStyle name="_가시설_설계서_청에서_0.3차발주설계서_120억내역서_2004년 발주계획(안)" xfId="1373"/>
    <cellStyle name="_가시설_설계서_청에서_0.3차발주설계서_120억내역서_공사현황(03년7월)" xfId="1374"/>
    <cellStyle name="_가시설_설계서_청에서_0.3차발주설계서_120억내역서_공사현황(03년7월)_2004년 발주계획(안)" xfId="1375"/>
    <cellStyle name="_가시설_설계서_청에서_0.3차발주설계서_120억내역서_요약도" xfId="1376"/>
    <cellStyle name="_가시설_설계서_청에서_0.3차발주설계서_120억내역서_요약도_2004년 발주계획(안)" xfId="1377"/>
    <cellStyle name="_가시설_설계서_청에서_0.3차발주설계서_사전공사내역서" xfId="1378"/>
    <cellStyle name="_가시설_설계서_청에서_0.3차발주설계서_사전공사내역서_2004년 발주계획(안)" xfId="1379"/>
    <cellStyle name="_가시설_설계서_청에서_0.3차발주설계서_소장실자료(요약도)" xfId="1380"/>
    <cellStyle name="_가시설_설계서_청에서_0.3차발주설계서_소장실자료(요약도)_2004년 발주계획(안)" xfId="1381"/>
    <cellStyle name="_가시설_설계서_청에서_0.3차발주설계서_추가공사내역서" xfId="1382"/>
    <cellStyle name="_가시설_설계서_청에서_0.3차발주설계서_추가공사내역서_2004년 발주계획(안)" xfId="1383"/>
    <cellStyle name="_가시설_설계서_청에서_120억내역서" xfId="1384"/>
    <cellStyle name="_가시설_설계서_청에서_120억내역서_2004년 발주계획(안)" xfId="1385"/>
    <cellStyle name="_가시설_설계서_청에서_120억내역서_공사현황(03년7월)" xfId="1386"/>
    <cellStyle name="_가시설_설계서_청에서_120억내역서_공사현황(03년7월)_2004년 발주계획(안)" xfId="1387"/>
    <cellStyle name="_가시설_설계서_청에서_120억내역서_요약도" xfId="1388"/>
    <cellStyle name="_가시설_설계서_청에서_120억내역서_요약도_2004년 발주계획(안)" xfId="1389"/>
    <cellStyle name="_가시설_설계서_청에서_2004년 발주계획(안)" xfId="1390"/>
    <cellStyle name="_가시설_설계서_청에서_발주설계서" xfId="1391"/>
    <cellStyle name="_가시설_설계서_추가공사내역서" xfId="1392"/>
    <cellStyle name="_가시설_설계서_추가공사내역서_2004년 발주계획(안)" xfId="1393"/>
    <cellStyle name="_가시설_예산고가(p10,71,73)가시설변경" xfId="1394"/>
    <cellStyle name="_가시설_예산고가(p10,71,73)가시설변경_0.3차발주설계서" xfId="1395"/>
    <cellStyle name="_가시설_예산고가(p10,71,73)가시설변경_0.3차발주설계서_120억내역서" xfId="1396"/>
    <cellStyle name="_가시설_예산고가(p10,71,73)가시설변경_0.3차발주설계서_120억내역서_2004년 발주계획(안)" xfId="1397"/>
    <cellStyle name="_가시설_예산고가(p10,71,73)가시설변경_0.3차발주설계서_120억내역서_공사현황(03년7월)" xfId="1398"/>
    <cellStyle name="_가시설_예산고가(p10,71,73)가시설변경_0.3차발주설계서_120억내역서_공사현황(03년7월)_2004년 발주계획(안)" xfId="1399"/>
    <cellStyle name="_가시설_예산고가(p10,71,73)가시설변경_0.3차발주설계서_120억내역서_요약도" xfId="1400"/>
    <cellStyle name="_가시설_예산고가(p10,71,73)가시설변경_0.3차발주설계서_120억내역서_요약도_2004년 발주계획(안)" xfId="1401"/>
    <cellStyle name="_가시설_예산고가(p10,71,73)가시설변경_0.3차발주설계서_사전공사내역서" xfId="1402"/>
    <cellStyle name="_가시설_예산고가(p10,71,73)가시설변경_0.3차발주설계서_사전공사내역서_2004년 발주계획(안)" xfId="1403"/>
    <cellStyle name="_가시설_예산고가(p10,71,73)가시설변경_0.3차발주설계서_소장실자료(요약도)" xfId="1404"/>
    <cellStyle name="_가시설_예산고가(p10,71,73)가시설변경_0.3차발주설계서_소장실자료(요약도)_2004년 발주계획(안)" xfId="1405"/>
    <cellStyle name="_가시설_예산고가(p10,71,73)가시설변경_0.3차발주설계서_추가공사내역서" xfId="1406"/>
    <cellStyle name="_가시설_예산고가(p10,71,73)가시설변경_0.3차발주설계서_추가공사내역서_2004년 발주계획(안)" xfId="1407"/>
    <cellStyle name="_가시설_예산고가(p10,71,73)가시설변경_120억내역서" xfId="1408"/>
    <cellStyle name="_가시설_예산고가(p10,71,73)가시설변경_120억내역서_2004년 발주계획(안)" xfId="1409"/>
    <cellStyle name="_가시설_예산고가(p10,71,73)가시설변경_120억내역서_공사현황(03년7월)" xfId="1410"/>
    <cellStyle name="_가시설_예산고가(p10,71,73)가시설변경_120억내역서_공사현황(03년7월)_2004년 발주계획(안)" xfId="1411"/>
    <cellStyle name="_가시설_예산고가(p10,71,73)가시설변경_120억내역서_요약도" xfId="1412"/>
    <cellStyle name="_가시설_예산고가(p10,71,73)가시설변경_120억내역서_요약도_2004년 발주계획(안)" xfId="1413"/>
    <cellStyle name="_가시설_예산고가(p10,71,73)가시설변경_2004년 발주계획(안)" xfId="1414"/>
    <cellStyle name="_가시설_예산고가(p10,71,73)가시설변경_3차발주설계서" xfId="1415"/>
    <cellStyle name="_가시설_예산고가(p10,71,73)가시설변경_3차발주설계서_120억내역서" xfId="1416"/>
    <cellStyle name="_가시설_예산고가(p10,71,73)가시설변경_3차발주설계서_120억내역서_2004년 발주계획(안)" xfId="1417"/>
    <cellStyle name="_가시설_예산고가(p10,71,73)가시설변경_3차발주설계서_120억내역서_공사현황(03년7월)" xfId="1418"/>
    <cellStyle name="_가시설_예산고가(p10,71,73)가시설변경_3차발주설계서_120억내역서_공사현황(03년7월)_2004년 발주계획(안)" xfId="1419"/>
    <cellStyle name="_가시설_예산고가(p10,71,73)가시설변경_3차발주설계서_120억내역서_요약도" xfId="1420"/>
    <cellStyle name="_가시설_예산고가(p10,71,73)가시설변경_3차발주설계서_120억내역서_요약도_2004년 발주계획(안)" xfId="1421"/>
    <cellStyle name="_가시설_예산고가(p10,71,73)가시설변경_3차발주설계서_2004년 발주계획(안)" xfId="1422"/>
    <cellStyle name="_가시설_예산고가(p10,71,73)가시설변경_3차발주설계서_발주설계서" xfId="1423"/>
    <cellStyle name="_가시설_예산고가(p10,71,73)가시설변경_3차발주설계서_사전공사내역서" xfId="1424"/>
    <cellStyle name="_가시설_예산고가(p10,71,73)가시설변경_3차발주설계서_사전공사내역서_2004년 발주계획(안)" xfId="1425"/>
    <cellStyle name="_가시설_예산고가(p10,71,73)가시설변경_3차발주설계서_소장실자료(요약도)" xfId="1426"/>
    <cellStyle name="_가시설_예산고가(p10,71,73)가시설변경_3차발주설계서_소장실자료(요약도)_2004년 발주계획(안)" xfId="1427"/>
    <cellStyle name="_가시설_예산고가(p10,71,73)가시설변경_3차발주설계서_청에서" xfId="1428"/>
    <cellStyle name="_가시설_예산고가(p10,71,73)가시설변경_3차발주설계서_청에서_0.3차발주설계서" xfId="1429"/>
    <cellStyle name="_가시설_예산고가(p10,71,73)가시설변경_3차발주설계서_청에서_0.3차발주설계서_120억내역서" xfId="1430"/>
    <cellStyle name="_가시설_예산고가(p10,71,73)가시설변경_3차발주설계서_청에서_0.3차발주설계서_120억내역서_2004년 발주계획(안)" xfId="1431"/>
    <cellStyle name="_가시설_예산고가(p10,71,73)가시설변경_3차발주설계서_청에서_0.3차발주설계서_120억내역서_공사현황(03년7월)" xfId="1432"/>
    <cellStyle name="_가시설_예산고가(p10,71,73)가시설변경_3차발주설계서_청에서_0.3차발주설계서_120억내역서_공사현황(03년7월)_2004년 발주계획(안)" xfId="1433"/>
    <cellStyle name="_가시설_예산고가(p10,71,73)가시설변경_3차발주설계서_청에서_0.3차발주설계서_120억내역서_요약도" xfId="1434"/>
    <cellStyle name="_가시설_예산고가(p10,71,73)가시설변경_3차발주설계서_청에서_0.3차발주설계서_120억내역서_요약도_2004년 발주계획(안)" xfId="1435"/>
    <cellStyle name="_가시설_예산고가(p10,71,73)가시설변경_3차발주설계서_청에서_0.3차발주설계서_사전공사내역서" xfId="1436"/>
    <cellStyle name="_가시설_예산고가(p10,71,73)가시설변경_3차발주설계서_청에서_0.3차발주설계서_사전공사내역서_2004년 발주계획(안)" xfId="1437"/>
    <cellStyle name="_가시설_예산고가(p10,71,73)가시설변경_3차발주설계서_청에서_0.3차발주설계서_소장실자료(요약도)" xfId="1438"/>
    <cellStyle name="_가시설_예산고가(p10,71,73)가시설변경_3차발주설계서_청에서_0.3차발주설계서_소장실자료(요약도)_2004년 발주계획(안)" xfId="1439"/>
    <cellStyle name="_가시설_예산고가(p10,71,73)가시설변경_3차발주설계서_청에서_0.3차발주설계서_추가공사내역서" xfId="1440"/>
    <cellStyle name="_가시설_예산고가(p10,71,73)가시설변경_3차발주설계서_청에서_0.3차발주설계서_추가공사내역서_2004년 발주계획(안)" xfId="1441"/>
    <cellStyle name="_가시설_예산고가(p10,71,73)가시설변경_3차발주설계서_청에서_120억내역서" xfId="1442"/>
    <cellStyle name="_가시설_예산고가(p10,71,73)가시설변경_3차발주설계서_청에서_120억내역서_2004년 발주계획(안)" xfId="1443"/>
    <cellStyle name="_가시설_예산고가(p10,71,73)가시설변경_3차발주설계서_청에서_120억내역서_공사현황(03년7월)" xfId="1444"/>
    <cellStyle name="_가시설_예산고가(p10,71,73)가시설변경_3차발주설계서_청에서_120억내역서_공사현황(03년7월)_2004년 발주계획(안)" xfId="1445"/>
    <cellStyle name="_가시설_예산고가(p10,71,73)가시설변경_3차발주설계서_청에서_120억내역서_요약도" xfId="1446"/>
    <cellStyle name="_가시설_예산고가(p10,71,73)가시설변경_3차발주설계서_청에서_120억내역서_요약도_2004년 발주계획(안)" xfId="1447"/>
    <cellStyle name="_가시설_예산고가(p10,71,73)가시설변경_3차발주설계서_청에서_2004년 발주계획(안)" xfId="1448"/>
    <cellStyle name="_가시설_예산고가(p10,71,73)가시설변경_3차발주설계서_청에서_발주설계서" xfId="1449"/>
    <cellStyle name="_가시설_예산고가(p10,71,73)가시설변경_3차발주설계서_추가공사내역서" xfId="1450"/>
    <cellStyle name="_가시설_예산고가(p10,71,73)가시설변경_3차발주설계서_추가공사내역서_2004년 발주계획(안)" xfId="1451"/>
    <cellStyle name="_가시설_예산고가(p10,71,73)가시설변경_PHC파일길이(예산고가)" xfId="1452"/>
    <cellStyle name="_가시설_예산고가(p10,71,73)가시설변경_PHC파일길이(예산고가)_2004년 발주계획(안)" xfId="1453"/>
    <cellStyle name="_가시설_예산고가(p10,71,73)가시설변경_가도철거" xfId="1454"/>
    <cellStyle name="_가시설_예산고가(p10,71,73)가시설변경_가도철거_2004년 발주계획(안)" xfId="1455"/>
    <cellStyle name="_가시설_예산고가(p10,71,73)가시설변경_가배수관(설계누락분)" xfId="1456"/>
    <cellStyle name="_가시설_예산고가(p10,71,73)가시설변경_가배수관(설계누락분)_2004년 발주계획(안)" xfId="1457"/>
    <cellStyle name="_가시설_예산고가(p10,71,73)가시설변경_발주설계서" xfId="1458"/>
    <cellStyle name="_가시설_예산고가(p10,71,73)가시설변경_설계서" xfId="1459"/>
    <cellStyle name="_가시설_예산고가(p10,71,73)가시설변경_설계서_120억내역서" xfId="1460"/>
    <cellStyle name="_가시설_예산고가(p10,71,73)가시설변경_설계서_120억내역서_2004년 발주계획(안)" xfId="1461"/>
    <cellStyle name="_가시설_예산고가(p10,71,73)가시설변경_설계서_120억내역서_공사현황(03년7월)" xfId="1462"/>
    <cellStyle name="_가시설_예산고가(p10,71,73)가시설변경_설계서_120억내역서_공사현황(03년7월)_2004년 발주계획(안)" xfId="1463"/>
    <cellStyle name="_가시설_예산고가(p10,71,73)가시설변경_설계서_120억내역서_요약도" xfId="1464"/>
    <cellStyle name="_가시설_예산고가(p10,71,73)가시설변경_설계서_120억내역서_요약도_2004년 발주계획(안)" xfId="1465"/>
    <cellStyle name="_가시설_예산고가(p10,71,73)가시설변경_설계서_2004년 발주계획(안)" xfId="1466"/>
    <cellStyle name="_가시설_예산고가(p10,71,73)가시설변경_설계서_발주설계서" xfId="1467"/>
    <cellStyle name="_가시설_예산고가(p10,71,73)가시설변경_설계서_사전공사내역서" xfId="1468"/>
    <cellStyle name="_가시설_예산고가(p10,71,73)가시설변경_설계서_사전공사내역서_2004년 발주계획(안)" xfId="1469"/>
    <cellStyle name="_가시설_예산고가(p10,71,73)가시설변경_설계서_소장실자료(요약도)" xfId="1470"/>
    <cellStyle name="_가시설_예산고가(p10,71,73)가시설변경_설계서_소장실자료(요약도)_2004년 발주계획(안)" xfId="1471"/>
    <cellStyle name="_가시설_예산고가(p10,71,73)가시설변경_설계서_청에서" xfId="1472"/>
    <cellStyle name="_가시설_예산고가(p10,71,73)가시설변경_설계서_청에서_0.3차발주설계서" xfId="1473"/>
    <cellStyle name="_가시설_예산고가(p10,71,73)가시설변경_설계서_청에서_0.3차발주설계서_120억내역서" xfId="1474"/>
    <cellStyle name="_가시설_예산고가(p10,71,73)가시설변경_설계서_청에서_0.3차발주설계서_120억내역서_2004년 발주계획(안)" xfId="1475"/>
    <cellStyle name="_가시설_예산고가(p10,71,73)가시설변경_설계서_청에서_0.3차발주설계서_120억내역서_공사현황(03년7월)" xfId="1476"/>
    <cellStyle name="_가시설_예산고가(p10,71,73)가시설변경_설계서_청에서_0.3차발주설계서_120억내역서_공사현황(03년7월)_2004년 발주계획(안)" xfId="1477"/>
    <cellStyle name="_가시설_예산고가(p10,71,73)가시설변경_설계서_청에서_0.3차발주설계서_120억내역서_요약도" xfId="1478"/>
    <cellStyle name="_가시설_예산고가(p10,71,73)가시설변경_설계서_청에서_0.3차발주설계서_120억내역서_요약도_2004년 발주계획(안)" xfId="1479"/>
    <cellStyle name="_가시설_예산고가(p10,71,73)가시설변경_설계서_청에서_0.3차발주설계서_사전공사내역서" xfId="1480"/>
    <cellStyle name="_가시설_예산고가(p10,71,73)가시설변경_설계서_청에서_0.3차발주설계서_사전공사내역서_2004년 발주계획(안)" xfId="1481"/>
    <cellStyle name="_가시설_예산고가(p10,71,73)가시설변경_설계서_청에서_0.3차발주설계서_소장실자료(요약도)" xfId="1482"/>
    <cellStyle name="_가시설_예산고가(p10,71,73)가시설변경_설계서_청에서_0.3차발주설계서_소장실자료(요약도)_2004년 발주계획(안)" xfId="1483"/>
    <cellStyle name="_가시설_예산고가(p10,71,73)가시설변경_설계서_청에서_0.3차발주설계서_추가공사내역서" xfId="1484"/>
    <cellStyle name="_가시설_예산고가(p10,71,73)가시설변경_설계서_청에서_0.3차발주설계서_추가공사내역서_2004년 발주계획(안)" xfId="1485"/>
    <cellStyle name="_가시설_예산고가(p10,71,73)가시설변경_설계서_청에서_120억내역서" xfId="1486"/>
    <cellStyle name="_가시설_예산고가(p10,71,73)가시설변경_설계서_청에서_120억내역서_2004년 발주계획(안)" xfId="1487"/>
    <cellStyle name="_가시설_예산고가(p10,71,73)가시설변경_설계서_청에서_120억내역서_공사현황(03년7월)" xfId="1488"/>
    <cellStyle name="_가시설_예산고가(p10,71,73)가시설변경_설계서_청에서_120억내역서_공사현황(03년7월)_2004년 발주계획(안)" xfId="1489"/>
    <cellStyle name="_가시설_예산고가(p10,71,73)가시설변경_설계서_청에서_120억내역서_요약도" xfId="1490"/>
    <cellStyle name="_가시설_예산고가(p10,71,73)가시설변경_설계서_청에서_120억내역서_요약도_2004년 발주계획(안)" xfId="1491"/>
    <cellStyle name="_가시설_예산고가(p10,71,73)가시설변경_설계서_청에서_2004년 발주계획(안)" xfId="1492"/>
    <cellStyle name="_가시설_예산고가(p10,71,73)가시설변경_설계서_청에서_발주설계서" xfId="1493"/>
    <cellStyle name="_가시설_예산고가(p10,71,73)가시설변경_설계서_추가공사내역서" xfId="1494"/>
    <cellStyle name="_가시설_예산고가(p10,71,73)가시설변경_설계서_추가공사내역서_2004년 발주계획(안)" xfId="1495"/>
    <cellStyle name="_가시설_예산고가(p10,71,73)가시설변경_요약서" xfId="1496"/>
    <cellStyle name="_가시설_예산고가(p10,71,73)가시설변경_요약서_2004년 발주계획(안)" xfId="1497"/>
    <cellStyle name="_가시설_예산고가(p10,71,73)가시설변경_총체1회 설계변경 설계서" xfId="1498"/>
    <cellStyle name="_가시설_예산고가(p10,71,73)가시설변경_총체1회 설계변경 설계서_0.3차발주설계서" xfId="1499"/>
    <cellStyle name="_가시설_예산고가(p10,71,73)가시설변경_총체1회 설계변경 설계서_0.3차발주설계서_120억내역서" xfId="1500"/>
    <cellStyle name="_가시설_예산고가(p10,71,73)가시설변경_총체1회 설계변경 설계서_0.3차발주설계서_120억내역서_2004년 발주계획(안)" xfId="1501"/>
    <cellStyle name="_가시설_예산고가(p10,71,73)가시설변경_총체1회 설계변경 설계서_0.3차발주설계서_120억내역서_공사현황(03년7월)" xfId="1502"/>
    <cellStyle name="_가시설_예산고가(p10,71,73)가시설변경_총체1회 설계변경 설계서_0.3차발주설계서_120억내역서_공사현황(03년7월)_2004년 발주계획(안)" xfId="1503"/>
    <cellStyle name="_가시설_예산고가(p10,71,73)가시설변경_총체1회 설계변경 설계서_0.3차발주설계서_120억내역서_요약도" xfId="1504"/>
    <cellStyle name="_가시설_예산고가(p10,71,73)가시설변경_총체1회 설계변경 설계서_0.3차발주설계서_120억내역서_요약도_2004년 발주계획(안)" xfId="1505"/>
    <cellStyle name="_가시설_예산고가(p10,71,73)가시설변경_총체1회 설계변경 설계서_0.3차발주설계서_사전공사내역서" xfId="1506"/>
    <cellStyle name="_가시설_예산고가(p10,71,73)가시설변경_총체1회 설계변경 설계서_0.3차발주설계서_사전공사내역서_2004년 발주계획(안)" xfId="1507"/>
    <cellStyle name="_가시설_예산고가(p10,71,73)가시설변경_총체1회 설계변경 설계서_0.3차발주설계서_소장실자료(요약도)" xfId="1508"/>
    <cellStyle name="_가시설_예산고가(p10,71,73)가시설변경_총체1회 설계변경 설계서_0.3차발주설계서_소장실자료(요약도)_2004년 발주계획(안)" xfId="1509"/>
    <cellStyle name="_가시설_예산고가(p10,71,73)가시설변경_총체1회 설계변경 설계서_0.3차발주설계서_추가공사내역서" xfId="1510"/>
    <cellStyle name="_가시설_예산고가(p10,71,73)가시설변경_총체1회 설계변경 설계서_0.3차발주설계서_추가공사내역서_2004년 발주계획(안)" xfId="1511"/>
    <cellStyle name="_가시설_예산고가(p10,71,73)가시설변경_총체1회 설계변경 설계서_1" xfId="1512"/>
    <cellStyle name="_가시설_예산고가(p10,71,73)가시설변경_총체1회 설계변경 설계서_1_2004년 발주계획(안)" xfId="1513"/>
    <cellStyle name="_가시설_예산고가(p10,71,73)가시설변경_총체1회 설계변경 설계서_120억내역서" xfId="1514"/>
    <cellStyle name="_가시설_예산고가(p10,71,73)가시설변경_총체1회 설계변경 설계서_120억내역서_2004년 발주계획(안)" xfId="1515"/>
    <cellStyle name="_가시설_예산고가(p10,71,73)가시설변경_총체1회 설계변경 설계서_120억내역서_공사현황(03년7월)" xfId="1516"/>
    <cellStyle name="_가시설_예산고가(p10,71,73)가시설변경_총체1회 설계변경 설계서_120억내역서_공사현황(03년7월)_2004년 발주계획(안)" xfId="1517"/>
    <cellStyle name="_가시설_예산고가(p10,71,73)가시설변경_총체1회 설계변경 설계서_120억내역서_요약도" xfId="1518"/>
    <cellStyle name="_가시설_예산고가(p10,71,73)가시설변경_총체1회 설계변경 설계서_120억내역서_요약도_2004년 발주계획(안)" xfId="1519"/>
    <cellStyle name="_가시설_예산고가(p10,71,73)가시설변경_총체1회 설계변경 설계서_2004년 발주계획(안)" xfId="1520"/>
    <cellStyle name="_가시설_예산고가(p10,71,73)가시설변경_총체1회 설계변경 설계서_3차발주설계서" xfId="1521"/>
    <cellStyle name="_가시설_예산고가(p10,71,73)가시설변경_총체1회 설계변경 설계서_3차발주설계서_120억내역서" xfId="1522"/>
    <cellStyle name="_가시설_예산고가(p10,71,73)가시설변경_총체1회 설계변경 설계서_3차발주설계서_120억내역서_2004년 발주계획(안)" xfId="1523"/>
    <cellStyle name="_가시설_예산고가(p10,71,73)가시설변경_총체1회 설계변경 설계서_3차발주설계서_120억내역서_공사현황(03년7월)" xfId="1524"/>
    <cellStyle name="_가시설_예산고가(p10,71,73)가시설변경_총체1회 설계변경 설계서_3차발주설계서_120억내역서_공사현황(03년7월)_2004년 발주계획(안)" xfId="1525"/>
    <cellStyle name="_가시설_예산고가(p10,71,73)가시설변경_총체1회 설계변경 설계서_3차발주설계서_120억내역서_요약도" xfId="1526"/>
    <cellStyle name="_가시설_예산고가(p10,71,73)가시설변경_총체1회 설계변경 설계서_3차발주설계서_120억내역서_요약도_2004년 발주계획(안)" xfId="1527"/>
    <cellStyle name="_가시설_예산고가(p10,71,73)가시설변경_총체1회 설계변경 설계서_3차발주설계서_2004년 발주계획(안)" xfId="1528"/>
    <cellStyle name="_가시설_예산고가(p10,71,73)가시설변경_총체1회 설계변경 설계서_3차발주설계서_발주설계서" xfId="1529"/>
    <cellStyle name="_가시설_예산고가(p10,71,73)가시설변경_총체1회 설계변경 설계서_3차발주설계서_사전공사내역서" xfId="1530"/>
    <cellStyle name="_가시설_예산고가(p10,71,73)가시설변경_총체1회 설계변경 설계서_3차발주설계서_사전공사내역서_2004년 발주계획(안)" xfId="1531"/>
    <cellStyle name="_가시설_예산고가(p10,71,73)가시설변경_총체1회 설계변경 설계서_3차발주설계서_소장실자료(요약도)" xfId="1532"/>
    <cellStyle name="_가시설_예산고가(p10,71,73)가시설변경_총체1회 설계변경 설계서_3차발주설계서_소장실자료(요약도)_2004년 발주계획(안)" xfId="1533"/>
    <cellStyle name="_가시설_예산고가(p10,71,73)가시설변경_총체1회 설계변경 설계서_3차발주설계서_청에서" xfId="1534"/>
    <cellStyle name="_가시설_예산고가(p10,71,73)가시설변경_총체1회 설계변경 설계서_3차발주설계서_청에서_0.3차발주설계서" xfId="1535"/>
    <cellStyle name="_가시설_예산고가(p10,71,73)가시설변경_총체1회 설계변경 설계서_3차발주설계서_청에서_0.3차발주설계서_120억내역서" xfId="1536"/>
    <cellStyle name="_가시설_예산고가(p10,71,73)가시설변경_총체1회 설계변경 설계서_3차발주설계서_청에서_0.3차발주설계서_120억내역서_2004년 발주계획(안)" xfId="1537"/>
    <cellStyle name="_가시설_예산고가(p10,71,73)가시설변경_총체1회 설계변경 설계서_3차발주설계서_청에서_0.3차발주설계서_120억내역서_공사현황(03년7월)" xfId="1538"/>
    <cellStyle name="_가시설_예산고가(p10,71,73)가시설변경_총체1회 설계변경 설계서_3차발주설계서_청에서_0.3차발주설계서_120억내역서_공사현황(03년7월)_2004년 발주계획(안)" xfId="1539"/>
    <cellStyle name="_가시설_예산고가(p10,71,73)가시설변경_총체1회 설계변경 설계서_3차발주설계서_청에서_0.3차발주설계서_120억내역서_요약도" xfId="1540"/>
    <cellStyle name="_가시설_예산고가(p10,71,73)가시설변경_총체1회 설계변경 설계서_3차발주설계서_청에서_0.3차발주설계서_120억내역서_요약도_2004년 발주계획(안)" xfId="1541"/>
    <cellStyle name="_가시설_예산고가(p10,71,73)가시설변경_총체1회 설계변경 설계서_3차발주설계서_청에서_0.3차발주설계서_사전공사내역서" xfId="1542"/>
    <cellStyle name="_가시설_예산고가(p10,71,73)가시설변경_총체1회 설계변경 설계서_3차발주설계서_청에서_0.3차발주설계서_사전공사내역서_2004년 발주계획(안)" xfId="1543"/>
    <cellStyle name="_가시설_예산고가(p10,71,73)가시설변경_총체1회 설계변경 설계서_3차발주설계서_청에서_0.3차발주설계서_소장실자료(요약도)" xfId="1544"/>
    <cellStyle name="_가시설_예산고가(p10,71,73)가시설변경_총체1회 설계변경 설계서_3차발주설계서_청에서_0.3차발주설계서_소장실자료(요약도)_2004년 발주계획(안)" xfId="1545"/>
    <cellStyle name="_가시설_예산고가(p10,71,73)가시설변경_총체1회 설계변경 설계서_3차발주설계서_청에서_0.3차발주설계서_추가공사내역서" xfId="1546"/>
    <cellStyle name="_가시설_예산고가(p10,71,73)가시설변경_총체1회 설계변경 설계서_3차발주설계서_청에서_0.3차발주설계서_추가공사내역서_2004년 발주계획(안)" xfId="1547"/>
    <cellStyle name="_가시설_예산고가(p10,71,73)가시설변경_총체1회 설계변경 설계서_3차발주설계서_청에서_120억내역서" xfId="1548"/>
    <cellStyle name="_가시설_예산고가(p10,71,73)가시설변경_총체1회 설계변경 설계서_3차발주설계서_청에서_120억내역서_2004년 발주계획(안)" xfId="1549"/>
    <cellStyle name="_가시설_예산고가(p10,71,73)가시설변경_총체1회 설계변경 설계서_3차발주설계서_청에서_120억내역서_공사현황(03년7월)" xfId="1550"/>
    <cellStyle name="_가시설_예산고가(p10,71,73)가시설변경_총체1회 설계변경 설계서_3차발주설계서_청에서_120억내역서_공사현황(03년7월)_2004년 발주계획(안)" xfId="1551"/>
    <cellStyle name="_가시설_예산고가(p10,71,73)가시설변경_총체1회 설계변경 설계서_3차발주설계서_청에서_120억내역서_요약도" xfId="1552"/>
    <cellStyle name="_가시설_예산고가(p10,71,73)가시설변경_총체1회 설계변경 설계서_3차발주설계서_청에서_120억내역서_요약도_2004년 발주계획(안)" xfId="1553"/>
    <cellStyle name="_가시설_예산고가(p10,71,73)가시설변경_총체1회 설계변경 설계서_3차발주설계서_청에서_2004년 발주계획(안)" xfId="1554"/>
    <cellStyle name="_가시설_예산고가(p10,71,73)가시설변경_총체1회 설계변경 설계서_3차발주설계서_청에서_발주설계서" xfId="1555"/>
    <cellStyle name="_가시설_예산고가(p10,71,73)가시설변경_총체1회 설계변경 설계서_3차발주설계서_추가공사내역서" xfId="1556"/>
    <cellStyle name="_가시설_예산고가(p10,71,73)가시설변경_총체1회 설계변경 설계서_3차발주설계서_추가공사내역서_2004년 발주계획(안)" xfId="1557"/>
    <cellStyle name="_가시설_예산고가(p10,71,73)가시설변경_총체1회 설계변경 설계서_발주설계서" xfId="1558"/>
    <cellStyle name="_가시설_예산고가(p10,71,73)가시설변경_총체1회 설계변경 설계서_설계서" xfId="1559"/>
    <cellStyle name="_가시설_예산고가(p10,71,73)가시설변경_총체1회 설계변경 설계서_설계서_120억내역서" xfId="1560"/>
    <cellStyle name="_가시설_예산고가(p10,71,73)가시설변경_총체1회 설계변경 설계서_설계서_120억내역서_2004년 발주계획(안)" xfId="1561"/>
    <cellStyle name="_가시설_예산고가(p10,71,73)가시설변경_총체1회 설계변경 설계서_설계서_120억내역서_공사현황(03년7월)" xfId="1562"/>
    <cellStyle name="_가시설_예산고가(p10,71,73)가시설변경_총체1회 설계변경 설계서_설계서_120억내역서_공사현황(03년7월)_2004년 발주계획(안)" xfId="1563"/>
    <cellStyle name="_가시설_예산고가(p10,71,73)가시설변경_총체1회 설계변경 설계서_설계서_120억내역서_요약도" xfId="1564"/>
    <cellStyle name="_가시설_예산고가(p10,71,73)가시설변경_총체1회 설계변경 설계서_설계서_120억내역서_요약도_2004년 발주계획(안)" xfId="1565"/>
    <cellStyle name="_가시설_예산고가(p10,71,73)가시설변경_총체1회 설계변경 설계서_설계서_2004년 발주계획(안)" xfId="1566"/>
    <cellStyle name="_가시설_예산고가(p10,71,73)가시설변경_총체1회 설계변경 설계서_설계서_발주설계서" xfId="1567"/>
    <cellStyle name="_가시설_예산고가(p10,71,73)가시설변경_총체1회 설계변경 설계서_설계서_사전공사내역서" xfId="1568"/>
    <cellStyle name="_가시설_예산고가(p10,71,73)가시설변경_총체1회 설계변경 설계서_설계서_사전공사내역서_2004년 발주계획(안)" xfId="1569"/>
    <cellStyle name="_가시설_예산고가(p10,71,73)가시설변경_총체1회 설계변경 설계서_설계서_소장실자료(요약도)" xfId="1570"/>
    <cellStyle name="_가시설_예산고가(p10,71,73)가시설변경_총체1회 설계변경 설계서_설계서_소장실자료(요약도)_2004년 발주계획(안)" xfId="1571"/>
    <cellStyle name="_가시설_예산고가(p10,71,73)가시설변경_총체1회 설계변경 설계서_설계서_청에서" xfId="1572"/>
    <cellStyle name="_가시설_예산고가(p10,71,73)가시설변경_총체1회 설계변경 설계서_설계서_청에서_0.3차발주설계서" xfId="1573"/>
    <cellStyle name="_가시설_예산고가(p10,71,73)가시설변경_총체1회 설계변경 설계서_설계서_청에서_0.3차발주설계서_120억내역서" xfId="1574"/>
    <cellStyle name="_가시설_예산고가(p10,71,73)가시설변경_총체1회 설계변경 설계서_설계서_청에서_0.3차발주설계서_120억내역서_2004년 발주계획(안)" xfId="1575"/>
    <cellStyle name="_가시설_예산고가(p10,71,73)가시설변경_총체1회 설계변경 설계서_설계서_청에서_0.3차발주설계서_120억내역서_공사현황(03년7월)" xfId="1576"/>
    <cellStyle name="_가시설_예산고가(p10,71,73)가시설변경_총체1회 설계변경 설계서_설계서_청에서_0.3차발주설계서_120억내역서_공사현황(03년7월)_2004년 발주계획(안)" xfId="1577"/>
    <cellStyle name="_가시설_예산고가(p10,71,73)가시설변경_총체1회 설계변경 설계서_설계서_청에서_0.3차발주설계서_120억내역서_요약도" xfId="1578"/>
    <cellStyle name="_가시설_예산고가(p10,71,73)가시설변경_총체1회 설계변경 설계서_설계서_청에서_0.3차발주설계서_120억내역서_요약도_2004년 발주계획(안)" xfId="1579"/>
    <cellStyle name="_가시설_예산고가(p10,71,73)가시설변경_총체1회 설계변경 설계서_설계서_청에서_0.3차발주설계서_사전공사내역서" xfId="1580"/>
    <cellStyle name="_가시설_예산고가(p10,71,73)가시설변경_총체1회 설계변경 설계서_설계서_청에서_0.3차발주설계서_사전공사내역서_2004년 발주계획(안)" xfId="1581"/>
    <cellStyle name="_가시설_예산고가(p10,71,73)가시설변경_총체1회 설계변경 설계서_설계서_청에서_0.3차발주설계서_소장실자료(요약도)" xfId="1582"/>
    <cellStyle name="_가시설_예산고가(p10,71,73)가시설변경_총체1회 설계변경 설계서_설계서_청에서_0.3차발주설계서_소장실자료(요약도)_2004년 발주계획(안)" xfId="1583"/>
    <cellStyle name="_가시설_예산고가(p10,71,73)가시설변경_총체1회 설계변경 설계서_설계서_청에서_0.3차발주설계서_추가공사내역서" xfId="1584"/>
    <cellStyle name="_가시설_예산고가(p10,71,73)가시설변경_총체1회 설계변경 설계서_설계서_청에서_0.3차발주설계서_추가공사내역서_2004년 발주계획(안)" xfId="1585"/>
    <cellStyle name="_가시설_예산고가(p10,71,73)가시설변경_총체1회 설계변경 설계서_설계서_청에서_120억내역서" xfId="1586"/>
    <cellStyle name="_가시설_예산고가(p10,71,73)가시설변경_총체1회 설계변경 설계서_설계서_청에서_120억내역서_2004년 발주계획(안)" xfId="1587"/>
    <cellStyle name="_가시설_예산고가(p10,71,73)가시설변경_총체1회 설계변경 설계서_설계서_청에서_120억내역서_공사현황(03년7월)" xfId="1588"/>
    <cellStyle name="_가시설_예산고가(p10,71,73)가시설변경_총체1회 설계변경 설계서_설계서_청에서_120억내역서_공사현황(03년7월)_2004년 발주계획(안)" xfId="1589"/>
    <cellStyle name="_가시설_예산고가(p10,71,73)가시설변경_총체1회 설계변경 설계서_설계서_청에서_120억내역서_요약도" xfId="1590"/>
    <cellStyle name="_가시설_예산고가(p10,71,73)가시설변경_총체1회 설계변경 설계서_설계서_청에서_120억내역서_요약도_2004년 발주계획(안)" xfId="1591"/>
    <cellStyle name="_가시설_예산고가(p10,71,73)가시설변경_총체1회 설계변경 설계서_설계서_청에서_2004년 발주계획(안)" xfId="1592"/>
    <cellStyle name="_가시설_예산고가(p10,71,73)가시설변경_총체1회 설계변경 설계서_설계서_청에서_발주설계서" xfId="1593"/>
    <cellStyle name="_가시설_예산고가(p10,71,73)가시설변경_총체1회 설계변경 설계서_설계서_추가공사내역서" xfId="1594"/>
    <cellStyle name="_가시설_예산고가(p10,71,73)가시설변경_총체1회 설계변경 설계서_설계서_추가공사내역서_2004년 발주계획(안)" xfId="1595"/>
    <cellStyle name="_가시설_예산고가(p10,71,73)가시설변경_총체1회 설계변경 설계서_요약서" xfId="1596"/>
    <cellStyle name="_가시설_예산고가(p10,71,73)가시설변경_총체1회 설계변경 설계서_요약서_2004년 발주계획(안)" xfId="1597"/>
    <cellStyle name="_가시설_예산고가(p10,71,73)가시설변경_총체1회 설계변경 설계서_총체1회 설계변경 설계서" xfId="1598"/>
    <cellStyle name="_가시설_예산고가(p10,71,73)가시설변경_총체1회 설계변경 설계서_총체1회 설계변경 설계서_0.3차발주설계서" xfId="1599"/>
    <cellStyle name="_가시설_예산고가(p10,71,73)가시설변경_총체1회 설계변경 설계서_총체1회 설계변경 설계서_0.3차발주설계서_120억내역서" xfId="1600"/>
    <cellStyle name="_가시설_예산고가(p10,71,73)가시설변경_총체1회 설계변경 설계서_총체1회 설계변경 설계서_0.3차발주설계서_120억내역서_2004년 발주계획(안)" xfId="1601"/>
    <cellStyle name="_가시설_예산고가(p10,71,73)가시설변경_총체1회 설계변경 설계서_총체1회 설계변경 설계서_0.3차발주설계서_120억내역서_공사현황(03년7월)" xfId="1602"/>
    <cellStyle name="_가시설_예산고가(p10,71,73)가시설변경_총체1회 설계변경 설계서_총체1회 설계변경 설계서_0.3차발주설계서_120억내역서_공사현황(03년7월)_2004년 발주계획(안)" xfId="1603"/>
    <cellStyle name="_가시설_예산고가(p10,71,73)가시설변경_총체1회 설계변경 설계서_총체1회 설계변경 설계서_0.3차발주설계서_120억내역서_요약도" xfId="1604"/>
    <cellStyle name="_가시설_예산고가(p10,71,73)가시설변경_총체1회 설계변경 설계서_총체1회 설계변경 설계서_0.3차발주설계서_120억내역서_요약도_2004년 발주계획(안)" xfId="1605"/>
    <cellStyle name="_가시설_예산고가(p10,71,73)가시설변경_총체1회 설계변경 설계서_총체1회 설계변경 설계서_0.3차발주설계서_사전공사내역서" xfId="1606"/>
    <cellStyle name="_가시설_예산고가(p10,71,73)가시설변경_총체1회 설계변경 설계서_총체1회 설계변경 설계서_0.3차발주설계서_사전공사내역서_2004년 발주계획(안)" xfId="1607"/>
    <cellStyle name="_가시설_예산고가(p10,71,73)가시설변경_총체1회 설계변경 설계서_총체1회 설계변경 설계서_0.3차발주설계서_소장실자료(요약도)" xfId="1608"/>
    <cellStyle name="_가시설_예산고가(p10,71,73)가시설변경_총체1회 설계변경 설계서_총체1회 설계변경 설계서_0.3차발주설계서_소장실자료(요약도)_2004년 발주계획(안)" xfId="1609"/>
    <cellStyle name="_가시설_예산고가(p10,71,73)가시설변경_총체1회 설계변경 설계서_총체1회 설계변경 설계서_0.3차발주설계서_추가공사내역서" xfId="1610"/>
    <cellStyle name="_가시설_예산고가(p10,71,73)가시설변경_총체1회 설계변경 설계서_총체1회 설계변경 설계서_0.3차발주설계서_추가공사내역서_2004년 발주계획(안)" xfId="1611"/>
    <cellStyle name="_가시설_예산고가(p10,71,73)가시설변경_총체1회 설계변경 설계서_총체1회 설계변경 설계서_1" xfId="1612"/>
    <cellStyle name="_가시설_예산고가(p10,71,73)가시설변경_총체1회 설계변경 설계서_총체1회 설계변경 설계서_1_2004년 발주계획(안)" xfId="1613"/>
    <cellStyle name="_가시설_예산고가(p10,71,73)가시설변경_총체1회 설계변경 설계서_총체1회 설계변경 설계서_120억내역서" xfId="1614"/>
    <cellStyle name="_가시설_예산고가(p10,71,73)가시설변경_총체1회 설계변경 설계서_총체1회 설계변경 설계서_120억내역서_2004년 발주계획(안)" xfId="1615"/>
    <cellStyle name="_가시설_예산고가(p10,71,73)가시설변경_총체1회 설계변경 설계서_총체1회 설계변경 설계서_120억내역서_공사현황(03년7월)" xfId="1616"/>
    <cellStyle name="_가시설_예산고가(p10,71,73)가시설변경_총체1회 설계변경 설계서_총체1회 설계변경 설계서_120억내역서_공사현황(03년7월)_2004년 발주계획(안)" xfId="1617"/>
    <cellStyle name="_가시설_예산고가(p10,71,73)가시설변경_총체1회 설계변경 설계서_총체1회 설계변경 설계서_120억내역서_요약도" xfId="1618"/>
    <cellStyle name="_가시설_예산고가(p10,71,73)가시설변경_총체1회 설계변경 설계서_총체1회 설계변경 설계서_120억내역서_요약도_2004년 발주계획(안)" xfId="1619"/>
    <cellStyle name="_가시설_예산고가(p10,71,73)가시설변경_총체1회 설계변경 설계서_총체1회 설계변경 설계서_2004년 발주계획(안)" xfId="1620"/>
    <cellStyle name="_가시설_예산고가(p10,71,73)가시설변경_총체1회 설계변경 설계서_총체1회 설계변경 설계서_3차발주설계서" xfId="1621"/>
    <cellStyle name="_가시설_예산고가(p10,71,73)가시설변경_총체1회 설계변경 설계서_총체1회 설계변경 설계서_3차발주설계서_120억내역서" xfId="1622"/>
    <cellStyle name="_가시설_예산고가(p10,71,73)가시설변경_총체1회 설계변경 설계서_총체1회 설계변경 설계서_3차발주설계서_120억내역서_2004년 발주계획(안)" xfId="1623"/>
    <cellStyle name="_가시설_예산고가(p10,71,73)가시설변경_총체1회 설계변경 설계서_총체1회 설계변경 설계서_3차발주설계서_120억내역서_공사현황(03년7월)" xfId="1624"/>
    <cellStyle name="_가시설_예산고가(p10,71,73)가시설변경_총체1회 설계변경 설계서_총체1회 설계변경 설계서_3차발주설계서_120억내역서_공사현황(03년7월)_2004년 발주계획(안)" xfId="1625"/>
    <cellStyle name="_가시설_예산고가(p10,71,73)가시설변경_총체1회 설계변경 설계서_총체1회 설계변경 설계서_3차발주설계서_120억내역서_요약도" xfId="1626"/>
    <cellStyle name="_가시설_예산고가(p10,71,73)가시설변경_총체1회 설계변경 설계서_총체1회 설계변경 설계서_3차발주설계서_120억내역서_요약도_2004년 발주계획(안)" xfId="1627"/>
    <cellStyle name="_가시설_예산고가(p10,71,73)가시설변경_총체1회 설계변경 설계서_총체1회 설계변경 설계서_3차발주설계서_2004년 발주계획(안)" xfId="1628"/>
    <cellStyle name="_가시설_예산고가(p10,71,73)가시설변경_총체1회 설계변경 설계서_총체1회 설계변경 설계서_3차발주설계서_발주설계서" xfId="1629"/>
    <cellStyle name="_가시설_예산고가(p10,71,73)가시설변경_총체1회 설계변경 설계서_총체1회 설계변경 설계서_3차발주설계서_사전공사내역서" xfId="1630"/>
    <cellStyle name="_가시설_예산고가(p10,71,73)가시설변경_총체1회 설계변경 설계서_총체1회 설계변경 설계서_3차발주설계서_사전공사내역서_2004년 발주계획(안)" xfId="1631"/>
    <cellStyle name="_가시설_예산고가(p10,71,73)가시설변경_총체1회 설계변경 설계서_총체1회 설계변경 설계서_3차발주설계서_소장실자료(요약도)" xfId="1632"/>
    <cellStyle name="_가시설_예산고가(p10,71,73)가시설변경_총체1회 설계변경 설계서_총체1회 설계변경 설계서_3차발주설계서_소장실자료(요약도)_2004년 발주계획(안)" xfId="1633"/>
    <cellStyle name="_가시설_예산고가(p10,71,73)가시설변경_총체1회 설계변경 설계서_총체1회 설계변경 설계서_3차발주설계서_청에서" xfId="1634"/>
    <cellStyle name="_가시설_예산고가(p10,71,73)가시설변경_총체1회 설계변경 설계서_총체1회 설계변경 설계서_3차발주설계서_청에서_0.3차발주설계서" xfId="1635"/>
    <cellStyle name="_가시설_예산고가(p10,71,73)가시설변경_총체1회 설계변경 설계서_총체1회 설계변경 설계서_3차발주설계서_청에서_0.3차발주설계서_120억내역서" xfId="1636"/>
    <cellStyle name="_가시설_예산고가(p10,71,73)가시설변경_총체1회 설계변경 설계서_총체1회 설계변경 설계서_3차발주설계서_청에서_0.3차발주설계서_120억내역서_2004년 발주계획(안)" xfId="1637"/>
    <cellStyle name="_가시설_예산고가(p10,71,73)가시설변경_총체1회 설계변경 설계서_총체1회 설계변경 설계서_3차발주설계서_청에서_0.3차발주설계서_120억내역서_공사현황(03년7월)" xfId="1638"/>
    <cellStyle name="_가시설_예산고가(p10,71,73)가시설변경_총체1회 설계변경 설계서_총체1회 설계변경 설계서_3차발주설계서_청에서_0.3차발주설계서_120억내역서_공사현황(03년7월)_2004년 발주계획(안)" xfId="1639"/>
    <cellStyle name="_가시설_예산고가(p10,71,73)가시설변경_총체1회 설계변경 설계서_총체1회 설계변경 설계서_3차발주설계서_청에서_0.3차발주설계서_120억내역서_요약도" xfId="1640"/>
    <cellStyle name="_가시설_예산고가(p10,71,73)가시설변경_총체1회 설계변경 설계서_총체1회 설계변경 설계서_3차발주설계서_청에서_0.3차발주설계서_120억내역서_요약도_2004년 발주계획(안)" xfId="1641"/>
    <cellStyle name="_가시설_예산고가(p10,71,73)가시설변경_총체1회 설계변경 설계서_총체1회 설계변경 설계서_3차발주설계서_청에서_0.3차발주설계서_사전공사내역서" xfId="1642"/>
    <cellStyle name="_가시설_예산고가(p10,71,73)가시설변경_총체1회 설계변경 설계서_총체1회 설계변경 설계서_3차발주설계서_청에서_0.3차발주설계서_사전공사내역서_2004년 발주계획(안)" xfId="1643"/>
    <cellStyle name="_가시설_예산고가(p10,71,73)가시설변경_총체1회 설계변경 설계서_총체1회 설계변경 설계서_3차발주설계서_청에서_0.3차발주설계서_소장실자료(요약도)" xfId="1644"/>
    <cellStyle name="_가시설_예산고가(p10,71,73)가시설변경_총체1회 설계변경 설계서_총체1회 설계변경 설계서_3차발주설계서_청에서_0.3차발주설계서_소장실자료(요약도)_2004년 발주계획(안)" xfId="1645"/>
    <cellStyle name="_가시설_예산고가(p10,71,73)가시설변경_총체1회 설계변경 설계서_총체1회 설계변경 설계서_3차발주설계서_청에서_0.3차발주설계서_추가공사내역서" xfId="1646"/>
    <cellStyle name="_가시설_예산고가(p10,71,73)가시설변경_총체1회 설계변경 설계서_총체1회 설계변경 설계서_3차발주설계서_청에서_0.3차발주설계서_추가공사내역서_2004년 발주계획(안)" xfId="1647"/>
    <cellStyle name="_가시설_예산고가(p10,71,73)가시설변경_총체1회 설계변경 설계서_총체1회 설계변경 설계서_3차발주설계서_청에서_120억내역서" xfId="1648"/>
    <cellStyle name="_가시설_예산고가(p10,71,73)가시설변경_총체1회 설계변경 설계서_총체1회 설계변경 설계서_3차발주설계서_청에서_120억내역서_2004년 발주계획(안)" xfId="1649"/>
    <cellStyle name="_가시설_예산고가(p10,71,73)가시설변경_총체1회 설계변경 설계서_총체1회 설계변경 설계서_3차발주설계서_청에서_120억내역서_공사현황(03년7월)" xfId="1650"/>
    <cellStyle name="_가시설_예산고가(p10,71,73)가시설변경_총체1회 설계변경 설계서_총체1회 설계변경 설계서_3차발주설계서_청에서_120억내역서_공사현황(03년7월)_2004년 발주계획(안)" xfId="1651"/>
    <cellStyle name="_가시설_예산고가(p10,71,73)가시설변경_총체1회 설계변경 설계서_총체1회 설계변경 설계서_3차발주설계서_청에서_120억내역서_요약도" xfId="1652"/>
    <cellStyle name="_가시설_예산고가(p10,71,73)가시설변경_총체1회 설계변경 설계서_총체1회 설계변경 설계서_3차발주설계서_청에서_120억내역서_요약도_2004년 발주계획(안)" xfId="1653"/>
    <cellStyle name="_가시설_예산고가(p10,71,73)가시설변경_총체1회 설계변경 설계서_총체1회 설계변경 설계서_3차발주설계서_청에서_2004년 발주계획(안)" xfId="1654"/>
    <cellStyle name="_가시설_예산고가(p10,71,73)가시설변경_총체1회 설계변경 설계서_총체1회 설계변경 설계서_3차발주설계서_청에서_발주설계서" xfId="1655"/>
    <cellStyle name="_가시설_예산고가(p10,71,73)가시설변경_총체1회 설계변경 설계서_총체1회 설계변경 설계서_3차발주설계서_추가공사내역서" xfId="1656"/>
    <cellStyle name="_가시설_예산고가(p10,71,73)가시설변경_총체1회 설계변경 설계서_총체1회 설계변경 설계서_3차발주설계서_추가공사내역서_2004년 발주계획(안)" xfId="1657"/>
    <cellStyle name="_가시설_예산고가(p10,71,73)가시설변경_총체1회 설계변경 설계서_총체1회 설계변경 설계서_발주설계서" xfId="1658"/>
    <cellStyle name="_가시설_예산고가(p10,71,73)가시설변경_총체1회 설계변경 설계서_총체1회 설계변경 설계서_설계서" xfId="1659"/>
    <cellStyle name="_가시설_예산고가(p10,71,73)가시설변경_총체1회 설계변경 설계서_총체1회 설계변경 설계서_설계서_120억내역서" xfId="1660"/>
    <cellStyle name="_가시설_예산고가(p10,71,73)가시설변경_총체1회 설계변경 설계서_총체1회 설계변경 설계서_설계서_120억내역서_2004년 발주계획(안)" xfId="1661"/>
    <cellStyle name="_가시설_예산고가(p10,71,73)가시설변경_총체1회 설계변경 설계서_총체1회 설계변경 설계서_설계서_120억내역서_공사현황(03년7월)" xfId="1662"/>
    <cellStyle name="_가시설_예산고가(p10,71,73)가시설변경_총체1회 설계변경 설계서_총체1회 설계변경 설계서_설계서_120억내역서_공사현황(03년7월)_2004년 발주계획(안)" xfId="1663"/>
    <cellStyle name="_가시설_예산고가(p10,71,73)가시설변경_총체1회 설계변경 설계서_총체1회 설계변경 설계서_설계서_120억내역서_요약도" xfId="1664"/>
    <cellStyle name="_가시설_예산고가(p10,71,73)가시설변경_총체1회 설계변경 설계서_총체1회 설계변경 설계서_설계서_120억내역서_요약도_2004년 발주계획(안)" xfId="1665"/>
    <cellStyle name="_가시설_예산고가(p10,71,73)가시설변경_총체1회 설계변경 설계서_총체1회 설계변경 설계서_설계서_2004년 발주계획(안)" xfId="1666"/>
    <cellStyle name="_가시설_예산고가(p10,71,73)가시설변경_총체1회 설계변경 설계서_총체1회 설계변경 설계서_설계서_발주설계서" xfId="1667"/>
    <cellStyle name="_가시설_예산고가(p10,71,73)가시설변경_총체1회 설계변경 설계서_총체1회 설계변경 설계서_설계서_사전공사내역서" xfId="1668"/>
    <cellStyle name="_가시설_예산고가(p10,71,73)가시설변경_총체1회 설계변경 설계서_총체1회 설계변경 설계서_설계서_사전공사내역서_2004년 발주계획(안)" xfId="1669"/>
    <cellStyle name="_가시설_예산고가(p10,71,73)가시설변경_총체1회 설계변경 설계서_총체1회 설계변경 설계서_설계서_소장실자료(요약도)" xfId="1670"/>
    <cellStyle name="_가시설_예산고가(p10,71,73)가시설변경_총체1회 설계변경 설계서_총체1회 설계변경 설계서_설계서_소장실자료(요약도)_2004년 발주계획(안)" xfId="1671"/>
    <cellStyle name="_가시설_예산고가(p10,71,73)가시설변경_총체1회 설계변경 설계서_총체1회 설계변경 설계서_설계서_청에서" xfId="1672"/>
    <cellStyle name="_가시설_예산고가(p10,71,73)가시설변경_총체1회 설계변경 설계서_총체1회 설계변경 설계서_설계서_청에서_0.3차발주설계서" xfId="1673"/>
    <cellStyle name="_가시설_예산고가(p10,71,73)가시설변경_총체1회 설계변경 설계서_총체1회 설계변경 설계서_설계서_청에서_0.3차발주설계서_120억내역서" xfId="1674"/>
    <cellStyle name="_가시설_예산고가(p10,71,73)가시설변경_총체1회 설계변경 설계서_총체1회 설계변경 설계서_설계서_청에서_0.3차발주설계서_120억내역서_2004년 발주계획(안)" xfId="1675"/>
    <cellStyle name="_가시설_예산고가(p10,71,73)가시설변경_총체1회 설계변경 설계서_총체1회 설계변경 설계서_설계서_청에서_0.3차발주설계서_120억내역서_공사현황(03년7월)" xfId="1676"/>
    <cellStyle name="_가시설_예산고가(p10,71,73)가시설변경_총체1회 설계변경 설계서_총체1회 설계변경 설계서_설계서_청에서_0.3차발주설계서_120억내역서_공사현황(03년7월)_2004년 발주계획(안)" xfId="1677"/>
    <cellStyle name="_가시설_예산고가(p10,71,73)가시설변경_총체1회 설계변경 설계서_총체1회 설계변경 설계서_설계서_청에서_0.3차발주설계서_120억내역서_요약도" xfId="1678"/>
    <cellStyle name="_가시설_예산고가(p10,71,73)가시설변경_총체1회 설계변경 설계서_총체1회 설계변경 설계서_설계서_청에서_0.3차발주설계서_120억내역서_요약도_2004년 발주계획(안)" xfId="1679"/>
    <cellStyle name="_가시설_예산고가(p10,71,73)가시설변경_총체1회 설계변경 설계서_총체1회 설계변경 설계서_설계서_청에서_0.3차발주설계서_사전공사내역서" xfId="1680"/>
    <cellStyle name="_가시설_예산고가(p10,71,73)가시설변경_총체1회 설계변경 설계서_총체1회 설계변경 설계서_설계서_청에서_0.3차발주설계서_사전공사내역서_2004년 발주계획(안)" xfId="1681"/>
    <cellStyle name="_가시설_예산고가(p10,71,73)가시설변경_총체1회 설계변경 설계서_총체1회 설계변경 설계서_설계서_청에서_0.3차발주설계서_소장실자료(요약도)" xfId="1682"/>
    <cellStyle name="_가시설_예산고가(p10,71,73)가시설변경_총체1회 설계변경 설계서_총체1회 설계변경 설계서_설계서_청에서_0.3차발주설계서_소장실자료(요약도)_2004년 발주계획(안)" xfId="1683"/>
    <cellStyle name="_가시설_예산고가(p10,71,73)가시설변경_총체1회 설계변경 설계서_총체1회 설계변경 설계서_설계서_청에서_0.3차발주설계서_추가공사내역서" xfId="1684"/>
    <cellStyle name="_가시설_예산고가(p10,71,73)가시설변경_총체1회 설계변경 설계서_총체1회 설계변경 설계서_설계서_청에서_0.3차발주설계서_추가공사내역서_2004년 발주계획(안)" xfId="1685"/>
    <cellStyle name="_가시설_예산고가(p10,71,73)가시설변경_총체1회 설계변경 설계서_총체1회 설계변경 설계서_설계서_청에서_120억내역서" xfId="1686"/>
    <cellStyle name="_가시설_예산고가(p10,71,73)가시설변경_총체1회 설계변경 설계서_총체1회 설계변경 설계서_설계서_청에서_120억내역서_2004년 발주계획(안)" xfId="1687"/>
    <cellStyle name="_가시설_예산고가(p10,71,73)가시설변경_총체1회 설계변경 설계서_총체1회 설계변경 설계서_설계서_청에서_120억내역서_공사현황(03년7월)" xfId="1688"/>
    <cellStyle name="_가시설_예산고가(p10,71,73)가시설변경_총체1회 설계변경 설계서_총체1회 설계변경 설계서_설계서_청에서_120억내역서_공사현황(03년7월)_2004년 발주계획(안)" xfId="1689"/>
    <cellStyle name="_가시설_예산고가(p10,71,73)가시설변경_총체1회 설계변경 설계서_총체1회 설계변경 설계서_설계서_청에서_120억내역서_요약도" xfId="1690"/>
    <cellStyle name="_가시설_예산고가(p10,71,73)가시설변경_총체1회 설계변경 설계서_총체1회 설계변경 설계서_설계서_청에서_120억내역서_요약도_2004년 발주계획(안)" xfId="1691"/>
    <cellStyle name="_가시설_예산고가(p10,71,73)가시설변경_총체1회 설계변경 설계서_총체1회 설계변경 설계서_설계서_청에서_2004년 발주계획(안)" xfId="1692"/>
    <cellStyle name="_가시설_예산고가(p10,71,73)가시설변경_총체1회 설계변경 설계서_총체1회 설계변경 설계서_설계서_청에서_발주설계서" xfId="1693"/>
    <cellStyle name="_가시설_예산고가(p10,71,73)가시설변경_총체1회 설계변경 설계서_총체1회 설계변경 설계서_설계서_추가공사내역서" xfId="1694"/>
    <cellStyle name="_가시설_예산고가(p10,71,73)가시설변경_총체1회 설계변경 설계서_총체1회 설계변경 설계서_설계서_추가공사내역서_2004년 발주계획(안)" xfId="1695"/>
    <cellStyle name="_가시설_예산고가(p10,71,73)가시설변경_총체1회 설계변경 설계서_총체1회 설계변경 설계서_요약서" xfId="1696"/>
    <cellStyle name="_가시설_예산고가(p10,71,73)가시설변경_총체1회 설계변경 설계서_총체1회 설계변경 설계서_요약서_2004년 발주계획(안)" xfId="1697"/>
    <cellStyle name="_가시설_예산고가(p10,71,73)가시설변경_총체1회 설계변경 설계서_총체1회 설계변경 설계서_총체1회 설계변경 설계서" xfId="1698"/>
    <cellStyle name="_가시설_예산고가(p10,71,73)가시설변경_총체1회 설계변경 설계서_총체1회 설계변경 설계서_총체1회 설계변경 설계서_2004년 발주계획(안)" xfId="1699"/>
    <cellStyle name="_가시설_예산고가(p10,71,73)가시설변경_총체1회 설계변경 설계서_총체2회 설계변경 설계서" xfId="1700"/>
    <cellStyle name="_가시설_예산고가(p10,71,73)가시설변경_총체1회 설계변경 설계서_총체2회 설계변경 설계서_발주설계서" xfId="1701"/>
    <cellStyle name="_가시설_예산고가(p71,73)가시설변경" xfId="1702"/>
    <cellStyle name="_가시설_예산고가(p71,73)가시설변경_2004년 발주계획(안)" xfId="1703"/>
    <cellStyle name="_가시설_예산고가(p71,73)가시설변경_PHC파일길이(예산고가)" xfId="1704"/>
    <cellStyle name="_가시설_예산고가(p71,73)가시설변경_PHC파일길이(예산고가)_2004년 발주계획(안)" xfId="1705"/>
    <cellStyle name="_가시설_예산고가(p71,73)가시설변경_가배수관(설계누락분)" xfId="1706"/>
    <cellStyle name="_가시설_예산고가(p71,73)가시설변경_가배수관(설계누락분)_2004년 발주계획(안)" xfId="1707"/>
    <cellStyle name="_가시설_요약서" xfId="1708"/>
    <cellStyle name="_가시설_요약서_2004년 발주계획(안)" xfId="1709"/>
    <cellStyle name="_가시설_총체1회 설계변경 설계서" xfId="1710"/>
    <cellStyle name="_가시설_총체1회 설계변경 설계서_0.3차발주설계서" xfId="1711"/>
    <cellStyle name="_가시설_총체1회 설계변경 설계서_0.3차발주설계서_120억내역서" xfId="1712"/>
    <cellStyle name="_가시설_총체1회 설계변경 설계서_0.3차발주설계서_120억내역서_2004년 발주계획(안)" xfId="1713"/>
    <cellStyle name="_가시설_총체1회 설계변경 설계서_0.3차발주설계서_120억내역서_공사현황(03년7월)" xfId="1714"/>
    <cellStyle name="_가시설_총체1회 설계변경 설계서_0.3차발주설계서_120억내역서_공사현황(03년7월)_2004년 발주계획(안)" xfId="1715"/>
    <cellStyle name="_가시설_총체1회 설계변경 설계서_0.3차발주설계서_120억내역서_요약도" xfId="1716"/>
    <cellStyle name="_가시설_총체1회 설계변경 설계서_0.3차발주설계서_120억내역서_요약도_2004년 발주계획(안)" xfId="1717"/>
    <cellStyle name="_가시설_총체1회 설계변경 설계서_0.3차발주설계서_사전공사내역서" xfId="1718"/>
    <cellStyle name="_가시설_총체1회 설계변경 설계서_0.3차발주설계서_사전공사내역서_2004년 발주계획(안)" xfId="1719"/>
    <cellStyle name="_가시설_총체1회 설계변경 설계서_0.3차발주설계서_소장실자료(요약도)" xfId="1720"/>
    <cellStyle name="_가시설_총체1회 설계변경 설계서_0.3차발주설계서_소장실자료(요약도)_2004년 발주계획(안)" xfId="1721"/>
    <cellStyle name="_가시설_총체1회 설계변경 설계서_0.3차발주설계서_추가공사내역서" xfId="1722"/>
    <cellStyle name="_가시설_총체1회 설계변경 설계서_0.3차발주설계서_추가공사내역서_2004년 발주계획(안)" xfId="1723"/>
    <cellStyle name="_가시설_총체1회 설계변경 설계서_1" xfId="1724"/>
    <cellStyle name="_가시설_총체1회 설계변경 설계서_1_2004년 발주계획(안)" xfId="1725"/>
    <cellStyle name="_가시설_총체1회 설계변경 설계서_120억내역서" xfId="1726"/>
    <cellStyle name="_가시설_총체1회 설계변경 설계서_120억내역서_2004년 발주계획(안)" xfId="1727"/>
    <cellStyle name="_가시설_총체1회 설계변경 설계서_120억내역서_공사현황(03년7월)" xfId="1728"/>
    <cellStyle name="_가시설_총체1회 설계변경 설계서_120억내역서_공사현황(03년7월)_2004년 발주계획(안)" xfId="1729"/>
    <cellStyle name="_가시설_총체1회 설계변경 설계서_120억내역서_요약도" xfId="1730"/>
    <cellStyle name="_가시설_총체1회 설계변경 설계서_120억내역서_요약도_2004년 발주계획(안)" xfId="1731"/>
    <cellStyle name="_가시설_총체1회 설계변경 설계서_2004년 발주계획(안)" xfId="1732"/>
    <cellStyle name="_가시설_총체1회 설계변경 설계서_3차발주설계서" xfId="1733"/>
    <cellStyle name="_가시설_총체1회 설계변경 설계서_3차발주설계서_120억내역서" xfId="1734"/>
    <cellStyle name="_가시설_총체1회 설계변경 설계서_3차발주설계서_120억내역서_2004년 발주계획(안)" xfId="1735"/>
    <cellStyle name="_가시설_총체1회 설계변경 설계서_3차발주설계서_120억내역서_공사현황(03년7월)" xfId="1736"/>
    <cellStyle name="_가시설_총체1회 설계변경 설계서_3차발주설계서_120억내역서_공사현황(03년7월)_2004년 발주계획(안)" xfId="1737"/>
    <cellStyle name="_가시설_총체1회 설계변경 설계서_3차발주설계서_120억내역서_요약도" xfId="1738"/>
    <cellStyle name="_가시설_총체1회 설계변경 설계서_3차발주설계서_120억내역서_요약도_2004년 발주계획(안)" xfId="1739"/>
    <cellStyle name="_가시설_총체1회 설계변경 설계서_3차발주설계서_2004년 발주계획(안)" xfId="1740"/>
    <cellStyle name="_가시설_총체1회 설계변경 설계서_3차발주설계서_발주설계서" xfId="1741"/>
    <cellStyle name="_가시설_총체1회 설계변경 설계서_3차발주설계서_사전공사내역서" xfId="1742"/>
    <cellStyle name="_가시설_총체1회 설계변경 설계서_3차발주설계서_사전공사내역서_2004년 발주계획(안)" xfId="1743"/>
    <cellStyle name="_가시설_총체1회 설계변경 설계서_3차발주설계서_소장실자료(요약도)" xfId="1744"/>
    <cellStyle name="_가시설_총체1회 설계변경 설계서_3차발주설계서_소장실자료(요약도)_2004년 발주계획(안)" xfId="1745"/>
    <cellStyle name="_가시설_총체1회 설계변경 설계서_3차발주설계서_청에서" xfId="1746"/>
    <cellStyle name="_가시설_총체1회 설계변경 설계서_3차발주설계서_청에서_0.3차발주설계서" xfId="1747"/>
    <cellStyle name="_가시설_총체1회 설계변경 설계서_3차발주설계서_청에서_0.3차발주설계서_120억내역서" xfId="1748"/>
    <cellStyle name="_가시설_총체1회 설계변경 설계서_3차발주설계서_청에서_0.3차발주설계서_120억내역서_2004년 발주계획(안)" xfId="1749"/>
    <cellStyle name="_가시설_총체1회 설계변경 설계서_3차발주설계서_청에서_0.3차발주설계서_120억내역서_공사현황(03년7월)" xfId="1750"/>
    <cellStyle name="_가시설_총체1회 설계변경 설계서_3차발주설계서_청에서_0.3차발주설계서_120억내역서_공사현황(03년7월)_2004년 발주계획(안)" xfId="1751"/>
    <cellStyle name="_가시설_총체1회 설계변경 설계서_3차발주설계서_청에서_0.3차발주설계서_120억내역서_요약도" xfId="1752"/>
    <cellStyle name="_가시설_총체1회 설계변경 설계서_3차발주설계서_청에서_0.3차발주설계서_120억내역서_요약도_2004년 발주계획(안)" xfId="1753"/>
    <cellStyle name="_가시설_총체1회 설계변경 설계서_3차발주설계서_청에서_0.3차발주설계서_사전공사내역서" xfId="1754"/>
    <cellStyle name="_가시설_총체1회 설계변경 설계서_3차발주설계서_청에서_0.3차발주설계서_사전공사내역서_2004년 발주계획(안)" xfId="1755"/>
    <cellStyle name="_가시설_총체1회 설계변경 설계서_3차발주설계서_청에서_0.3차발주설계서_소장실자료(요약도)" xfId="1756"/>
    <cellStyle name="_가시설_총체1회 설계변경 설계서_3차발주설계서_청에서_0.3차발주설계서_소장실자료(요약도)_2004년 발주계획(안)" xfId="1757"/>
    <cellStyle name="_가시설_총체1회 설계변경 설계서_3차발주설계서_청에서_0.3차발주설계서_추가공사내역서" xfId="1758"/>
    <cellStyle name="_가시설_총체1회 설계변경 설계서_3차발주설계서_청에서_0.3차발주설계서_추가공사내역서_2004년 발주계획(안)" xfId="1759"/>
    <cellStyle name="_가시설_총체1회 설계변경 설계서_3차발주설계서_청에서_120억내역서" xfId="1760"/>
    <cellStyle name="_가시설_총체1회 설계변경 설계서_3차발주설계서_청에서_120억내역서_2004년 발주계획(안)" xfId="1761"/>
    <cellStyle name="_가시설_총체1회 설계변경 설계서_3차발주설계서_청에서_120억내역서_공사현황(03년7월)" xfId="1762"/>
    <cellStyle name="_가시설_총체1회 설계변경 설계서_3차발주설계서_청에서_120억내역서_공사현황(03년7월)_2004년 발주계획(안)" xfId="1763"/>
    <cellStyle name="_가시설_총체1회 설계변경 설계서_3차발주설계서_청에서_120억내역서_요약도" xfId="1764"/>
    <cellStyle name="_가시설_총체1회 설계변경 설계서_3차발주설계서_청에서_120억내역서_요약도_2004년 발주계획(안)" xfId="1765"/>
    <cellStyle name="_가시설_총체1회 설계변경 설계서_3차발주설계서_청에서_2004년 발주계획(안)" xfId="1766"/>
    <cellStyle name="_가시설_총체1회 설계변경 설계서_3차발주설계서_청에서_발주설계서" xfId="1767"/>
    <cellStyle name="_가시설_총체1회 설계변경 설계서_3차발주설계서_추가공사내역서" xfId="1768"/>
    <cellStyle name="_가시설_총체1회 설계변경 설계서_3차발주설계서_추가공사내역서_2004년 발주계획(안)" xfId="1769"/>
    <cellStyle name="_가시설_총체1회 설계변경 설계서_발주설계서" xfId="1770"/>
    <cellStyle name="_가시설_총체1회 설계변경 설계서_설계서" xfId="1771"/>
    <cellStyle name="_가시설_총체1회 설계변경 설계서_설계서_120억내역서" xfId="1772"/>
    <cellStyle name="_가시설_총체1회 설계변경 설계서_설계서_120억내역서_2004년 발주계획(안)" xfId="1773"/>
    <cellStyle name="_가시설_총체1회 설계변경 설계서_설계서_120억내역서_공사현황(03년7월)" xfId="1774"/>
    <cellStyle name="_가시설_총체1회 설계변경 설계서_설계서_120억내역서_공사현황(03년7월)_2004년 발주계획(안)" xfId="1775"/>
    <cellStyle name="_가시설_총체1회 설계변경 설계서_설계서_120억내역서_요약도" xfId="1776"/>
    <cellStyle name="_가시설_총체1회 설계변경 설계서_설계서_120억내역서_요약도_2004년 발주계획(안)" xfId="1777"/>
    <cellStyle name="_가시설_총체1회 설계변경 설계서_설계서_2004년 발주계획(안)" xfId="1778"/>
    <cellStyle name="_가시설_총체1회 설계변경 설계서_설계서_발주설계서" xfId="1779"/>
    <cellStyle name="_가시설_총체1회 설계변경 설계서_설계서_사전공사내역서" xfId="1780"/>
    <cellStyle name="_가시설_총체1회 설계변경 설계서_설계서_사전공사내역서_2004년 발주계획(안)" xfId="1781"/>
    <cellStyle name="_가시설_총체1회 설계변경 설계서_설계서_소장실자료(요약도)" xfId="1782"/>
    <cellStyle name="_가시설_총체1회 설계변경 설계서_설계서_소장실자료(요약도)_2004년 발주계획(안)" xfId="1783"/>
    <cellStyle name="_가시설_총체1회 설계변경 설계서_설계서_청에서" xfId="1784"/>
    <cellStyle name="_가시설_총체1회 설계변경 설계서_설계서_청에서_0.3차발주설계서" xfId="1785"/>
    <cellStyle name="_가시설_총체1회 설계변경 설계서_설계서_청에서_0.3차발주설계서_120억내역서" xfId="1786"/>
    <cellStyle name="_가시설_총체1회 설계변경 설계서_설계서_청에서_0.3차발주설계서_120억내역서_2004년 발주계획(안)" xfId="1787"/>
    <cellStyle name="_가시설_총체1회 설계변경 설계서_설계서_청에서_0.3차발주설계서_120억내역서_공사현황(03년7월)" xfId="1788"/>
    <cellStyle name="_가시설_총체1회 설계변경 설계서_설계서_청에서_0.3차발주설계서_120억내역서_공사현황(03년7월)_2004년 발주계획(안)" xfId="1789"/>
    <cellStyle name="_가시설_총체1회 설계변경 설계서_설계서_청에서_0.3차발주설계서_120억내역서_요약도" xfId="1790"/>
    <cellStyle name="_가시설_총체1회 설계변경 설계서_설계서_청에서_0.3차발주설계서_120억내역서_요약도_2004년 발주계획(안)" xfId="1791"/>
    <cellStyle name="_가시설_총체1회 설계변경 설계서_설계서_청에서_0.3차발주설계서_사전공사내역서" xfId="1792"/>
    <cellStyle name="_가시설_총체1회 설계변경 설계서_설계서_청에서_0.3차발주설계서_사전공사내역서_2004년 발주계획(안)" xfId="1793"/>
    <cellStyle name="_가시설_총체1회 설계변경 설계서_설계서_청에서_0.3차발주설계서_소장실자료(요약도)" xfId="1794"/>
    <cellStyle name="_가시설_총체1회 설계변경 설계서_설계서_청에서_0.3차발주설계서_소장실자료(요약도)_2004년 발주계획(안)" xfId="1795"/>
    <cellStyle name="_가시설_총체1회 설계변경 설계서_설계서_청에서_0.3차발주설계서_추가공사내역서" xfId="1796"/>
    <cellStyle name="_가시설_총체1회 설계변경 설계서_설계서_청에서_0.3차발주설계서_추가공사내역서_2004년 발주계획(안)" xfId="1797"/>
    <cellStyle name="_가시설_총체1회 설계변경 설계서_설계서_청에서_120억내역서" xfId="1798"/>
    <cellStyle name="_가시설_총체1회 설계변경 설계서_설계서_청에서_120억내역서_2004년 발주계획(안)" xfId="1799"/>
    <cellStyle name="_가시설_총체1회 설계변경 설계서_설계서_청에서_120억내역서_공사현황(03년7월)" xfId="1800"/>
    <cellStyle name="_가시설_총체1회 설계변경 설계서_설계서_청에서_120억내역서_공사현황(03년7월)_2004년 발주계획(안)" xfId="1801"/>
    <cellStyle name="_가시설_총체1회 설계변경 설계서_설계서_청에서_120억내역서_요약도" xfId="1802"/>
    <cellStyle name="_가시설_총체1회 설계변경 설계서_설계서_청에서_120억내역서_요약도_2004년 발주계획(안)" xfId="1803"/>
    <cellStyle name="_가시설_총체1회 설계변경 설계서_설계서_청에서_2004년 발주계획(안)" xfId="1804"/>
    <cellStyle name="_가시설_총체1회 설계변경 설계서_설계서_청에서_발주설계서" xfId="1805"/>
    <cellStyle name="_가시설_총체1회 설계변경 설계서_설계서_추가공사내역서" xfId="1806"/>
    <cellStyle name="_가시설_총체1회 설계변경 설계서_설계서_추가공사내역서_2004년 발주계획(안)" xfId="1807"/>
    <cellStyle name="_가시설_총체1회 설계변경 설계서_요약서" xfId="1808"/>
    <cellStyle name="_가시설_총체1회 설계변경 설계서_요약서_2004년 발주계획(안)" xfId="1809"/>
    <cellStyle name="_가시설_총체1회 설계변경 설계서_총체1회 설계변경 설계서" xfId="1810"/>
    <cellStyle name="_가시설_총체1회 설계변경 설계서_총체1회 설계변경 설계서_0.3차발주설계서" xfId="1811"/>
    <cellStyle name="_가시설_총체1회 설계변경 설계서_총체1회 설계변경 설계서_0.3차발주설계서_120억내역서" xfId="1812"/>
    <cellStyle name="_가시설_총체1회 설계변경 설계서_총체1회 설계변경 설계서_0.3차발주설계서_120억내역서_2004년 발주계획(안)" xfId="1813"/>
    <cellStyle name="_가시설_총체1회 설계변경 설계서_총체1회 설계변경 설계서_0.3차발주설계서_120억내역서_공사현황(03년7월)" xfId="1814"/>
    <cellStyle name="_가시설_총체1회 설계변경 설계서_총체1회 설계변경 설계서_0.3차발주설계서_120억내역서_공사현황(03년7월)_2004년 발주계획(안)" xfId="1815"/>
    <cellStyle name="_가시설_총체1회 설계변경 설계서_총체1회 설계변경 설계서_0.3차발주설계서_120억내역서_요약도" xfId="1816"/>
    <cellStyle name="_가시설_총체1회 설계변경 설계서_총체1회 설계변경 설계서_0.3차발주설계서_120억내역서_요약도_2004년 발주계획(안)" xfId="1817"/>
    <cellStyle name="_가시설_총체1회 설계변경 설계서_총체1회 설계변경 설계서_0.3차발주설계서_사전공사내역서" xfId="1818"/>
    <cellStyle name="_가시설_총체1회 설계변경 설계서_총체1회 설계변경 설계서_0.3차발주설계서_사전공사내역서_2004년 발주계획(안)" xfId="1819"/>
    <cellStyle name="_가시설_총체1회 설계변경 설계서_총체1회 설계변경 설계서_0.3차발주설계서_소장실자료(요약도)" xfId="1820"/>
    <cellStyle name="_가시설_총체1회 설계변경 설계서_총체1회 설계변경 설계서_0.3차발주설계서_소장실자료(요약도)_2004년 발주계획(안)" xfId="1821"/>
    <cellStyle name="_가시설_총체1회 설계변경 설계서_총체1회 설계변경 설계서_0.3차발주설계서_추가공사내역서" xfId="1822"/>
    <cellStyle name="_가시설_총체1회 설계변경 설계서_총체1회 설계변경 설계서_0.3차발주설계서_추가공사내역서_2004년 발주계획(안)" xfId="1823"/>
    <cellStyle name="_가시설_총체1회 설계변경 설계서_총체1회 설계변경 설계서_1" xfId="1824"/>
    <cellStyle name="_가시설_총체1회 설계변경 설계서_총체1회 설계변경 설계서_1_2004년 발주계획(안)" xfId="1825"/>
    <cellStyle name="_가시설_총체1회 설계변경 설계서_총체1회 설계변경 설계서_120억내역서" xfId="1826"/>
    <cellStyle name="_가시설_총체1회 설계변경 설계서_총체1회 설계변경 설계서_120억내역서_2004년 발주계획(안)" xfId="1827"/>
    <cellStyle name="_가시설_총체1회 설계변경 설계서_총체1회 설계변경 설계서_120억내역서_공사현황(03년7월)" xfId="1828"/>
    <cellStyle name="_가시설_총체1회 설계변경 설계서_총체1회 설계변경 설계서_120억내역서_공사현황(03년7월)_2004년 발주계획(안)" xfId="1829"/>
    <cellStyle name="_가시설_총체1회 설계변경 설계서_총체1회 설계변경 설계서_120억내역서_요약도" xfId="1830"/>
    <cellStyle name="_가시설_총체1회 설계변경 설계서_총체1회 설계변경 설계서_120억내역서_요약도_2004년 발주계획(안)" xfId="1831"/>
    <cellStyle name="_가시설_총체1회 설계변경 설계서_총체1회 설계변경 설계서_2004년 발주계획(안)" xfId="1832"/>
    <cellStyle name="_가시설_총체1회 설계변경 설계서_총체1회 설계변경 설계서_3차발주설계서" xfId="1833"/>
    <cellStyle name="_가시설_총체1회 설계변경 설계서_총체1회 설계변경 설계서_3차발주설계서_120억내역서" xfId="1834"/>
    <cellStyle name="_가시설_총체1회 설계변경 설계서_총체1회 설계변경 설계서_3차발주설계서_120억내역서_2004년 발주계획(안)" xfId="1835"/>
    <cellStyle name="_가시설_총체1회 설계변경 설계서_총체1회 설계변경 설계서_3차발주설계서_120억내역서_공사현황(03년7월)" xfId="1836"/>
    <cellStyle name="_가시설_총체1회 설계변경 설계서_총체1회 설계변경 설계서_3차발주설계서_120억내역서_공사현황(03년7월)_2004년 발주계획(안)" xfId="1837"/>
    <cellStyle name="_가시설_총체1회 설계변경 설계서_총체1회 설계변경 설계서_3차발주설계서_120억내역서_요약도" xfId="1838"/>
    <cellStyle name="_가시설_총체1회 설계변경 설계서_총체1회 설계변경 설계서_3차발주설계서_120억내역서_요약도_2004년 발주계획(안)" xfId="1839"/>
    <cellStyle name="_가시설_총체1회 설계변경 설계서_총체1회 설계변경 설계서_3차발주설계서_2004년 발주계획(안)" xfId="1840"/>
    <cellStyle name="_가시설_총체1회 설계변경 설계서_총체1회 설계변경 설계서_3차발주설계서_발주설계서" xfId="1841"/>
    <cellStyle name="_가시설_총체1회 설계변경 설계서_총체1회 설계변경 설계서_3차발주설계서_사전공사내역서" xfId="1842"/>
    <cellStyle name="_가시설_총체1회 설계변경 설계서_총체1회 설계변경 설계서_3차발주설계서_사전공사내역서_2004년 발주계획(안)" xfId="1843"/>
    <cellStyle name="_가시설_총체1회 설계변경 설계서_총체1회 설계변경 설계서_3차발주설계서_소장실자료(요약도)" xfId="1844"/>
    <cellStyle name="_가시설_총체1회 설계변경 설계서_총체1회 설계변경 설계서_3차발주설계서_소장실자료(요약도)_2004년 발주계획(안)" xfId="1845"/>
    <cellStyle name="_가시설_총체1회 설계변경 설계서_총체1회 설계변경 설계서_3차발주설계서_청에서" xfId="1846"/>
    <cellStyle name="_가시설_총체1회 설계변경 설계서_총체1회 설계변경 설계서_3차발주설계서_청에서_0.3차발주설계서" xfId="1847"/>
    <cellStyle name="_가시설_총체1회 설계변경 설계서_총체1회 설계변경 설계서_3차발주설계서_청에서_0.3차발주설계서_120억내역서" xfId="1848"/>
    <cellStyle name="_가시설_총체1회 설계변경 설계서_총체1회 설계변경 설계서_3차발주설계서_청에서_0.3차발주설계서_120억내역서_2004년 발주계획(안)" xfId="1849"/>
    <cellStyle name="_가시설_총체1회 설계변경 설계서_총체1회 설계변경 설계서_3차발주설계서_청에서_0.3차발주설계서_120억내역서_공사현황(03년7월)" xfId="1850"/>
    <cellStyle name="_가시설_총체1회 설계변경 설계서_총체1회 설계변경 설계서_3차발주설계서_청에서_0.3차발주설계서_120억내역서_공사현황(03년7월)_2004년 발주계획(안)" xfId="1851"/>
    <cellStyle name="_가시설_총체1회 설계변경 설계서_총체1회 설계변경 설계서_3차발주설계서_청에서_0.3차발주설계서_120억내역서_요약도" xfId="1852"/>
    <cellStyle name="_가시설_총체1회 설계변경 설계서_총체1회 설계변경 설계서_3차발주설계서_청에서_0.3차발주설계서_120억내역서_요약도_2004년 발주계획(안)" xfId="1853"/>
    <cellStyle name="_가시설_총체1회 설계변경 설계서_총체1회 설계변경 설계서_3차발주설계서_청에서_0.3차발주설계서_사전공사내역서" xfId="1854"/>
    <cellStyle name="_가시설_총체1회 설계변경 설계서_총체1회 설계변경 설계서_3차발주설계서_청에서_0.3차발주설계서_사전공사내역서_2004년 발주계획(안)" xfId="1855"/>
    <cellStyle name="_가시설_총체1회 설계변경 설계서_총체1회 설계변경 설계서_3차발주설계서_청에서_0.3차발주설계서_소장실자료(요약도)" xfId="1856"/>
    <cellStyle name="_가시설_총체1회 설계변경 설계서_총체1회 설계변경 설계서_3차발주설계서_청에서_0.3차발주설계서_소장실자료(요약도)_2004년 발주계획(안)" xfId="1857"/>
    <cellStyle name="_가시설_총체1회 설계변경 설계서_총체1회 설계변경 설계서_3차발주설계서_청에서_0.3차발주설계서_추가공사내역서" xfId="1858"/>
    <cellStyle name="_가시설_총체1회 설계변경 설계서_총체1회 설계변경 설계서_3차발주설계서_청에서_0.3차발주설계서_추가공사내역서_2004년 발주계획(안)" xfId="1859"/>
    <cellStyle name="_가시설_총체1회 설계변경 설계서_총체1회 설계변경 설계서_3차발주설계서_청에서_120억내역서" xfId="1860"/>
    <cellStyle name="_가시설_총체1회 설계변경 설계서_총체1회 설계변경 설계서_3차발주설계서_청에서_120억내역서_2004년 발주계획(안)" xfId="1861"/>
    <cellStyle name="_가시설_총체1회 설계변경 설계서_총체1회 설계변경 설계서_3차발주설계서_청에서_120억내역서_공사현황(03년7월)" xfId="1862"/>
    <cellStyle name="_가시설_총체1회 설계변경 설계서_총체1회 설계변경 설계서_3차발주설계서_청에서_120억내역서_공사현황(03년7월)_2004년 발주계획(안)" xfId="1863"/>
    <cellStyle name="_가시설_총체1회 설계변경 설계서_총체1회 설계변경 설계서_3차발주설계서_청에서_120억내역서_요약도" xfId="1864"/>
    <cellStyle name="_가시설_총체1회 설계변경 설계서_총체1회 설계변경 설계서_3차발주설계서_청에서_120억내역서_요약도_2004년 발주계획(안)" xfId="1865"/>
    <cellStyle name="_가시설_총체1회 설계변경 설계서_총체1회 설계변경 설계서_3차발주설계서_청에서_2004년 발주계획(안)" xfId="1866"/>
    <cellStyle name="_가시설_총체1회 설계변경 설계서_총체1회 설계변경 설계서_3차발주설계서_청에서_발주설계서" xfId="1867"/>
    <cellStyle name="_가시설_총체1회 설계변경 설계서_총체1회 설계변경 설계서_3차발주설계서_추가공사내역서" xfId="1868"/>
    <cellStyle name="_가시설_총체1회 설계변경 설계서_총체1회 설계변경 설계서_3차발주설계서_추가공사내역서_2004년 발주계획(안)" xfId="1869"/>
    <cellStyle name="_가시설_총체1회 설계변경 설계서_총체1회 설계변경 설계서_발주설계서" xfId="1870"/>
    <cellStyle name="_가시설_총체1회 설계변경 설계서_총체1회 설계변경 설계서_설계서" xfId="1871"/>
    <cellStyle name="_가시설_총체1회 설계변경 설계서_총체1회 설계변경 설계서_설계서_120억내역서" xfId="1872"/>
    <cellStyle name="_가시설_총체1회 설계변경 설계서_총체1회 설계변경 설계서_설계서_120억내역서_2004년 발주계획(안)" xfId="1873"/>
    <cellStyle name="_가시설_총체1회 설계변경 설계서_총체1회 설계변경 설계서_설계서_120억내역서_공사현황(03년7월)" xfId="1874"/>
    <cellStyle name="_가시설_총체1회 설계변경 설계서_총체1회 설계변경 설계서_설계서_120억내역서_공사현황(03년7월)_2004년 발주계획(안)" xfId="1875"/>
    <cellStyle name="_가시설_총체1회 설계변경 설계서_총체1회 설계변경 설계서_설계서_120억내역서_요약도" xfId="1876"/>
    <cellStyle name="_가시설_총체1회 설계변경 설계서_총체1회 설계변경 설계서_설계서_120억내역서_요약도_2004년 발주계획(안)" xfId="1877"/>
    <cellStyle name="_가시설_총체1회 설계변경 설계서_총체1회 설계변경 설계서_설계서_2004년 발주계획(안)" xfId="1878"/>
    <cellStyle name="_가시설_총체1회 설계변경 설계서_총체1회 설계변경 설계서_설계서_발주설계서" xfId="1879"/>
    <cellStyle name="_가시설_총체1회 설계변경 설계서_총체1회 설계변경 설계서_설계서_사전공사내역서" xfId="1880"/>
    <cellStyle name="_가시설_총체1회 설계변경 설계서_총체1회 설계변경 설계서_설계서_사전공사내역서_2004년 발주계획(안)" xfId="1881"/>
    <cellStyle name="_가시설_총체1회 설계변경 설계서_총체1회 설계변경 설계서_설계서_소장실자료(요약도)" xfId="1882"/>
    <cellStyle name="_가시설_총체1회 설계변경 설계서_총체1회 설계변경 설계서_설계서_소장실자료(요약도)_2004년 발주계획(안)" xfId="1883"/>
    <cellStyle name="_가시설_총체1회 설계변경 설계서_총체1회 설계변경 설계서_설계서_청에서" xfId="1884"/>
    <cellStyle name="_가시설_총체1회 설계변경 설계서_총체1회 설계변경 설계서_설계서_청에서_0.3차발주설계서" xfId="1885"/>
    <cellStyle name="_가시설_총체1회 설계변경 설계서_총체1회 설계변경 설계서_설계서_청에서_0.3차발주설계서_120억내역서" xfId="1886"/>
    <cellStyle name="_가시설_총체1회 설계변경 설계서_총체1회 설계변경 설계서_설계서_청에서_0.3차발주설계서_120억내역서_2004년 발주계획(안)" xfId="1887"/>
    <cellStyle name="_가시설_총체1회 설계변경 설계서_총체1회 설계변경 설계서_설계서_청에서_0.3차발주설계서_120억내역서_공사현황(03년7월)" xfId="1888"/>
    <cellStyle name="_가시설_총체1회 설계변경 설계서_총체1회 설계변경 설계서_설계서_청에서_0.3차발주설계서_120억내역서_공사현황(03년7월)_2004년 발주계획(안)" xfId="1889"/>
    <cellStyle name="_가시설_총체1회 설계변경 설계서_총체1회 설계변경 설계서_설계서_청에서_0.3차발주설계서_120억내역서_요약도" xfId="1890"/>
    <cellStyle name="_가시설_총체1회 설계변경 설계서_총체1회 설계변경 설계서_설계서_청에서_0.3차발주설계서_120억내역서_요약도_2004년 발주계획(안)" xfId="1891"/>
    <cellStyle name="_가시설_총체1회 설계변경 설계서_총체1회 설계변경 설계서_설계서_청에서_0.3차발주설계서_사전공사내역서" xfId="1892"/>
    <cellStyle name="_가시설_총체1회 설계변경 설계서_총체1회 설계변경 설계서_설계서_청에서_0.3차발주설계서_사전공사내역서_2004년 발주계획(안)" xfId="1893"/>
    <cellStyle name="_가시설_총체1회 설계변경 설계서_총체1회 설계변경 설계서_설계서_청에서_0.3차발주설계서_소장실자료(요약도)" xfId="1894"/>
    <cellStyle name="_가시설_총체1회 설계변경 설계서_총체1회 설계변경 설계서_설계서_청에서_0.3차발주설계서_소장실자료(요약도)_2004년 발주계획(안)" xfId="1895"/>
    <cellStyle name="_가시설_총체1회 설계변경 설계서_총체1회 설계변경 설계서_설계서_청에서_0.3차발주설계서_추가공사내역서" xfId="1896"/>
    <cellStyle name="_가시설_총체1회 설계변경 설계서_총체1회 설계변경 설계서_설계서_청에서_0.3차발주설계서_추가공사내역서_2004년 발주계획(안)" xfId="1897"/>
    <cellStyle name="_가시설_총체1회 설계변경 설계서_총체1회 설계변경 설계서_설계서_청에서_120억내역서" xfId="1898"/>
    <cellStyle name="_가시설_총체1회 설계변경 설계서_총체1회 설계변경 설계서_설계서_청에서_120억내역서_2004년 발주계획(안)" xfId="1899"/>
    <cellStyle name="_가시설_총체1회 설계변경 설계서_총체1회 설계변경 설계서_설계서_청에서_120억내역서_공사현황(03년7월)" xfId="1900"/>
    <cellStyle name="_가시설_총체1회 설계변경 설계서_총체1회 설계변경 설계서_설계서_청에서_120억내역서_공사현황(03년7월)_2004년 발주계획(안)" xfId="1901"/>
    <cellStyle name="_가시설_총체1회 설계변경 설계서_총체1회 설계변경 설계서_설계서_청에서_120억내역서_요약도" xfId="1902"/>
    <cellStyle name="_가시설_총체1회 설계변경 설계서_총체1회 설계변경 설계서_설계서_청에서_120억내역서_요약도_2004년 발주계획(안)" xfId="1903"/>
    <cellStyle name="_가시설_총체1회 설계변경 설계서_총체1회 설계변경 설계서_설계서_청에서_2004년 발주계획(안)" xfId="1904"/>
    <cellStyle name="_가시설_총체1회 설계변경 설계서_총체1회 설계변경 설계서_설계서_청에서_발주설계서" xfId="1905"/>
    <cellStyle name="_가시설_총체1회 설계변경 설계서_총체1회 설계변경 설계서_설계서_추가공사내역서" xfId="1906"/>
    <cellStyle name="_가시설_총체1회 설계변경 설계서_총체1회 설계변경 설계서_설계서_추가공사내역서_2004년 발주계획(안)" xfId="1907"/>
    <cellStyle name="_가시설_총체1회 설계변경 설계서_총체1회 설계변경 설계서_요약서" xfId="1908"/>
    <cellStyle name="_가시설_총체1회 설계변경 설계서_총체1회 설계변경 설계서_요약서_2004년 발주계획(안)" xfId="1909"/>
    <cellStyle name="_가시설_총체1회 설계변경 설계서_총체1회 설계변경 설계서_총체1회 설계변경 설계서" xfId="1910"/>
    <cellStyle name="_가시설_총체1회 설계변경 설계서_총체1회 설계변경 설계서_총체1회 설계변경 설계서_2004년 발주계획(안)" xfId="1911"/>
    <cellStyle name="_가시설_총체1회 설계변경 설계서_총체2회 설계변경 설계서" xfId="1912"/>
    <cellStyle name="_가시설_총체1회 설계변경 설계서_총체2회 설계변경 설계서_발주설계서" xfId="1913"/>
    <cellStyle name="_가시설공집계표" xfId="1914"/>
    <cellStyle name="_가시설공집계표_2004년 발주계획(안)" xfId="1915"/>
    <cellStyle name="_가시설공집계표_기성3차1회" xfId="1916"/>
    <cellStyle name="_가시설공집계표_기성3차1회_2004년 발주계획(안)" xfId="1917"/>
    <cellStyle name="_견적서" xfId="82"/>
    <cellStyle name="_견적조건서" xfId="83"/>
    <cellStyle name="_견적폼(1)" xfId="84"/>
    <cellStyle name="_경주여중신축-전기소방" xfId="85"/>
    <cellStyle name="_광메카실행내역1106" xfId="86"/>
    <cellStyle name="_광안리내역서(구도)" xfId="87"/>
    <cellStyle name="_교사동 통신내역서" xfId="88"/>
    <cellStyle name="_구미고 도서관 내역서" xfId="89"/>
    <cellStyle name="_구조물(교각)" xfId="1918"/>
    <cellStyle name="_구조물(교각)_2004년 발주계획(안)" xfId="1919"/>
    <cellStyle name="_구조물교각" xfId="1920"/>
    <cellStyle name="_구조물교각_2004년 발주계획(안)" xfId="1921"/>
    <cellStyle name="_구조물누계" xfId="1922"/>
    <cellStyle name="_구조물누계_2004년 발주계획(안)" xfId="1923"/>
    <cellStyle name="_급식소 소방내역서" xfId="90"/>
    <cellStyle name="_기성3차1회" xfId="1924"/>
    <cellStyle name="_기성부분청구내역서(제3차3회)REV1" xfId="617"/>
    <cellStyle name="_기성부분청구내역서(제3차4회)" xfId="616"/>
    <cellStyle name="_내역서(최초)" xfId="615"/>
    <cellStyle name="_단가표" xfId="91"/>
    <cellStyle name="_대관업무비" xfId="92"/>
    <cellStyle name="_대치동 (추가)" xfId="93"/>
    <cellStyle name="_도급내역서(01년1월)" xfId="614"/>
    <cellStyle name="_도급내역서(최종)" xfId="613"/>
    <cellStyle name="_동목포전화국" xfId="94"/>
    <cellStyle name="_보고서" xfId="1925"/>
    <cellStyle name="_부대결과" xfId="612"/>
    <cellStyle name="_부대결과_Book1" xfId="383"/>
    <cellStyle name="_부대결과_Book1_내역서(최초)" xfId="611"/>
    <cellStyle name="_부대결과_Book1_설계내역서" xfId="382"/>
    <cellStyle name="_부대결과_Book1_설계내역서(2차)" xfId="610"/>
    <cellStyle name="_부대결과_P-(현리-신팔)" xfId="609"/>
    <cellStyle name="_부대결과_P-(현리-신팔)_내역서(최초)" xfId="381"/>
    <cellStyle name="_부대결과_P-(현리-신팔)_설계내역서" xfId="380"/>
    <cellStyle name="_부대결과_P-(현리-신팔)_설계내역서(2차)" xfId="379"/>
    <cellStyle name="_부대결과_내역서(최초)" xfId="608"/>
    <cellStyle name="_부대결과_설계내역서" xfId="607"/>
    <cellStyle name="_부대결과_설계내역서(2차)" xfId="606"/>
    <cellStyle name="_부대결과_현리-신팔도로설계" xfId="378"/>
    <cellStyle name="_부대결과_현리-신팔도로설계_내역서(최초)" xfId="605"/>
    <cellStyle name="_부대결과_현리-신팔도로설계_설계내역서" xfId="604"/>
    <cellStyle name="_부대결과_현리-신팔도로설계_설계내역서(2차)" xfId="603"/>
    <cellStyle name="_부대입찰특별조건및내역송부(최저가)" xfId="602"/>
    <cellStyle name="_부대입찰특별조건및내역송부(최저가)_Book1" xfId="377"/>
    <cellStyle name="_부대입찰특별조건및내역송부(최저가)_Book1_내역서(최초)" xfId="601"/>
    <cellStyle name="_부대입찰특별조건및내역송부(최저가)_Book1_설계내역서" xfId="600"/>
    <cellStyle name="_부대입찰특별조건및내역송부(최저가)_Book1_설계내역서(2차)" xfId="376"/>
    <cellStyle name="_부대입찰특별조건및내역송부(최저가)_P-(현리-신팔)" xfId="599"/>
    <cellStyle name="_부대입찰특별조건및내역송부(최저가)_P-(현리-신팔)_내역서(최초)" xfId="375"/>
    <cellStyle name="_부대입찰특별조건및내역송부(최저가)_P-(현리-신팔)_설계내역서" xfId="598"/>
    <cellStyle name="_부대입찰특별조건및내역송부(최저가)_P-(현리-신팔)_설계내역서(2차)" xfId="597"/>
    <cellStyle name="_부대입찰특별조건및내역송부(최저가)_내역서(최초)" xfId="596"/>
    <cellStyle name="_부대입찰특별조건및내역송부(최저가)_부대결과" xfId="595"/>
    <cellStyle name="_부대입찰특별조건및내역송부(최저가)_부대결과_Book1" xfId="374"/>
    <cellStyle name="_부대입찰특별조건및내역송부(최저가)_부대결과_Book1_내역서(최초)" xfId="594"/>
    <cellStyle name="_부대입찰특별조건및내역송부(최저가)_부대결과_Book1_설계내역서" xfId="373"/>
    <cellStyle name="_부대입찰특별조건및내역송부(최저가)_부대결과_Book1_설계내역서(2차)" xfId="372"/>
    <cellStyle name="_부대입찰특별조건및내역송부(최저가)_부대결과_P-(현리-신팔)" xfId="371"/>
    <cellStyle name="_부대입찰특별조건및내역송부(최저가)_부대결과_P-(현리-신팔)_내역서(최초)" xfId="370"/>
    <cellStyle name="_부대입찰특별조건및내역송부(최저가)_부대결과_P-(현리-신팔)_설계내역서" xfId="369"/>
    <cellStyle name="_부대입찰특별조건및내역송부(최저가)_부대결과_P-(현리-신팔)_설계내역서(2차)" xfId="593"/>
    <cellStyle name="_부대입찰특별조건및내역송부(최저가)_부대결과_내역서(최초)" xfId="592"/>
    <cellStyle name="_부대입찰특별조건및내역송부(최저가)_부대결과_설계내역서" xfId="368"/>
    <cellStyle name="_부대입찰특별조건및내역송부(최저가)_부대결과_설계내역서(2차)" xfId="367"/>
    <cellStyle name="_부대입찰특별조건및내역송부(최저가)_부대결과_현리-신팔도로설계" xfId="591"/>
    <cellStyle name="_부대입찰특별조건및내역송부(최저가)_부대결과_현리-신팔도로설계_내역서(최초)" xfId="366"/>
    <cellStyle name="_부대입찰특별조건및내역송부(최저가)_부대결과_현리-신팔도로설계_설계내역서" xfId="365"/>
    <cellStyle name="_부대입찰특별조건및내역송부(최저가)_부대결과_현리-신팔도로설계_설계내역서(2차)" xfId="590"/>
    <cellStyle name="_부대입찰특별조건및내역송부(최저가)_설계내역서" xfId="364"/>
    <cellStyle name="_부대입찰특별조건및내역송부(최저가)_설계내역서(2차)" xfId="589"/>
    <cellStyle name="_부대입찰특별조건및내역송부(최저가)_현리-신팔도로설계" xfId="588"/>
    <cellStyle name="_부대입찰특별조건및내역송부(최저가)_현리-신팔도로설계_내역서(최초)" xfId="587"/>
    <cellStyle name="_부대입찰특별조건및내역송부(최저가)_현리-신팔도로설계_설계내역서" xfId="586"/>
    <cellStyle name="_부대입찰특별조건및내역송부(최저가)_현리-신팔도로설계_설계내역서(2차)" xfId="585"/>
    <cellStyle name="_분당 트리폴리스 II 견적작업" xfId="95"/>
    <cellStyle name="_사진첩" xfId="363"/>
    <cellStyle name="_설계내역서" xfId="362"/>
    <cellStyle name="_설계내역서(2차)" xfId="584"/>
    <cellStyle name="_설계내역서(하팔당외3개소)총체" xfId="1926"/>
    <cellStyle name="_설계서(총체)" xfId="583"/>
    <cellStyle name="_설계예산서(총체)" xfId="1927"/>
    <cellStyle name="_수량산출서" xfId="582"/>
    <cellStyle name="_실행양식견본" xfId="96"/>
    <cellStyle name="_예산고가 가시설공" xfId="1928"/>
    <cellStyle name="_예산고가 가시설공_2004년 발주계획(안)" xfId="1929"/>
    <cellStyle name="_예산고가 가시설수량" xfId="1930"/>
    <cellStyle name="_예산고가 가시설수량_2004년 발주계획(안)" xfId="1931"/>
    <cellStyle name="_예산고가 교대 토공" xfId="1932"/>
    <cellStyle name="_예산고가 교대 토공_0.3차발주설계서" xfId="1933"/>
    <cellStyle name="_예산고가 교대 토공_0.3차발주설계서_120억내역서" xfId="1934"/>
    <cellStyle name="_예산고가 교대 토공_0.3차발주설계서_120억내역서_2004년 발주계획(안)" xfId="1935"/>
    <cellStyle name="_예산고가 교대 토공_0.3차발주설계서_120억내역서_공사현황(03년7월)" xfId="1936"/>
    <cellStyle name="_예산고가 교대 토공_0.3차발주설계서_120억내역서_공사현황(03년7월)_2004년 발주계획(안)" xfId="1937"/>
    <cellStyle name="_예산고가 교대 토공_0.3차발주설계서_120억내역서_요약도" xfId="1938"/>
    <cellStyle name="_예산고가 교대 토공_0.3차발주설계서_120억내역서_요약도_2004년 발주계획(안)" xfId="1939"/>
    <cellStyle name="_예산고가 교대 토공_0.3차발주설계서_사전공사내역서" xfId="1940"/>
    <cellStyle name="_예산고가 교대 토공_0.3차발주설계서_사전공사내역서_2004년 발주계획(안)" xfId="1941"/>
    <cellStyle name="_예산고가 교대 토공_0.3차발주설계서_소장실자료(요약도)" xfId="1942"/>
    <cellStyle name="_예산고가 교대 토공_0.3차발주설계서_소장실자료(요약도)_2004년 발주계획(안)" xfId="1943"/>
    <cellStyle name="_예산고가 교대 토공_0.3차발주설계서_추가공사내역서" xfId="1944"/>
    <cellStyle name="_예산고가 교대 토공_0.3차발주설계서_추가공사내역서_2004년 발주계획(안)" xfId="1945"/>
    <cellStyle name="_예산고가 교대 토공_120억내역서" xfId="1946"/>
    <cellStyle name="_예산고가 교대 토공_120억내역서_2004년 발주계획(안)" xfId="1947"/>
    <cellStyle name="_예산고가 교대 토공_120억내역서_공사현황(03년7월)" xfId="1948"/>
    <cellStyle name="_예산고가 교대 토공_120억내역서_공사현황(03년7월)_2004년 발주계획(안)" xfId="1949"/>
    <cellStyle name="_예산고가 교대 토공_120억내역서_요약도" xfId="1950"/>
    <cellStyle name="_예산고가 교대 토공_120억내역서_요약도_2004년 발주계획(안)" xfId="1951"/>
    <cellStyle name="_예산고가 교대 토공_2004년 발주계획(안)" xfId="1952"/>
    <cellStyle name="_예산고가 교대 토공_3차발주설계서" xfId="1953"/>
    <cellStyle name="_예산고가 교대 토공_3차발주설계서_120억내역서" xfId="1954"/>
    <cellStyle name="_예산고가 교대 토공_3차발주설계서_120억내역서_2004년 발주계획(안)" xfId="1955"/>
    <cellStyle name="_예산고가 교대 토공_3차발주설계서_120억내역서_공사현황(03년7월)" xfId="1956"/>
    <cellStyle name="_예산고가 교대 토공_3차발주설계서_120억내역서_공사현황(03년7월)_2004년 발주계획(안)" xfId="1957"/>
    <cellStyle name="_예산고가 교대 토공_3차발주설계서_120억내역서_요약도" xfId="1958"/>
    <cellStyle name="_예산고가 교대 토공_3차발주설계서_120억내역서_요약도_2004년 발주계획(안)" xfId="1959"/>
    <cellStyle name="_예산고가 교대 토공_3차발주설계서_2004년 발주계획(안)" xfId="1960"/>
    <cellStyle name="_예산고가 교대 토공_3차발주설계서_발주설계서" xfId="1961"/>
    <cellStyle name="_예산고가 교대 토공_3차발주설계서_사전공사내역서" xfId="1962"/>
    <cellStyle name="_예산고가 교대 토공_3차발주설계서_사전공사내역서_2004년 발주계획(안)" xfId="1963"/>
    <cellStyle name="_예산고가 교대 토공_3차발주설계서_소장실자료(요약도)" xfId="1964"/>
    <cellStyle name="_예산고가 교대 토공_3차발주설계서_소장실자료(요약도)_2004년 발주계획(안)" xfId="1965"/>
    <cellStyle name="_예산고가 교대 토공_3차발주설계서_청에서" xfId="1966"/>
    <cellStyle name="_예산고가 교대 토공_3차발주설계서_청에서_0.3차발주설계서" xfId="1967"/>
    <cellStyle name="_예산고가 교대 토공_3차발주설계서_청에서_0.3차발주설계서_120억내역서" xfId="1968"/>
    <cellStyle name="_예산고가 교대 토공_3차발주설계서_청에서_0.3차발주설계서_120억내역서_2004년 발주계획(안)" xfId="1969"/>
    <cellStyle name="_예산고가 교대 토공_3차발주설계서_청에서_0.3차발주설계서_120억내역서_공사현황(03년7월)" xfId="1970"/>
    <cellStyle name="_예산고가 교대 토공_3차발주설계서_청에서_0.3차발주설계서_120억내역서_공사현황(03년7월)_2004년 발주계획(안)" xfId="1971"/>
    <cellStyle name="_예산고가 교대 토공_3차발주설계서_청에서_0.3차발주설계서_120억내역서_요약도" xfId="1972"/>
    <cellStyle name="_예산고가 교대 토공_3차발주설계서_청에서_0.3차발주설계서_120억내역서_요약도_2004년 발주계획(안)" xfId="1973"/>
    <cellStyle name="_예산고가 교대 토공_3차발주설계서_청에서_0.3차발주설계서_사전공사내역서" xfId="1974"/>
    <cellStyle name="_예산고가 교대 토공_3차발주설계서_청에서_0.3차발주설계서_사전공사내역서_2004년 발주계획(안)" xfId="1975"/>
    <cellStyle name="_예산고가 교대 토공_3차발주설계서_청에서_0.3차발주설계서_소장실자료(요약도)" xfId="1976"/>
    <cellStyle name="_예산고가 교대 토공_3차발주설계서_청에서_0.3차발주설계서_소장실자료(요약도)_2004년 발주계획(안)" xfId="1977"/>
    <cellStyle name="_예산고가 교대 토공_3차발주설계서_청에서_0.3차발주설계서_추가공사내역서" xfId="1978"/>
    <cellStyle name="_예산고가 교대 토공_3차발주설계서_청에서_0.3차발주설계서_추가공사내역서_2004년 발주계획(안)" xfId="1979"/>
    <cellStyle name="_예산고가 교대 토공_3차발주설계서_청에서_120억내역서" xfId="1980"/>
    <cellStyle name="_예산고가 교대 토공_3차발주설계서_청에서_120억내역서_2004년 발주계획(안)" xfId="1981"/>
    <cellStyle name="_예산고가 교대 토공_3차발주설계서_청에서_120억내역서_공사현황(03년7월)" xfId="1982"/>
    <cellStyle name="_예산고가 교대 토공_3차발주설계서_청에서_120억내역서_공사현황(03년7월)_2004년 발주계획(안)" xfId="1983"/>
    <cellStyle name="_예산고가 교대 토공_3차발주설계서_청에서_120억내역서_요약도" xfId="1984"/>
    <cellStyle name="_예산고가 교대 토공_3차발주설계서_청에서_120억내역서_요약도_2004년 발주계획(안)" xfId="1985"/>
    <cellStyle name="_예산고가 교대 토공_3차발주설계서_청에서_2004년 발주계획(안)" xfId="1986"/>
    <cellStyle name="_예산고가 교대 토공_3차발주설계서_청에서_발주설계서" xfId="1987"/>
    <cellStyle name="_예산고가 교대 토공_3차발주설계서_추가공사내역서" xfId="1988"/>
    <cellStyle name="_예산고가 교대 토공_3차발주설계서_추가공사내역서_2004년 발주계획(안)" xfId="1989"/>
    <cellStyle name="_예산고가 교대 토공_PHC파일길이(예산고가)" xfId="1990"/>
    <cellStyle name="_예산고가 교대 토공_PHC파일길이(예산고가)_2004년 발주계획(안)" xfId="1991"/>
    <cellStyle name="_예산고가 교대 토공_가도철거" xfId="1992"/>
    <cellStyle name="_예산고가 교대 토공_가도철거_2004년 발주계획(안)" xfId="1993"/>
    <cellStyle name="_예산고가 교대 토공_가배수관(설계누락분)" xfId="1994"/>
    <cellStyle name="_예산고가 교대 토공_가배수관(설계누락분)_2004년 발주계획(안)" xfId="1995"/>
    <cellStyle name="_예산고가 교대 토공_발주설계서" xfId="1996"/>
    <cellStyle name="_예산고가 교대 토공_설계서" xfId="1997"/>
    <cellStyle name="_예산고가 교대 토공_설계서_120억내역서" xfId="1998"/>
    <cellStyle name="_예산고가 교대 토공_설계서_120억내역서_2004년 발주계획(안)" xfId="1999"/>
    <cellStyle name="_예산고가 교대 토공_설계서_120억내역서_공사현황(03년7월)" xfId="2000"/>
    <cellStyle name="_예산고가 교대 토공_설계서_120억내역서_공사현황(03년7월)_2004년 발주계획(안)" xfId="2001"/>
    <cellStyle name="_예산고가 교대 토공_설계서_120억내역서_요약도" xfId="2002"/>
    <cellStyle name="_예산고가 교대 토공_설계서_120억내역서_요약도_2004년 발주계획(안)" xfId="2003"/>
    <cellStyle name="_예산고가 교대 토공_설계서_2004년 발주계획(안)" xfId="2004"/>
    <cellStyle name="_예산고가 교대 토공_설계서_발주설계서" xfId="2005"/>
    <cellStyle name="_예산고가 교대 토공_설계서_사전공사내역서" xfId="2006"/>
    <cellStyle name="_예산고가 교대 토공_설계서_사전공사내역서_2004년 발주계획(안)" xfId="2007"/>
    <cellStyle name="_예산고가 교대 토공_설계서_소장실자료(요약도)" xfId="2008"/>
    <cellStyle name="_예산고가 교대 토공_설계서_소장실자료(요약도)_2004년 발주계획(안)" xfId="2009"/>
    <cellStyle name="_예산고가 교대 토공_설계서_청에서" xfId="2010"/>
    <cellStyle name="_예산고가 교대 토공_설계서_청에서_0.3차발주설계서" xfId="2011"/>
    <cellStyle name="_예산고가 교대 토공_설계서_청에서_0.3차발주설계서_120억내역서" xfId="2012"/>
    <cellStyle name="_예산고가 교대 토공_설계서_청에서_0.3차발주설계서_120억내역서_2004년 발주계획(안)" xfId="2013"/>
    <cellStyle name="_예산고가 교대 토공_설계서_청에서_0.3차발주설계서_120억내역서_공사현황(03년7월)" xfId="2014"/>
    <cellStyle name="_예산고가 교대 토공_설계서_청에서_0.3차발주설계서_120억내역서_공사현황(03년7월)_2004년 발주계획(안)" xfId="2015"/>
    <cellStyle name="_예산고가 교대 토공_설계서_청에서_0.3차발주설계서_120억내역서_요약도" xfId="2016"/>
    <cellStyle name="_예산고가 교대 토공_설계서_청에서_0.3차발주설계서_120억내역서_요약도_2004년 발주계획(안)" xfId="2017"/>
    <cellStyle name="_예산고가 교대 토공_설계서_청에서_0.3차발주설계서_사전공사내역서" xfId="2018"/>
    <cellStyle name="_예산고가 교대 토공_설계서_청에서_0.3차발주설계서_사전공사내역서_2004년 발주계획(안)" xfId="2019"/>
    <cellStyle name="_예산고가 교대 토공_설계서_청에서_0.3차발주설계서_소장실자료(요약도)" xfId="2020"/>
    <cellStyle name="_예산고가 교대 토공_설계서_청에서_0.3차발주설계서_소장실자료(요약도)_2004년 발주계획(안)" xfId="2021"/>
    <cellStyle name="_예산고가 교대 토공_설계서_청에서_0.3차발주설계서_추가공사내역서" xfId="2022"/>
    <cellStyle name="_예산고가 교대 토공_설계서_청에서_0.3차발주설계서_추가공사내역서_2004년 발주계획(안)" xfId="2023"/>
    <cellStyle name="_예산고가 교대 토공_설계서_청에서_120억내역서" xfId="2024"/>
    <cellStyle name="_예산고가 교대 토공_설계서_청에서_120억내역서_2004년 발주계획(안)" xfId="2025"/>
    <cellStyle name="_예산고가 교대 토공_설계서_청에서_120억내역서_공사현황(03년7월)" xfId="2026"/>
    <cellStyle name="_예산고가 교대 토공_설계서_청에서_120억내역서_공사현황(03년7월)_2004년 발주계획(안)" xfId="2027"/>
    <cellStyle name="_예산고가 교대 토공_설계서_청에서_120억내역서_요약도" xfId="2028"/>
    <cellStyle name="_예산고가 교대 토공_설계서_청에서_120억내역서_요약도_2004년 발주계획(안)" xfId="2029"/>
    <cellStyle name="_예산고가 교대 토공_설계서_청에서_2004년 발주계획(안)" xfId="2030"/>
    <cellStyle name="_예산고가 교대 토공_설계서_청에서_발주설계서" xfId="2031"/>
    <cellStyle name="_예산고가 교대 토공_설계서_추가공사내역서" xfId="2032"/>
    <cellStyle name="_예산고가 교대 토공_설계서_추가공사내역서_2004년 발주계획(안)" xfId="2033"/>
    <cellStyle name="_예산고가 교대 토공_요약서" xfId="2034"/>
    <cellStyle name="_예산고가 교대 토공_요약서_2004년 발주계획(안)" xfId="2035"/>
    <cellStyle name="_예산고가 교대 토공_총체1회 설계변경 설계서" xfId="2036"/>
    <cellStyle name="_예산고가 교대 토공_총체1회 설계변경 설계서_0.3차발주설계서" xfId="2037"/>
    <cellStyle name="_예산고가 교대 토공_총체1회 설계변경 설계서_0.3차발주설계서_120억내역서" xfId="2038"/>
    <cellStyle name="_예산고가 교대 토공_총체1회 설계변경 설계서_0.3차발주설계서_120억내역서_2004년 발주계획(안)" xfId="2039"/>
    <cellStyle name="_예산고가 교대 토공_총체1회 설계변경 설계서_0.3차발주설계서_120억내역서_공사현황(03년7월)" xfId="2040"/>
    <cellStyle name="_예산고가 교대 토공_총체1회 설계변경 설계서_0.3차발주설계서_120억내역서_공사현황(03년7월)_2004년 발주계획(안)" xfId="2041"/>
    <cellStyle name="_예산고가 교대 토공_총체1회 설계변경 설계서_0.3차발주설계서_120억내역서_요약도" xfId="2042"/>
    <cellStyle name="_예산고가 교대 토공_총체1회 설계변경 설계서_0.3차발주설계서_120억내역서_요약도_2004년 발주계획(안)" xfId="2043"/>
    <cellStyle name="_예산고가 교대 토공_총체1회 설계변경 설계서_0.3차발주설계서_사전공사내역서" xfId="2044"/>
    <cellStyle name="_예산고가 교대 토공_총체1회 설계변경 설계서_0.3차발주설계서_사전공사내역서_2004년 발주계획(안)" xfId="2045"/>
    <cellStyle name="_예산고가 교대 토공_총체1회 설계변경 설계서_0.3차발주설계서_소장실자료(요약도)" xfId="2046"/>
    <cellStyle name="_예산고가 교대 토공_총체1회 설계변경 설계서_0.3차발주설계서_소장실자료(요약도)_2004년 발주계획(안)" xfId="2047"/>
    <cellStyle name="_예산고가 교대 토공_총체1회 설계변경 설계서_0.3차발주설계서_추가공사내역서" xfId="2048"/>
    <cellStyle name="_예산고가 교대 토공_총체1회 설계변경 설계서_0.3차발주설계서_추가공사내역서_2004년 발주계획(안)" xfId="2049"/>
    <cellStyle name="_예산고가 교대 토공_총체1회 설계변경 설계서_1" xfId="2050"/>
    <cellStyle name="_예산고가 교대 토공_총체1회 설계변경 설계서_1_2004년 발주계획(안)" xfId="2051"/>
    <cellStyle name="_예산고가 교대 토공_총체1회 설계변경 설계서_120억내역서" xfId="2052"/>
    <cellStyle name="_예산고가 교대 토공_총체1회 설계변경 설계서_120억내역서_2004년 발주계획(안)" xfId="2053"/>
    <cellStyle name="_예산고가 교대 토공_총체1회 설계변경 설계서_120억내역서_공사현황(03년7월)" xfId="2054"/>
    <cellStyle name="_예산고가 교대 토공_총체1회 설계변경 설계서_120억내역서_공사현황(03년7월)_2004년 발주계획(안)" xfId="2055"/>
    <cellStyle name="_예산고가 교대 토공_총체1회 설계변경 설계서_120억내역서_요약도" xfId="2056"/>
    <cellStyle name="_예산고가 교대 토공_총체1회 설계변경 설계서_120억내역서_요약도_2004년 발주계획(안)" xfId="2057"/>
    <cellStyle name="_예산고가 교대 토공_총체1회 설계변경 설계서_2004년 발주계획(안)" xfId="2058"/>
    <cellStyle name="_예산고가 교대 토공_총체1회 설계변경 설계서_3차발주설계서" xfId="2059"/>
    <cellStyle name="_예산고가 교대 토공_총체1회 설계변경 설계서_3차발주설계서_120억내역서" xfId="2060"/>
    <cellStyle name="_예산고가 교대 토공_총체1회 설계변경 설계서_3차발주설계서_120억내역서_2004년 발주계획(안)" xfId="2061"/>
    <cellStyle name="_예산고가 교대 토공_총체1회 설계변경 설계서_3차발주설계서_120억내역서_공사현황(03년7월)" xfId="2062"/>
    <cellStyle name="_예산고가 교대 토공_총체1회 설계변경 설계서_3차발주설계서_120억내역서_공사현황(03년7월)_2004년 발주계획(안)" xfId="2063"/>
    <cellStyle name="_예산고가 교대 토공_총체1회 설계변경 설계서_3차발주설계서_120억내역서_요약도" xfId="2064"/>
    <cellStyle name="_예산고가 교대 토공_총체1회 설계변경 설계서_3차발주설계서_120억내역서_요약도_2004년 발주계획(안)" xfId="2065"/>
    <cellStyle name="_예산고가 교대 토공_총체1회 설계변경 설계서_3차발주설계서_2004년 발주계획(안)" xfId="2066"/>
    <cellStyle name="_예산고가 교대 토공_총체1회 설계변경 설계서_3차발주설계서_발주설계서" xfId="2067"/>
    <cellStyle name="_예산고가 교대 토공_총체1회 설계변경 설계서_3차발주설계서_사전공사내역서" xfId="2068"/>
    <cellStyle name="_예산고가 교대 토공_총체1회 설계변경 설계서_3차발주설계서_사전공사내역서_2004년 발주계획(안)" xfId="2069"/>
    <cellStyle name="_예산고가 교대 토공_총체1회 설계변경 설계서_3차발주설계서_소장실자료(요약도)" xfId="2070"/>
    <cellStyle name="_예산고가 교대 토공_총체1회 설계변경 설계서_3차발주설계서_소장실자료(요약도)_2004년 발주계획(안)" xfId="2071"/>
    <cellStyle name="_예산고가 교대 토공_총체1회 설계변경 설계서_3차발주설계서_청에서" xfId="2072"/>
    <cellStyle name="_예산고가 교대 토공_총체1회 설계변경 설계서_3차발주설계서_청에서_0.3차발주설계서" xfId="2073"/>
    <cellStyle name="_예산고가 교대 토공_총체1회 설계변경 설계서_3차발주설계서_청에서_0.3차발주설계서_120억내역서" xfId="2074"/>
    <cellStyle name="_예산고가 교대 토공_총체1회 설계변경 설계서_3차발주설계서_청에서_0.3차발주설계서_120억내역서_2004년 발주계획(안)" xfId="2075"/>
    <cellStyle name="_예산고가 교대 토공_총체1회 설계변경 설계서_3차발주설계서_청에서_0.3차발주설계서_120억내역서_공사현황(03년7월)" xfId="2076"/>
    <cellStyle name="_예산고가 교대 토공_총체1회 설계변경 설계서_3차발주설계서_청에서_0.3차발주설계서_120억내역서_공사현황(03년7월)_2004년 발주계획(안)" xfId="2077"/>
    <cellStyle name="_예산고가 교대 토공_총체1회 설계변경 설계서_3차발주설계서_청에서_0.3차발주설계서_120억내역서_요약도" xfId="2078"/>
    <cellStyle name="_예산고가 교대 토공_총체1회 설계변경 설계서_3차발주설계서_청에서_0.3차발주설계서_120억내역서_요약도_2004년 발주계획(안)" xfId="2079"/>
    <cellStyle name="_예산고가 교대 토공_총체1회 설계변경 설계서_3차발주설계서_청에서_0.3차발주설계서_사전공사내역서" xfId="2080"/>
    <cellStyle name="_예산고가 교대 토공_총체1회 설계변경 설계서_3차발주설계서_청에서_0.3차발주설계서_사전공사내역서_2004년 발주계획(안)" xfId="2081"/>
    <cellStyle name="_예산고가 교대 토공_총체1회 설계변경 설계서_3차발주설계서_청에서_0.3차발주설계서_소장실자료(요약도)" xfId="2082"/>
    <cellStyle name="_예산고가 교대 토공_총체1회 설계변경 설계서_3차발주설계서_청에서_0.3차발주설계서_소장실자료(요약도)_2004년 발주계획(안)" xfId="2083"/>
    <cellStyle name="_예산고가 교대 토공_총체1회 설계변경 설계서_3차발주설계서_청에서_0.3차발주설계서_추가공사내역서" xfId="2084"/>
    <cellStyle name="_예산고가 교대 토공_총체1회 설계변경 설계서_3차발주설계서_청에서_0.3차발주설계서_추가공사내역서_2004년 발주계획(안)" xfId="2085"/>
    <cellStyle name="_예산고가 교대 토공_총체1회 설계변경 설계서_3차발주설계서_청에서_120억내역서" xfId="2086"/>
    <cellStyle name="_예산고가 교대 토공_총체1회 설계변경 설계서_3차발주설계서_청에서_120억내역서_2004년 발주계획(안)" xfId="2087"/>
    <cellStyle name="_예산고가 교대 토공_총체1회 설계변경 설계서_3차발주설계서_청에서_120억내역서_공사현황(03년7월)" xfId="2088"/>
    <cellStyle name="_예산고가 교대 토공_총체1회 설계변경 설계서_3차발주설계서_청에서_120억내역서_공사현황(03년7월)_2004년 발주계획(안)" xfId="2089"/>
    <cellStyle name="_예산고가 교대 토공_총체1회 설계변경 설계서_3차발주설계서_청에서_120억내역서_요약도" xfId="2090"/>
    <cellStyle name="_예산고가 교대 토공_총체1회 설계변경 설계서_3차발주설계서_청에서_120억내역서_요약도_2004년 발주계획(안)" xfId="2091"/>
    <cellStyle name="_예산고가 교대 토공_총체1회 설계변경 설계서_3차발주설계서_청에서_2004년 발주계획(안)" xfId="2092"/>
    <cellStyle name="_예산고가 교대 토공_총체1회 설계변경 설계서_3차발주설계서_청에서_발주설계서" xfId="2093"/>
    <cellStyle name="_예산고가 교대 토공_총체1회 설계변경 설계서_3차발주설계서_추가공사내역서" xfId="2094"/>
    <cellStyle name="_예산고가 교대 토공_총체1회 설계변경 설계서_3차발주설계서_추가공사내역서_2004년 발주계획(안)" xfId="2095"/>
    <cellStyle name="_예산고가 교대 토공_총체1회 설계변경 설계서_발주설계서" xfId="2096"/>
    <cellStyle name="_예산고가 교대 토공_총체1회 설계변경 설계서_설계서" xfId="2097"/>
    <cellStyle name="_예산고가 교대 토공_총체1회 설계변경 설계서_설계서_120억내역서" xfId="2098"/>
    <cellStyle name="_예산고가 교대 토공_총체1회 설계변경 설계서_설계서_120억내역서_2004년 발주계획(안)" xfId="2099"/>
    <cellStyle name="_예산고가 교대 토공_총체1회 설계변경 설계서_설계서_120억내역서_공사현황(03년7월)" xfId="2100"/>
    <cellStyle name="_예산고가 교대 토공_총체1회 설계변경 설계서_설계서_120억내역서_공사현황(03년7월)_2004년 발주계획(안)" xfId="2101"/>
    <cellStyle name="_예산고가 교대 토공_총체1회 설계변경 설계서_설계서_120억내역서_요약도" xfId="2102"/>
    <cellStyle name="_예산고가 교대 토공_총체1회 설계변경 설계서_설계서_120억내역서_요약도_2004년 발주계획(안)" xfId="2103"/>
    <cellStyle name="_예산고가 교대 토공_총체1회 설계변경 설계서_설계서_2004년 발주계획(안)" xfId="2104"/>
    <cellStyle name="_예산고가 교대 토공_총체1회 설계변경 설계서_설계서_발주설계서" xfId="2105"/>
    <cellStyle name="_예산고가 교대 토공_총체1회 설계변경 설계서_설계서_사전공사내역서" xfId="2106"/>
    <cellStyle name="_예산고가 교대 토공_총체1회 설계변경 설계서_설계서_사전공사내역서_2004년 발주계획(안)" xfId="2107"/>
    <cellStyle name="_예산고가 교대 토공_총체1회 설계변경 설계서_설계서_소장실자료(요약도)" xfId="2108"/>
    <cellStyle name="_예산고가 교대 토공_총체1회 설계변경 설계서_설계서_소장실자료(요약도)_2004년 발주계획(안)" xfId="2109"/>
    <cellStyle name="_예산고가 교대 토공_총체1회 설계변경 설계서_설계서_청에서" xfId="2110"/>
    <cellStyle name="_예산고가 교대 토공_총체1회 설계변경 설계서_설계서_청에서_0.3차발주설계서" xfId="2111"/>
    <cellStyle name="_예산고가 교대 토공_총체1회 설계변경 설계서_설계서_청에서_0.3차발주설계서_120억내역서" xfId="2112"/>
    <cellStyle name="_예산고가 교대 토공_총체1회 설계변경 설계서_설계서_청에서_0.3차발주설계서_120억내역서_2004년 발주계획(안)" xfId="2113"/>
    <cellStyle name="_예산고가 교대 토공_총체1회 설계변경 설계서_설계서_청에서_0.3차발주설계서_120억내역서_공사현황(03년7월)" xfId="2114"/>
    <cellStyle name="_예산고가 교대 토공_총체1회 설계변경 설계서_설계서_청에서_0.3차발주설계서_120억내역서_공사현황(03년7월)_2004년 발주계획(안)" xfId="2115"/>
    <cellStyle name="_예산고가 교대 토공_총체1회 설계변경 설계서_설계서_청에서_0.3차발주설계서_120억내역서_요약도" xfId="2116"/>
    <cellStyle name="_예산고가 교대 토공_총체1회 설계변경 설계서_설계서_청에서_0.3차발주설계서_120억내역서_요약도_2004년 발주계획(안)" xfId="2117"/>
    <cellStyle name="_예산고가 교대 토공_총체1회 설계변경 설계서_설계서_청에서_0.3차발주설계서_사전공사내역서" xfId="2118"/>
    <cellStyle name="_예산고가 교대 토공_총체1회 설계변경 설계서_설계서_청에서_0.3차발주설계서_사전공사내역서_2004년 발주계획(안)" xfId="2119"/>
    <cellStyle name="_예산고가 교대 토공_총체1회 설계변경 설계서_설계서_청에서_0.3차발주설계서_소장실자료(요약도)" xfId="2120"/>
    <cellStyle name="_예산고가 교대 토공_총체1회 설계변경 설계서_설계서_청에서_0.3차발주설계서_소장실자료(요약도)_2004년 발주계획(안)" xfId="2121"/>
    <cellStyle name="_예산고가 교대 토공_총체1회 설계변경 설계서_설계서_청에서_0.3차발주설계서_추가공사내역서" xfId="2122"/>
    <cellStyle name="_예산고가 교대 토공_총체1회 설계변경 설계서_설계서_청에서_0.3차발주설계서_추가공사내역서_2004년 발주계획(안)" xfId="2123"/>
    <cellStyle name="_예산고가 교대 토공_총체1회 설계변경 설계서_설계서_청에서_120억내역서" xfId="2124"/>
    <cellStyle name="_예산고가 교대 토공_총체1회 설계변경 설계서_설계서_청에서_120억내역서_2004년 발주계획(안)" xfId="2125"/>
    <cellStyle name="_예산고가 교대 토공_총체1회 설계변경 설계서_설계서_청에서_120억내역서_공사현황(03년7월)" xfId="2126"/>
    <cellStyle name="_예산고가 교대 토공_총체1회 설계변경 설계서_설계서_청에서_120억내역서_공사현황(03년7월)_2004년 발주계획(안)" xfId="2127"/>
    <cellStyle name="_예산고가 교대 토공_총체1회 설계변경 설계서_설계서_청에서_120억내역서_요약도" xfId="2128"/>
    <cellStyle name="_예산고가 교대 토공_총체1회 설계변경 설계서_설계서_청에서_120억내역서_요약도_2004년 발주계획(안)" xfId="2129"/>
    <cellStyle name="_예산고가 교대 토공_총체1회 설계변경 설계서_설계서_청에서_2004년 발주계획(안)" xfId="2130"/>
    <cellStyle name="_예산고가 교대 토공_총체1회 설계변경 설계서_설계서_청에서_발주설계서" xfId="2131"/>
    <cellStyle name="_예산고가 교대 토공_총체1회 설계변경 설계서_설계서_추가공사내역서" xfId="2132"/>
    <cellStyle name="_예산고가 교대 토공_총체1회 설계변경 설계서_설계서_추가공사내역서_2004년 발주계획(안)" xfId="2133"/>
    <cellStyle name="_예산고가 교대 토공_총체1회 설계변경 설계서_요약서" xfId="2134"/>
    <cellStyle name="_예산고가 교대 토공_총체1회 설계변경 설계서_요약서_2004년 발주계획(안)" xfId="2135"/>
    <cellStyle name="_예산고가 교대 토공_총체1회 설계변경 설계서_총체1회 설계변경 설계서" xfId="2136"/>
    <cellStyle name="_예산고가 교대 토공_총체1회 설계변경 설계서_총체1회 설계변경 설계서_0.3차발주설계서" xfId="2137"/>
    <cellStyle name="_예산고가 교대 토공_총체1회 설계변경 설계서_총체1회 설계변경 설계서_0.3차발주설계서_120억내역서" xfId="2138"/>
    <cellStyle name="_예산고가 교대 토공_총체1회 설계변경 설계서_총체1회 설계변경 설계서_0.3차발주설계서_120억내역서_2004년 발주계획(안)" xfId="2139"/>
    <cellStyle name="_예산고가 교대 토공_총체1회 설계변경 설계서_총체1회 설계변경 설계서_0.3차발주설계서_120억내역서_공사현황(03년7월)" xfId="2140"/>
    <cellStyle name="_예산고가 교대 토공_총체1회 설계변경 설계서_총체1회 설계변경 설계서_0.3차발주설계서_120억내역서_공사현황(03년7월)_2004년 발주계획(안)" xfId="2141"/>
    <cellStyle name="_예산고가 교대 토공_총체1회 설계변경 설계서_총체1회 설계변경 설계서_0.3차발주설계서_120억내역서_요약도" xfId="2142"/>
    <cellStyle name="_예산고가 교대 토공_총체1회 설계변경 설계서_총체1회 설계변경 설계서_0.3차발주설계서_120억내역서_요약도_2004년 발주계획(안)" xfId="2143"/>
    <cellStyle name="_예산고가 교대 토공_총체1회 설계변경 설계서_총체1회 설계변경 설계서_0.3차발주설계서_사전공사내역서" xfId="2144"/>
    <cellStyle name="_예산고가 교대 토공_총체1회 설계변경 설계서_총체1회 설계변경 설계서_0.3차발주설계서_사전공사내역서_2004년 발주계획(안)" xfId="2145"/>
    <cellStyle name="_예산고가 교대 토공_총체1회 설계변경 설계서_총체1회 설계변경 설계서_0.3차발주설계서_소장실자료(요약도)" xfId="2146"/>
    <cellStyle name="_예산고가 교대 토공_총체1회 설계변경 설계서_총체1회 설계변경 설계서_0.3차발주설계서_소장실자료(요약도)_2004년 발주계획(안)" xfId="2147"/>
    <cellStyle name="_예산고가 교대 토공_총체1회 설계변경 설계서_총체1회 설계변경 설계서_0.3차발주설계서_추가공사내역서" xfId="2148"/>
    <cellStyle name="_예산고가 교대 토공_총체1회 설계변경 설계서_총체1회 설계변경 설계서_0.3차발주설계서_추가공사내역서_2004년 발주계획(안)" xfId="2149"/>
    <cellStyle name="_예산고가 교대 토공_총체1회 설계변경 설계서_총체1회 설계변경 설계서_1" xfId="2150"/>
    <cellStyle name="_예산고가 교대 토공_총체1회 설계변경 설계서_총체1회 설계변경 설계서_1_2004년 발주계획(안)" xfId="2151"/>
    <cellStyle name="_예산고가 교대 토공_총체1회 설계변경 설계서_총체1회 설계변경 설계서_120억내역서" xfId="2152"/>
    <cellStyle name="_예산고가 교대 토공_총체1회 설계변경 설계서_총체1회 설계변경 설계서_120억내역서_2004년 발주계획(안)" xfId="2153"/>
    <cellStyle name="_예산고가 교대 토공_총체1회 설계변경 설계서_총체1회 설계변경 설계서_120억내역서_공사현황(03년7월)" xfId="2154"/>
    <cellStyle name="_예산고가 교대 토공_총체1회 설계변경 설계서_총체1회 설계변경 설계서_120억내역서_공사현황(03년7월)_2004년 발주계획(안)" xfId="2155"/>
    <cellStyle name="_예산고가 교대 토공_총체1회 설계변경 설계서_총체1회 설계변경 설계서_120억내역서_요약도" xfId="2156"/>
    <cellStyle name="_예산고가 교대 토공_총체1회 설계변경 설계서_총체1회 설계변경 설계서_120억내역서_요약도_2004년 발주계획(안)" xfId="2157"/>
    <cellStyle name="_예산고가 교대 토공_총체1회 설계변경 설계서_총체1회 설계변경 설계서_2004년 발주계획(안)" xfId="2158"/>
    <cellStyle name="_예산고가 교대 토공_총체1회 설계변경 설계서_총체1회 설계변경 설계서_3차발주설계서" xfId="2159"/>
    <cellStyle name="_예산고가 교대 토공_총체1회 설계변경 설계서_총체1회 설계변경 설계서_3차발주설계서_120억내역서" xfId="2160"/>
    <cellStyle name="_예산고가 교대 토공_총체1회 설계변경 설계서_총체1회 설계변경 설계서_3차발주설계서_120억내역서_2004년 발주계획(안)" xfId="2161"/>
    <cellStyle name="_예산고가 교대 토공_총체1회 설계변경 설계서_총체1회 설계변경 설계서_3차발주설계서_120억내역서_공사현황(03년7월)" xfId="2162"/>
    <cellStyle name="_예산고가 교대 토공_총체1회 설계변경 설계서_총체1회 설계변경 설계서_3차발주설계서_120억내역서_공사현황(03년7월)_2004년 발주계획(안)" xfId="2163"/>
    <cellStyle name="_예산고가 교대 토공_총체1회 설계변경 설계서_총체1회 설계변경 설계서_3차발주설계서_120억내역서_요약도" xfId="2164"/>
    <cellStyle name="_예산고가 교대 토공_총체1회 설계변경 설계서_총체1회 설계변경 설계서_3차발주설계서_120억내역서_요약도_2004년 발주계획(안)" xfId="2165"/>
    <cellStyle name="_예산고가 교대 토공_총체1회 설계변경 설계서_총체1회 설계변경 설계서_3차발주설계서_2004년 발주계획(안)" xfId="2166"/>
    <cellStyle name="_예산고가 교대 토공_총체1회 설계변경 설계서_총체1회 설계변경 설계서_3차발주설계서_발주설계서" xfId="2167"/>
    <cellStyle name="_예산고가 교대 토공_총체1회 설계변경 설계서_총체1회 설계변경 설계서_3차발주설계서_사전공사내역서" xfId="2168"/>
    <cellStyle name="_예산고가 교대 토공_총체1회 설계변경 설계서_총체1회 설계변경 설계서_3차발주설계서_사전공사내역서_2004년 발주계획(안)" xfId="2169"/>
    <cellStyle name="_예산고가 교대 토공_총체1회 설계변경 설계서_총체1회 설계변경 설계서_3차발주설계서_소장실자료(요약도)" xfId="2170"/>
    <cellStyle name="_예산고가 교대 토공_총체1회 설계변경 설계서_총체1회 설계변경 설계서_3차발주설계서_소장실자료(요약도)_2004년 발주계획(안)" xfId="2171"/>
    <cellStyle name="_예산고가 교대 토공_총체1회 설계변경 설계서_총체1회 설계변경 설계서_3차발주설계서_청에서" xfId="2172"/>
    <cellStyle name="_예산고가 교대 토공_총체1회 설계변경 설계서_총체1회 설계변경 설계서_3차발주설계서_청에서_0.3차발주설계서" xfId="2173"/>
    <cellStyle name="_예산고가 교대 토공_총체1회 설계변경 설계서_총체1회 설계변경 설계서_3차발주설계서_청에서_0.3차발주설계서_120억내역서" xfId="2174"/>
    <cellStyle name="_예산고가 교대 토공_총체1회 설계변경 설계서_총체1회 설계변경 설계서_3차발주설계서_청에서_0.3차발주설계서_120억내역서_2004년 발주계획(안)" xfId="2175"/>
    <cellStyle name="_예산고가 교대 토공_총체1회 설계변경 설계서_총체1회 설계변경 설계서_3차발주설계서_청에서_0.3차발주설계서_120억내역서_공사현황(03년7월)" xfId="2176"/>
    <cellStyle name="_예산고가 교대 토공_총체1회 설계변경 설계서_총체1회 설계변경 설계서_3차발주설계서_청에서_0.3차발주설계서_120억내역서_공사현황(03년7월)_2004년 발주계획(안)" xfId="2177"/>
    <cellStyle name="_예산고가 교대 토공_총체1회 설계변경 설계서_총체1회 설계변경 설계서_3차발주설계서_청에서_0.3차발주설계서_120억내역서_요약도" xfId="2178"/>
    <cellStyle name="_예산고가 교대 토공_총체1회 설계변경 설계서_총체1회 설계변경 설계서_3차발주설계서_청에서_0.3차발주설계서_120억내역서_요약도_2004년 발주계획(안)" xfId="2179"/>
    <cellStyle name="_예산고가 교대 토공_총체1회 설계변경 설계서_총체1회 설계변경 설계서_3차발주설계서_청에서_0.3차발주설계서_사전공사내역서" xfId="2180"/>
    <cellStyle name="_예산고가 교대 토공_총체1회 설계변경 설계서_총체1회 설계변경 설계서_3차발주설계서_청에서_0.3차발주설계서_사전공사내역서_2004년 발주계획(안)" xfId="2181"/>
    <cellStyle name="_예산고가 교대 토공_총체1회 설계변경 설계서_총체1회 설계변경 설계서_3차발주설계서_청에서_0.3차발주설계서_소장실자료(요약도)" xfId="2182"/>
    <cellStyle name="_예산고가 교대 토공_총체1회 설계변경 설계서_총체1회 설계변경 설계서_3차발주설계서_청에서_0.3차발주설계서_소장실자료(요약도)_2004년 발주계획(안)" xfId="2183"/>
    <cellStyle name="_예산고가 교대 토공_총체1회 설계변경 설계서_총체1회 설계변경 설계서_3차발주설계서_청에서_0.3차발주설계서_추가공사내역서" xfId="2184"/>
    <cellStyle name="_예산고가 교대 토공_총체1회 설계변경 설계서_총체1회 설계변경 설계서_3차발주설계서_청에서_0.3차발주설계서_추가공사내역서_2004년 발주계획(안)" xfId="2185"/>
    <cellStyle name="_예산고가 교대 토공_총체1회 설계변경 설계서_총체1회 설계변경 설계서_3차발주설계서_청에서_120억내역서" xfId="2186"/>
    <cellStyle name="_예산고가 교대 토공_총체1회 설계변경 설계서_총체1회 설계변경 설계서_3차발주설계서_청에서_120억내역서_2004년 발주계획(안)" xfId="2187"/>
    <cellStyle name="_예산고가 교대 토공_총체1회 설계변경 설계서_총체1회 설계변경 설계서_3차발주설계서_청에서_120억내역서_공사현황(03년7월)" xfId="2188"/>
    <cellStyle name="_예산고가 교대 토공_총체1회 설계변경 설계서_총체1회 설계변경 설계서_3차발주설계서_청에서_120억내역서_공사현황(03년7월)_2004년 발주계획(안)" xfId="2189"/>
    <cellStyle name="_예산고가 교대 토공_총체1회 설계변경 설계서_총체1회 설계변경 설계서_3차발주설계서_청에서_120억내역서_요약도" xfId="2190"/>
    <cellStyle name="_예산고가 교대 토공_총체1회 설계변경 설계서_총체1회 설계변경 설계서_3차발주설계서_청에서_120억내역서_요약도_2004년 발주계획(안)" xfId="2191"/>
    <cellStyle name="_예산고가 교대 토공_총체1회 설계변경 설계서_총체1회 설계변경 설계서_3차발주설계서_청에서_2004년 발주계획(안)" xfId="2192"/>
    <cellStyle name="_예산고가 교대 토공_총체1회 설계변경 설계서_총체1회 설계변경 설계서_3차발주설계서_청에서_발주설계서" xfId="2193"/>
    <cellStyle name="_예산고가 교대 토공_총체1회 설계변경 설계서_총체1회 설계변경 설계서_3차발주설계서_추가공사내역서" xfId="2194"/>
    <cellStyle name="_예산고가 교대 토공_총체1회 설계변경 설계서_총체1회 설계변경 설계서_3차발주설계서_추가공사내역서_2004년 발주계획(안)" xfId="2195"/>
    <cellStyle name="_예산고가 교대 토공_총체1회 설계변경 설계서_총체1회 설계변경 설계서_발주설계서" xfId="2196"/>
    <cellStyle name="_예산고가 교대 토공_총체1회 설계변경 설계서_총체1회 설계변경 설계서_설계서" xfId="2197"/>
    <cellStyle name="_예산고가 교대 토공_총체1회 설계변경 설계서_총체1회 설계변경 설계서_설계서_120억내역서" xfId="2198"/>
    <cellStyle name="_예산고가 교대 토공_총체1회 설계변경 설계서_총체1회 설계변경 설계서_설계서_120억내역서_2004년 발주계획(안)" xfId="2199"/>
    <cellStyle name="_예산고가 교대 토공_총체1회 설계변경 설계서_총체1회 설계변경 설계서_설계서_120억내역서_공사현황(03년7월)" xfId="2200"/>
    <cellStyle name="_예산고가 교대 토공_총체1회 설계변경 설계서_총체1회 설계변경 설계서_설계서_120억내역서_공사현황(03년7월)_2004년 발주계획(안)" xfId="2201"/>
    <cellStyle name="_예산고가 교대 토공_총체1회 설계변경 설계서_총체1회 설계변경 설계서_설계서_120억내역서_요약도" xfId="2202"/>
    <cellStyle name="_예산고가 교대 토공_총체1회 설계변경 설계서_총체1회 설계변경 설계서_설계서_120억내역서_요약도_2004년 발주계획(안)" xfId="2203"/>
    <cellStyle name="_예산고가 교대 토공_총체1회 설계변경 설계서_총체1회 설계변경 설계서_설계서_2004년 발주계획(안)" xfId="2204"/>
    <cellStyle name="_예산고가 교대 토공_총체1회 설계변경 설계서_총체1회 설계변경 설계서_설계서_발주설계서" xfId="2205"/>
    <cellStyle name="_예산고가 교대 토공_총체1회 설계변경 설계서_총체1회 설계변경 설계서_설계서_사전공사내역서" xfId="2206"/>
    <cellStyle name="_예산고가 교대 토공_총체1회 설계변경 설계서_총체1회 설계변경 설계서_설계서_사전공사내역서_2004년 발주계획(안)" xfId="2207"/>
    <cellStyle name="_예산고가 교대 토공_총체1회 설계변경 설계서_총체1회 설계변경 설계서_설계서_소장실자료(요약도)" xfId="2208"/>
    <cellStyle name="_예산고가 교대 토공_총체1회 설계변경 설계서_총체1회 설계변경 설계서_설계서_소장실자료(요약도)_2004년 발주계획(안)" xfId="2209"/>
    <cellStyle name="_예산고가 교대 토공_총체1회 설계변경 설계서_총체1회 설계변경 설계서_설계서_청에서" xfId="2210"/>
    <cellStyle name="_예산고가 교대 토공_총체1회 설계변경 설계서_총체1회 설계변경 설계서_설계서_청에서_0.3차발주설계서" xfId="2211"/>
    <cellStyle name="_예산고가 교대 토공_총체1회 설계변경 설계서_총체1회 설계변경 설계서_설계서_청에서_0.3차발주설계서_120억내역서" xfId="2212"/>
    <cellStyle name="_예산고가 교대 토공_총체1회 설계변경 설계서_총체1회 설계변경 설계서_설계서_청에서_0.3차발주설계서_120억내역서_2004년 발주계획(안)" xfId="2213"/>
    <cellStyle name="_예산고가 교대 토공_총체1회 설계변경 설계서_총체1회 설계변경 설계서_설계서_청에서_0.3차발주설계서_120억내역서_공사현황(03년7월)" xfId="2214"/>
    <cellStyle name="_예산고가 교대 토공_총체1회 설계변경 설계서_총체1회 설계변경 설계서_설계서_청에서_0.3차발주설계서_120억내역서_공사현황(03년7월)_2004년 발주계획(안)" xfId="2215"/>
    <cellStyle name="_예산고가 교대 토공_총체1회 설계변경 설계서_총체1회 설계변경 설계서_설계서_청에서_0.3차발주설계서_120억내역서_요약도" xfId="2216"/>
    <cellStyle name="_예산고가 교대 토공_총체1회 설계변경 설계서_총체1회 설계변경 설계서_설계서_청에서_0.3차발주설계서_120억내역서_요약도_2004년 발주계획(안)" xfId="2217"/>
    <cellStyle name="_예산고가 교대 토공_총체1회 설계변경 설계서_총체1회 설계변경 설계서_설계서_청에서_0.3차발주설계서_사전공사내역서" xfId="2218"/>
    <cellStyle name="_예산고가 교대 토공_총체1회 설계변경 설계서_총체1회 설계변경 설계서_설계서_청에서_0.3차발주설계서_사전공사내역서_2004년 발주계획(안)" xfId="2219"/>
    <cellStyle name="_예산고가 교대 토공_총체1회 설계변경 설계서_총체1회 설계변경 설계서_설계서_청에서_0.3차발주설계서_소장실자료(요약도)" xfId="2220"/>
    <cellStyle name="_예산고가 교대 토공_총체1회 설계변경 설계서_총체1회 설계변경 설계서_설계서_청에서_0.3차발주설계서_소장실자료(요약도)_2004년 발주계획(안)" xfId="2221"/>
    <cellStyle name="_예산고가 교대 토공_총체1회 설계변경 설계서_총체1회 설계변경 설계서_설계서_청에서_0.3차발주설계서_추가공사내역서" xfId="2222"/>
    <cellStyle name="_예산고가 교대 토공_총체1회 설계변경 설계서_총체1회 설계변경 설계서_설계서_청에서_0.3차발주설계서_추가공사내역서_2004년 발주계획(안)" xfId="2223"/>
    <cellStyle name="_예산고가 교대 토공_총체1회 설계변경 설계서_총체1회 설계변경 설계서_설계서_청에서_120억내역서" xfId="2224"/>
    <cellStyle name="_예산고가 교대 토공_총체1회 설계변경 설계서_총체1회 설계변경 설계서_설계서_청에서_120억내역서_2004년 발주계획(안)" xfId="2225"/>
    <cellStyle name="_예산고가 교대 토공_총체1회 설계변경 설계서_총체1회 설계변경 설계서_설계서_청에서_120억내역서_공사현황(03년7월)" xfId="2226"/>
    <cellStyle name="_예산고가 교대 토공_총체1회 설계변경 설계서_총체1회 설계변경 설계서_설계서_청에서_120억내역서_공사현황(03년7월)_2004년 발주계획(안)" xfId="2227"/>
    <cellStyle name="_예산고가 교대 토공_총체1회 설계변경 설계서_총체1회 설계변경 설계서_설계서_청에서_120억내역서_요약도" xfId="2228"/>
    <cellStyle name="_예산고가 교대 토공_총체1회 설계변경 설계서_총체1회 설계변경 설계서_설계서_청에서_120억내역서_요약도_2004년 발주계획(안)" xfId="2229"/>
    <cellStyle name="_예산고가 교대 토공_총체1회 설계변경 설계서_총체1회 설계변경 설계서_설계서_청에서_2004년 발주계획(안)" xfId="2230"/>
    <cellStyle name="_예산고가 교대 토공_총체1회 설계변경 설계서_총체1회 설계변경 설계서_설계서_청에서_발주설계서" xfId="2231"/>
    <cellStyle name="_예산고가 교대 토공_총체1회 설계변경 설계서_총체1회 설계변경 설계서_설계서_추가공사내역서" xfId="2232"/>
    <cellStyle name="_예산고가 교대 토공_총체1회 설계변경 설계서_총체1회 설계변경 설계서_설계서_추가공사내역서_2004년 발주계획(안)" xfId="2233"/>
    <cellStyle name="_예산고가 교대 토공_총체1회 설계변경 설계서_총체1회 설계변경 설계서_요약서" xfId="2234"/>
    <cellStyle name="_예산고가 교대 토공_총체1회 설계변경 설계서_총체1회 설계변경 설계서_요약서_2004년 발주계획(안)" xfId="2235"/>
    <cellStyle name="_예산고가 교대 토공_총체1회 설계변경 설계서_총체1회 설계변경 설계서_총체1회 설계변경 설계서" xfId="2236"/>
    <cellStyle name="_예산고가 교대 토공_총체1회 설계변경 설계서_총체1회 설계변경 설계서_총체1회 설계변경 설계서_2004년 발주계획(안)" xfId="2237"/>
    <cellStyle name="_예산고가 교대 토공_총체1회 설계변경 설계서_총체2회 설계변경 설계서" xfId="2238"/>
    <cellStyle name="_예산고가 교대 토공_총체1회 설계변경 설계서_총체2회 설계변경 설계서_발주설계서" xfId="2239"/>
    <cellStyle name="_예산고가 터파기변경" xfId="2240"/>
    <cellStyle name="_예산고가(p10)가시설변경" xfId="2241"/>
    <cellStyle name="_예산고가(p10)가시설변경_2004년 발주계획(안)" xfId="2242"/>
    <cellStyle name="_예산고가(p10)가시설변경_가도철거" xfId="2243"/>
    <cellStyle name="_예산고가(p10)가시설변경_가도철거_2004년 발주계획(안)" xfId="2244"/>
    <cellStyle name="_예산고가(p10,71,73)가시설변경" xfId="2245"/>
    <cellStyle name="_예산고가(p10,71,73)가시설변경_0.3차발주설계서" xfId="2246"/>
    <cellStyle name="_예산고가(p10,71,73)가시설변경_0.3차발주설계서_120억내역서" xfId="2247"/>
    <cellStyle name="_예산고가(p10,71,73)가시설변경_0.3차발주설계서_120억내역서_2004년 발주계획(안)" xfId="2248"/>
    <cellStyle name="_예산고가(p10,71,73)가시설변경_0.3차발주설계서_120억내역서_공사현황(03년7월)" xfId="2249"/>
    <cellStyle name="_예산고가(p10,71,73)가시설변경_0.3차발주설계서_120억내역서_공사현황(03년7월)_2004년 발주계획(안)" xfId="2250"/>
    <cellStyle name="_예산고가(p10,71,73)가시설변경_0.3차발주설계서_120억내역서_요약도" xfId="2251"/>
    <cellStyle name="_예산고가(p10,71,73)가시설변경_0.3차발주설계서_120억내역서_요약도_2004년 발주계획(안)" xfId="2252"/>
    <cellStyle name="_예산고가(p10,71,73)가시설변경_0.3차발주설계서_사전공사내역서" xfId="2253"/>
    <cellStyle name="_예산고가(p10,71,73)가시설변경_0.3차발주설계서_사전공사내역서_2004년 발주계획(안)" xfId="2254"/>
    <cellStyle name="_예산고가(p10,71,73)가시설변경_0.3차발주설계서_소장실자료(요약도)" xfId="2255"/>
    <cellStyle name="_예산고가(p10,71,73)가시설변경_0.3차발주설계서_소장실자료(요약도)_2004년 발주계획(안)" xfId="2256"/>
    <cellStyle name="_예산고가(p10,71,73)가시설변경_0.3차발주설계서_추가공사내역서" xfId="2257"/>
    <cellStyle name="_예산고가(p10,71,73)가시설변경_0.3차발주설계서_추가공사내역서_2004년 발주계획(안)" xfId="2258"/>
    <cellStyle name="_예산고가(p10,71,73)가시설변경_120억내역서" xfId="2259"/>
    <cellStyle name="_예산고가(p10,71,73)가시설변경_120억내역서_2004년 발주계획(안)" xfId="2260"/>
    <cellStyle name="_예산고가(p10,71,73)가시설변경_120억내역서_공사현황(03년7월)" xfId="2261"/>
    <cellStyle name="_예산고가(p10,71,73)가시설변경_120억내역서_공사현황(03년7월)_2004년 발주계획(안)" xfId="2262"/>
    <cellStyle name="_예산고가(p10,71,73)가시설변경_120억내역서_요약도" xfId="2263"/>
    <cellStyle name="_예산고가(p10,71,73)가시설변경_120억내역서_요약도_2004년 발주계획(안)" xfId="2264"/>
    <cellStyle name="_예산고가(p10,71,73)가시설변경_2004년 발주계획(안)" xfId="2265"/>
    <cellStyle name="_예산고가(p10,71,73)가시설변경_3차발주설계서" xfId="2266"/>
    <cellStyle name="_예산고가(p10,71,73)가시설변경_3차발주설계서_120억내역서" xfId="2267"/>
    <cellStyle name="_예산고가(p10,71,73)가시설변경_3차발주설계서_120억내역서_2004년 발주계획(안)" xfId="2268"/>
    <cellStyle name="_예산고가(p10,71,73)가시설변경_3차발주설계서_120억내역서_공사현황(03년7월)" xfId="2269"/>
    <cellStyle name="_예산고가(p10,71,73)가시설변경_3차발주설계서_120억내역서_공사현황(03년7월)_2004년 발주계획(안)" xfId="2270"/>
    <cellStyle name="_예산고가(p10,71,73)가시설변경_3차발주설계서_120억내역서_요약도" xfId="2271"/>
    <cellStyle name="_예산고가(p10,71,73)가시설변경_3차발주설계서_120억내역서_요약도_2004년 발주계획(안)" xfId="2272"/>
    <cellStyle name="_예산고가(p10,71,73)가시설변경_3차발주설계서_2004년 발주계획(안)" xfId="2273"/>
    <cellStyle name="_예산고가(p10,71,73)가시설변경_3차발주설계서_발주설계서" xfId="2274"/>
    <cellStyle name="_예산고가(p10,71,73)가시설변경_3차발주설계서_사전공사내역서" xfId="2275"/>
    <cellStyle name="_예산고가(p10,71,73)가시설변경_3차발주설계서_사전공사내역서_2004년 발주계획(안)" xfId="2276"/>
    <cellStyle name="_예산고가(p10,71,73)가시설변경_3차발주설계서_소장실자료(요약도)" xfId="2277"/>
    <cellStyle name="_예산고가(p10,71,73)가시설변경_3차발주설계서_소장실자료(요약도)_2004년 발주계획(안)" xfId="2278"/>
    <cellStyle name="_예산고가(p10,71,73)가시설변경_3차발주설계서_청에서" xfId="2279"/>
    <cellStyle name="_예산고가(p10,71,73)가시설변경_3차발주설계서_청에서_0.3차발주설계서" xfId="2280"/>
    <cellStyle name="_예산고가(p10,71,73)가시설변경_3차발주설계서_청에서_0.3차발주설계서_120억내역서" xfId="2281"/>
    <cellStyle name="_예산고가(p10,71,73)가시설변경_3차발주설계서_청에서_0.3차발주설계서_120억내역서_2004년 발주계획(안)" xfId="2282"/>
    <cellStyle name="_예산고가(p10,71,73)가시설변경_3차발주설계서_청에서_0.3차발주설계서_120억내역서_공사현황(03년7월)" xfId="2283"/>
    <cellStyle name="_예산고가(p10,71,73)가시설변경_3차발주설계서_청에서_0.3차발주설계서_120억내역서_공사현황(03년7월)_2004년 발주계획(안)" xfId="2284"/>
    <cellStyle name="_예산고가(p10,71,73)가시설변경_3차발주설계서_청에서_0.3차발주설계서_120억내역서_요약도" xfId="2285"/>
    <cellStyle name="_예산고가(p10,71,73)가시설변경_3차발주설계서_청에서_0.3차발주설계서_120억내역서_요약도_2004년 발주계획(안)" xfId="2286"/>
    <cellStyle name="_예산고가(p10,71,73)가시설변경_3차발주설계서_청에서_0.3차발주설계서_사전공사내역서" xfId="2287"/>
    <cellStyle name="_예산고가(p10,71,73)가시설변경_3차발주설계서_청에서_0.3차발주설계서_사전공사내역서_2004년 발주계획(안)" xfId="2288"/>
    <cellStyle name="_예산고가(p10,71,73)가시설변경_3차발주설계서_청에서_0.3차발주설계서_소장실자료(요약도)" xfId="2289"/>
    <cellStyle name="_예산고가(p10,71,73)가시설변경_3차발주설계서_청에서_0.3차발주설계서_소장실자료(요약도)_2004년 발주계획(안)" xfId="2290"/>
    <cellStyle name="_예산고가(p10,71,73)가시설변경_3차발주설계서_청에서_0.3차발주설계서_추가공사내역서" xfId="2291"/>
    <cellStyle name="_예산고가(p10,71,73)가시설변경_3차발주설계서_청에서_0.3차발주설계서_추가공사내역서_2004년 발주계획(안)" xfId="2292"/>
    <cellStyle name="_예산고가(p10,71,73)가시설변경_3차발주설계서_청에서_120억내역서" xfId="2293"/>
    <cellStyle name="_예산고가(p10,71,73)가시설변경_3차발주설계서_청에서_120억내역서_2004년 발주계획(안)" xfId="2294"/>
    <cellStyle name="_예산고가(p10,71,73)가시설변경_3차발주설계서_청에서_120억내역서_공사현황(03년7월)" xfId="2295"/>
    <cellStyle name="_예산고가(p10,71,73)가시설변경_3차발주설계서_청에서_120억내역서_공사현황(03년7월)_2004년 발주계획(안)" xfId="2296"/>
    <cellStyle name="_예산고가(p10,71,73)가시설변경_3차발주설계서_청에서_120억내역서_요약도" xfId="2297"/>
    <cellStyle name="_예산고가(p10,71,73)가시설변경_3차발주설계서_청에서_120억내역서_요약도_2004년 발주계획(안)" xfId="2298"/>
    <cellStyle name="_예산고가(p10,71,73)가시설변경_3차발주설계서_청에서_2004년 발주계획(안)" xfId="2299"/>
    <cellStyle name="_예산고가(p10,71,73)가시설변경_3차발주설계서_청에서_발주설계서" xfId="2300"/>
    <cellStyle name="_예산고가(p10,71,73)가시설변경_3차발주설계서_추가공사내역서" xfId="2301"/>
    <cellStyle name="_예산고가(p10,71,73)가시설변경_3차발주설계서_추가공사내역서_2004년 발주계획(안)" xfId="2302"/>
    <cellStyle name="_예산고가(p10,71,73)가시설변경_발주설계서" xfId="2303"/>
    <cellStyle name="_예산고가(p10,71,73)가시설변경_설계서" xfId="2304"/>
    <cellStyle name="_예산고가(p10,71,73)가시설변경_설계서_120억내역서" xfId="2305"/>
    <cellStyle name="_예산고가(p10,71,73)가시설변경_설계서_120억내역서_2004년 발주계획(안)" xfId="2306"/>
    <cellStyle name="_예산고가(p10,71,73)가시설변경_설계서_120억내역서_공사현황(03년7월)" xfId="2307"/>
    <cellStyle name="_예산고가(p10,71,73)가시설변경_설계서_120억내역서_공사현황(03년7월)_2004년 발주계획(안)" xfId="2308"/>
    <cellStyle name="_예산고가(p10,71,73)가시설변경_설계서_120억내역서_요약도" xfId="2309"/>
    <cellStyle name="_예산고가(p10,71,73)가시설변경_설계서_120억내역서_요약도_2004년 발주계획(안)" xfId="2310"/>
    <cellStyle name="_예산고가(p10,71,73)가시설변경_설계서_2004년 발주계획(안)" xfId="2311"/>
    <cellStyle name="_예산고가(p10,71,73)가시설변경_설계서_발주설계서" xfId="2312"/>
    <cellStyle name="_예산고가(p10,71,73)가시설변경_설계서_사전공사내역서" xfId="2313"/>
    <cellStyle name="_예산고가(p10,71,73)가시설변경_설계서_사전공사내역서_2004년 발주계획(안)" xfId="2314"/>
    <cellStyle name="_예산고가(p10,71,73)가시설변경_설계서_소장실자료(요약도)" xfId="2315"/>
    <cellStyle name="_예산고가(p10,71,73)가시설변경_설계서_소장실자료(요약도)_2004년 발주계획(안)" xfId="2316"/>
    <cellStyle name="_예산고가(p10,71,73)가시설변경_설계서_청에서" xfId="2317"/>
    <cellStyle name="_예산고가(p10,71,73)가시설변경_설계서_청에서_0.3차발주설계서" xfId="2318"/>
    <cellStyle name="_예산고가(p10,71,73)가시설변경_설계서_청에서_0.3차발주설계서_120억내역서" xfId="2319"/>
    <cellStyle name="_예산고가(p10,71,73)가시설변경_설계서_청에서_0.3차발주설계서_120억내역서_2004년 발주계획(안)" xfId="2320"/>
    <cellStyle name="_예산고가(p10,71,73)가시설변경_설계서_청에서_0.3차발주설계서_120억내역서_공사현황(03년7월)" xfId="2321"/>
    <cellStyle name="_예산고가(p10,71,73)가시설변경_설계서_청에서_0.3차발주설계서_120억내역서_공사현황(03년7월)_2004년 발주계획(안)" xfId="2322"/>
    <cellStyle name="_예산고가(p10,71,73)가시설변경_설계서_청에서_0.3차발주설계서_120억내역서_요약도" xfId="2323"/>
    <cellStyle name="_예산고가(p10,71,73)가시설변경_설계서_청에서_0.3차발주설계서_120억내역서_요약도_2004년 발주계획(안)" xfId="2324"/>
    <cellStyle name="_예산고가(p10,71,73)가시설변경_설계서_청에서_0.3차발주설계서_사전공사내역서" xfId="2325"/>
    <cellStyle name="_예산고가(p10,71,73)가시설변경_설계서_청에서_0.3차발주설계서_사전공사내역서_2004년 발주계획(안)" xfId="2326"/>
    <cellStyle name="_예산고가(p10,71,73)가시설변경_설계서_청에서_0.3차발주설계서_소장실자료(요약도)" xfId="2327"/>
    <cellStyle name="_예산고가(p10,71,73)가시설변경_설계서_청에서_0.3차발주설계서_소장실자료(요약도)_2004년 발주계획(안)" xfId="2328"/>
    <cellStyle name="_예산고가(p10,71,73)가시설변경_설계서_청에서_0.3차발주설계서_추가공사내역서" xfId="2329"/>
    <cellStyle name="_예산고가(p10,71,73)가시설변경_설계서_청에서_0.3차발주설계서_추가공사내역서_2004년 발주계획(안)" xfId="2330"/>
    <cellStyle name="_예산고가(p10,71,73)가시설변경_설계서_청에서_120억내역서" xfId="2331"/>
    <cellStyle name="_예산고가(p10,71,73)가시설변경_설계서_청에서_120억내역서_2004년 발주계획(안)" xfId="2332"/>
    <cellStyle name="_예산고가(p10,71,73)가시설변경_설계서_청에서_120억내역서_공사현황(03년7월)" xfId="2333"/>
    <cellStyle name="_예산고가(p10,71,73)가시설변경_설계서_청에서_120억내역서_공사현황(03년7월)_2004년 발주계획(안)" xfId="2334"/>
    <cellStyle name="_예산고가(p10,71,73)가시설변경_설계서_청에서_120억내역서_요약도" xfId="2335"/>
    <cellStyle name="_예산고가(p10,71,73)가시설변경_설계서_청에서_120억내역서_요약도_2004년 발주계획(안)" xfId="2336"/>
    <cellStyle name="_예산고가(p10,71,73)가시설변경_설계서_청에서_2004년 발주계획(안)" xfId="2337"/>
    <cellStyle name="_예산고가(p10,71,73)가시설변경_설계서_청에서_발주설계서" xfId="2338"/>
    <cellStyle name="_예산고가(p10,71,73)가시설변경_설계서_추가공사내역서" xfId="2339"/>
    <cellStyle name="_예산고가(p10,71,73)가시설변경_설계서_추가공사내역서_2004년 발주계획(안)" xfId="2340"/>
    <cellStyle name="_예산고가(p10,71,73)가시설변경_요약서" xfId="2341"/>
    <cellStyle name="_예산고가(p10,71,73)가시설변경_요약서_2004년 발주계획(안)" xfId="2342"/>
    <cellStyle name="_예산고가(p10,71,73)가시설변경_총체1회 설계변경 설계서" xfId="2343"/>
    <cellStyle name="_예산고가(p10,71,73)가시설변경_총체1회 설계변경 설계서_0.3차발주설계서" xfId="2344"/>
    <cellStyle name="_예산고가(p10,71,73)가시설변경_총체1회 설계변경 설계서_0.3차발주설계서_120억내역서" xfId="2345"/>
    <cellStyle name="_예산고가(p10,71,73)가시설변경_총체1회 설계변경 설계서_0.3차발주설계서_120억내역서_2004년 발주계획(안)" xfId="2346"/>
    <cellStyle name="_예산고가(p10,71,73)가시설변경_총체1회 설계변경 설계서_0.3차발주설계서_120억내역서_공사현황(03년7월)" xfId="2347"/>
    <cellStyle name="_예산고가(p10,71,73)가시설변경_총체1회 설계변경 설계서_0.3차발주설계서_120억내역서_공사현황(03년7월)_2004년 발주계획(안)" xfId="2348"/>
    <cellStyle name="_예산고가(p10,71,73)가시설변경_총체1회 설계변경 설계서_0.3차발주설계서_120억내역서_요약도" xfId="2349"/>
    <cellStyle name="_예산고가(p10,71,73)가시설변경_총체1회 설계변경 설계서_0.3차발주설계서_120억내역서_요약도_2004년 발주계획(안)" xfId="2350"/>
    <cellStyle name="_예산고가(p10,71,73)가시설변경_총체1회 설계변경 설계서_0.3차발주설계서_사전공사내역서" xfId="2351"/>
    <cellStyle name="_예산고가(p10,71,73)가시설변경_총체1회 설계변경 설계서_0.3차발주설계서_사전공사내역서_2004년 발주계획(안)" xfId="2352"/>
    <cellStyle name="_예산고가(p10,71,73)가시설변경_총체1회 설계변경 설계서_0.3차발주설계서_소장실자료(요약도)" xfId="2353"/>
    <cellStyle name="_예산고가(p10,71,73)가시설변경_총체1회 설계변경 설계서_0.3차발주설계서_소장실자료(요약도)_2004년 발주계획(안)" xfId="2354"/>
    <cellStyle name="_예산고가(p10,71,73)가시설변경_총체1회 설계변경 설계서_0.3차발주설계서_추가공사내역서" xfId="2355"/>
    <cellStyle name="_예산고가(p10,71,73)가시설변경_총체1회 설계변경 설계서_0.3차발주설계서_추가공사내역서_2004년 발주계획(안)" xfId="2356"/>
    <cellStyle name="_예산고가(p10,71,73)가시설변경_총체1회 설계변경 설계서_1" xfId="2357"/>
    <cellStyle name="_예산고가(p10,71,73)가시설변경_총체1회 설계변경 설계서_1_2004년 발주계획(안)" xfId="2358"/>
    <cellStyle name="_예산고가(p10,71,73)가시설변경_총체1회 설계변경 설계서_120억내역서" xfId="2359"/>
    <cellStyle name="_예산고가(p10,71,73)가시설변경_총체1회 설계변경 설계서_120억내역서_2004년 발주계획(안)" xfId="2360"/>
    <cellStyle name="_예산고가(p10,71,73)가시설변경_총체1회 설계변경 설계서_120억내역서_공사현황(03년7월)" xfId="2361"/>
    <cellStyle name="_예산고가(p10,71,73)가시설변경_총체1회 설계변경 설계서_120억내역서_공사현황(03년7월)_2004년 발주계획(안)" xfId="2362"/>
    <cellStyle name="_예산고가(p10,71,73)가시설변경_총체1회 설계변경 설계서_120억내역서_요약도" xfId="2363"/>
    <cellStyle name="_예산고가(p10,71,73)가시설변경_총체1회 설계변경 설계서_120억내역서_요약도_2004년 발주계획(안)" xfId="2364"/>
    <cellStyle name="_예산고가(p10,71,73)가시설변경_총체1회 설계변경 설계서_2004년 발주계획(안)" xfId="2365"/>
    <cellStyle name="_예산고가(p10,71,73)가시설변경_총체1회 설계변경 설계서_3차발주설계서" xfId="2366"/>
    <cellStyle name="_예산고가(p10,71,73)가시설변경_총체1회 설계변경 설계서_3차발주설계서_120억내역서" xfId="2367"/>
    <cellStyle name="_예산고가(p10,71,73)가시설변경_총체1회 설계변경 설계서_3차발주설계서_120억내역서_2004년 발주계획(안)" xfId="2368"/>
    <cellStyle name="_예산고가(p10,71,73)가시설변경_총체1회 설계변경 설계서_3차발주설계서_120억내역서_공사현황(03년7월)" xfId="2369"/>
    <cellStyle name="_예산고가(p10,71,73)가시설변경_총체1회 설계변경 설계서_3차발주설계서_120억내역서_공사현황(03년7월)_2004년 발주계획(안)" xfId="2370"/>
    <cellStyle name="_예산고가(p10,71,73)가시설변경_총체1회 설계변경 설계서_3차발주설계서_120억내역서_요약도" xfId="2371"/>
    <cellStyle name="_예산고가(p10,71,73)가시설변경_총체1회 설계변경 설계서_3차발주설계서_120억내역서_요약도_2004년 발주계획(안)" xfId="2372"/>
    <cellStyle name="_예산고가(p10,71,73)가시설변경_총체1회 설계변경 설계서_3차발주설계서_2004년 발주계획(안)" xfId="2373"/>
    <cellStyle name="_예산고가(p10,71,73)가시설변경_총체1회 설계변경 설계서_3차발주설계서_발주설계서" xfId="2374"/>
    <cellStyle name="_예산고가(p10,71,73)가시설변경_총체1회 설계변경 설계서_3차발주설계서_사전공사내역서" xfId="2375"/>
    <cellStyle name="_예산고가(p10,71,73)가시설변경_총체1회 설계변경 설계서_3차발주설계서_사전공사내역서_2004년 발주계획(안)" xfId="2376"/>
    <cellStyle name="_예산고가(p10,71,73)가시설변경_총체1회 설계변경 설계서_3차발주설계서_소장실자료(요약도)" xfId="2377"/>
    <cellStyle name="_예산고가(p10,71,73)가시설변경_총체1회 설계변경 설계서_3차발주설계서_소장실자료(요약도)_2004년 발주계획(안)" xfId="2378"/>
    <cellStyle name="_예산고가(p10,71,73)가시설변경_총체1회 설계변경 설계서_3차발주설계서_청에서" xfId="2379"/>
    <cellStyle name="_예산고가(p10,71,73)가시설변경_총체1회 설계변경 설계서_3차발주설계서_청에서_0.3차발주설계서" xfId="2380"/>
    <cellStyle name="_예산고가(p10,71,73)가시설변경_총체1회 설계변경 설계서_3차발주설계서_청에서_0.3차발주설계서_120억내역서" xfId="2381"/>
    <cellStyle name="_예산고가(p10,71,73)가시설변경_총체1회 설계변경 설계서_3차발주설계서_청에서_0.3차발주설계서_120억내역서_2004년 발주계획(안)" xfId="2382"/>
    <cellStyle name="_예산고가(p10,71,73)가시설변경_총체1회 설계변경 설계서_3차발주설계서_청에서_0.3차발주설계서_120억내역서_공사현황(03년7월)" xfId="2383"/>
    <cellStyle name="_예산고가(p10,71,73)가시설변경_총체1회 설계변경 설계서_3차발주설계서_청에서_0.3차발주설계서_120억내역서_공사현황(03년7월)_2004년 발주계획(안)" xfId="2384"/>
    <cellStyle name="_예산고가(p10,71,73)가시설변경_총체1회 설계변경 설계서_3차발주설계서_청에서_0.3차발주설계서_120억내역서_요약도" xfId="2385"/>
    <cellStyle name="_예산고가(p10,71,73)가시설변경_총체1회 설계변경 설계서_3차발주설계서_청에서_0.3차발주설계서_120억내역서_요약도_2004년 발주계획(안)" xfId="2386"/>
    <cellStyle name="_예산고가(p10,71,73)가시설변경_총체1회 설계변경 설계서_3차발주설계서_청에서_0.3차발주설계서_사전공사내역서" xfId="2387"/>
    <cellStyle name="_예산고가(p10,71,73)가시설변경_총체1회 설계변경 설계서_3차발주설계서_청에서_0.3차발주설계서_사전공사내역서_2004년 발주계획(안)" xfId="2388"/>
    <cellStyle name="_예산고가(p10,71,73)가시설변경_총체1회 설계변경 설계서_3차발주설계서_청에서_0.3차발주설계서_소장실자료(요약도)" xfId="2389"/>
    <cellStyle name="_예산고가(p10,71,73)가시설변경_총체1회 설계변경 설계서_3차발주설계서_청에서_0.3차발주설계서_소장실자료(요약도)_2004년 발주계획(안)" xfId="2390"/>
    <cellStyle name="_예산고가(p10,71,73)가시설변경_총체1회 설계변경 설계서_3차발주설계서_청에서_0.3차발주설계서_추가공사내역서" xfId="2391"/>
    <cellStyle name="_예산고가(p10,71,73)가시설변경_총체1회 설계변경 설계서_3차발주설계서_청에서_0.3차발주설계서_추가공사내역서_2004년 발주계획(안)" xfId="2392"/>
    <cellStyle name="_예산고가(p10,71,73)가시설변경_총체1회 설계변경 설계서_3차발주설계서_청에서_120억내역서" xfId="2393"/>
    <cellStyle name="_예산고가(p10,71,73)가시설변경_총체1회 설계변경 설계서_3차발주설계서_청에서_120억내역서_2004년 발주계획(안)" xfId="2394"/>
    <cellStyle name="_예산고가(p10,71,73)가시설변경_총체1회 설계변경 설계서_3차발주설계서_청에서_120억내역서_공사현황(03년7월)" xfId="2395"/>
    <cellStyle name="_예산고가(p10,71,73)가시설변경_총체1회 설계변경 설계서_3차발주설계서_청에서_120억내역서_공사현황(03년7월)_2004년 발주계획(안)" xfId="2396"/>
    <cellStyle name="_예산고가(p10,71,73)가시설변경_총체1회 설계변경 설계서_3차발주설계서_청에서_120억내역서_요약도" xfId="2397"/>
    <cellStyle name="_예산고가(p10,71,73)가시설변경_총체1회 설계변경 설계서_3차발주설계서_청에서_120억내역서_요약도_2004년 발주계획(안)" xfId="2398"/>
    <cellStyle name="_예산고가(p10,71,73)가시설변경_총체1회 설계변경 설계서_3차발주설계서_청에서_2004년 발주계획(안)" xfId="2399"/>
    <cellStyle name="_예산고가(p10,71,73)가시설변경_총체1회 설계변경 설계서_3차발주설계서_청에서_발주설계서" xfId="2400"/>
    <cellStyle name="_예산고가(p10,71,73)가시설변경_총체1회 설계변경 설계서_3차발주설계서_추가공사내역서" xfId="2401"/>
    <cellStyle name="_예산고가(p10,71,73)가시설변경_총체1회 설계변경 설계서_3차발주설계서_추가공사내역서_2004년 발주계획(안)" xfId="2402"/>
    <cellStyle name="_예산고가(p10,71,73)가시설변경_총체1회 설계변경 설계서_발주설계서" xfId="2403"/>
    <cellStyle name="_예산고가(p10,71,73)가시설변경_총체1회 설계변경 설계서_설계서" xfId="2404"/>
    <cellStyle name="_예산고가(p10,71,73)가시설변경_총체1회 설계변경 설계서_설계서_120억내역서" xfId="2405"/>
    <cellStyle name="_예산고가(p10,71,73)가시설변경_총체1회 설계변경 설계서_설계서_120억내역서_2004년 발주계획(안)" xfId="2406"/>
    <cellStyle name="_예산고가(p10,71,73)가시설변경_총체1회 설계변경 설계서_설계서_120억내역서_공사현황(03년7월)" xfId="2407"/>
    <cellStyle name="_예산고가(p10,71,73)가시설변경_총체1회 설계변경 설계서_설계서_120억내역서_공사현황(03년7월)_2004년 발주계획(안)" xfId="2408"/>
    <cellStyle name="_예산고가(p10,71,73)가시설변경_총체1회 설계변경 설계서_설계서_120억내역서_요약도" xfId="2409"/>
    <cellStyle name="_예산고가(p10,71,73)가시설변경_총체1회 설계변경 설계서_설계서_120억내역서_요약도_2004년 발주계획(안)" xfId="2410"/>
    <cellStyle name="_예산고가(p10,71,73)가시설변경_총체1회 설계변경 설계서_설계서_2004년 발주계획(안)" xfId="2411"/>
    <cellStyle name="_예산고가(p10,71,73)가시설변경_총체1회 설계변경 설계서_설계서_발주설계서" xfId="2412"/>
    <cellStyle name="_예산고가(p10,71,73)가시설변경_총체1회 설계변경 설계서_설계서_사전공사내역서" xfId="2413"/>
    <cellStyle name="_예산고가(p10,71,73)가시설변경_총체1회 설계변경 설계서_설계서_사전공사내역서_2004년 발주계획(안)" xfId="2414"/>
    <cellStyle name="_예산고가(p10,71,73)가시설변경_총체1회 설계변경 설계서_설계서_소장실자료(요약도)" xfId="2415"/>
    <cellStyle name="_예산고가(p10,71,73)가시설변경_총체1회 설계변경 설계서_설계서_소장실자료(요약도)_2004년 발주계획(안)" xfId="2416"/>
    <cellStyle name="_예산고가(p10,71,73)가시설변경_총체1회 설계변경 설계서_설계서_청에서" xfId="2417"/>
    <cellStyle name="_예산고가(p10,71,73)가시설변경_총체1회 설계변경 설계서_설계서_청에서_0.3차발주설계서" xfId="2418"/>
    <cellStyle name="_예산고가(p10,71,73)가시설변경_총체1회 설계변경 설계서_설계서_청에서_0.3차발주설계서_120억내역서" xfId="2419"/>
    <cellStyle name="_예산고가(p10,71,73)가시설변경_총체1회 설계변경 설계서_설계서_청에서_0.3차발주설계서_120억내역서_2004년 발주계획(안)" xfId="2420"/>
    <cellStyle name="_예산고가(p10,71,73)가시설변경_총체1회 설계변경 설계서_설계서_청에서_0.3차발주설계서_120억내역서_공사현황(03년7월)" xfId="2421"/>
    <cellStyle name="_예산고가(p10,71,73)가시설변경_총체1회 설계변경 설계서_설계서_청에서_0.3차발주설계서_120억내역서_공사현황(03년7월)_2004년 발주계획(안)" xfId="2422"/>
    <cellStyle name="_예산고가(p10,71,73)가시설변경_총체1회 설계변경 설계서_설계서_청에서_0.3차발주설계서_120억내역서_요약도" xfId="2423"/>
    <cellStyle name="_예산고가(p10,71,73)가시설변경_총체1회 설계변경 설계서_설계서_청에서_0.3차발주설계서_120억내역서_요약도_2004년 발주계획(안)" xfId="2424"/>
    <cellStyle name="_예산고가(p10,71,73)가시설변경_총체1회 설계변경 설계서_설계서_청에서_0.3차발주설계서_사전공사내역서" xfId="2425"/>
    <cellStyle name="_예산고가(p10,71,73)가시설변경_총체1회 설계변경 설계서_설계서_청에서_0.3차발주설계서_사전공사내역서_2004년 발주계획(안)" xfId="2426"/>
    <cellStyle name="_예산고가(p10,71,73)가시설변경_총체1회 설계변경 설계서_설계서_청에서_0.3차발주설계서_소장실자료(요약도)" xfId="2427"/>
    <cellStyle name="_예산고가(p10,71,73)가시설변경_총체1회 설계변경 설계서_설계서_청에서_0.3차발주설계서_소장실자료(요약도)_2004년 발주계획(안)" xfId="2428"/>
    <cellStyle name="_예산고가(p10,71,73)가시설변경_총체1회 설계변경 설계서_설계서_청에서_0.3차발주설계서_추가공사내역서" xfId="2429"/>
    <cellStyle name="_예산고가(p10,71,73)가시설변경_총체1회 설계변경 설계서_설계서_청에서_0.3차발주설계서_추가공사내역서_2004년 발주계획(안)" xfId="2430"/>
    <cellStyle name="_예산고가(p10,71,73)가시설변경_총체1회 설계변경 설계서_설계서_청에서_120억내역서" xfId="2431"/>
    <cellStyle name="_예산고가(p10,71,73)가시설변경_총체1회 설계변경 설계서_설계서_청에서_120억내역서_2004년 발주계획(안)" xfId="2432"/>
    <cellStyle name="_예산고가(p10,71,73)가시설변경_총체1회 설계변경 설계서_설계서_청에서_120억내역서_공사현황(03년7월)" xfId="2433"/>
    <cellStyle name="_예산고가(p10,71,73)가시설변경_총체1회 설계변경 설계서_설계서_청에서_120억내역서_공사현황(03년7월)_2004년 발주계획(안)" xfId="2434"/>
    <cellStyle name="_예산고가(p10,71,73)가시설변경_총체1회 설계변경 설계서_설계서_청에서_120억내역서_요약도" xfId="2435"/>
    <cellStyle name="_예산고가(p10,71,73)가시설변경_총체1회 설계변경 설계서_설계서_청에서_120억내역서_요약도_2004년 발주계획(안)" xfId="2436"/>
    <cellStyle name="_예산고가(p10,71,73)가시설변경_총체1회 설계변경 설계서_설계서_청에서_2004년 발주계획(안)" xfId="2437"/>
    <cellStyle name="_예산고가(p10,71,73)가시설변경_총체1회 설계변경 설계서_설계서_청에서_발주설계서" xfId="2438"/>
    <cellStyle name="_예산고가(p10,71,73)가시설변경_총체1회 설계변경 설계서_설계서_추가공사내역서" xfId="2439"/>
    <cellStyle name="_예산고가(p10,71,73)가시설변경_총체1회 설계변경 설계서_설계서_추가공사내역서_2004년 발주계획(안)" xfId="2440"/>
    <cellStyle name="_예산고가(p10,71,73)가시설변경_총체1회 설계변경 설계서_요약서" xfId="2441"/>
    <cellStyle name="_예산고가(p10,71,73)가시설변경_총체1회 설계변경 설계서_요약서_2004년 발주계획(안)" xfId="2442"/>
    <cellStyle name="_예산고가(p10,71,73)가시설변경_총체1회 설계변경 설계서_총체1회 설계변경 설계서" xfId="2443"/>
    <cellStyle name="_예산고가(p10,71,73)가시설변경_총체1회 설계변경 설계서_총체1회 설계변경 설계서_0.3차발주설계서" xfId="2444"/>
    <cellStyle name="_예산고가(p10,71,73)가시설변경_총체1회 설계변경 설계서_총체1회 설계변경 설계서_0.3차발주설계서_120억내역서" xfId="2445"/>
    <cellStyle name="_예산고가(p10,71,73)가시설변경_총체1회 설계변경 설계서_총체1회 설계변경 설계서_0.3차발주설계서_120억내역서_2004년 발주계획(안)" xfId="2446"/>
    <cellStyle name="_예산고가(p10,71,73)가시설변경_총체1회 설계변경 설계서_총체1회 설계변경 설계서_0.3차발주설계서_120억내역서_공사현황(03년7월)" xfId="2447"/>
    <cellStyle name="_예산고가(p10,71,73)가시설변경_총체1회 설계변경 설계서_총체1회 설계변경 설계서_0.3차발주설계서_120억내역서_공사현황(03년7월)_2004년 발주계획(안)" xfId="2448"/>
    <cellStyle name="_예산고가(p10,71,73)가시설변경_총체1회 설계변경 설계서_총체1회 설계변경 설계서_0.3차발주설계서_120억내역서_요약도" xfId="2449"/>
    <cellStyle name="_예산고가(p10,71,73)가시설변경_총체1회 설계변경 설계서_총체1회 설계변경 설계서_0.3차발주설계서_120억내역서_요약도_2004년 발주계획(안)" xfId="2450"/>
    <cellStyle name="_예산고가(p10,71,73)가시설변경_총체1회 설계변경 설계서_총체1회 설계변경 설계서_0.3차발주설계서_사전공사내역서" xfId="2451"/>
    <cellStyle name="_예산고가(p10,71,73)가시설변경_총체1회 설계변경 설계서_총체1회 설계변경 설계서_0.3차발주설계서_사전공사내역서_2004년 발주계획(안)" xfId="2452"/>
    <cellStyle name="_예산고가(p10,71,73)가시설변경_총체1회 설계변경 설계서_총체1회 설계변경 설계서_0.3차발주설계서_소장실자료(요약도)" xfId="2453"/>
    <cellStyle name="_예산고가(p10,71,73)가시설변경_총체1회 설계변경 설계서_총체1회 설계변경 설계서_0.3차발주설계서_소장실자료(요약도)_2004년 발주계획(안)" xfId="2454"/>
    <cellStyle name="_예산고가(p10,71,73)가시설변경_총체1회 설계변경 설계서_총체1회 설계변경 설계서_0.3차발주설계서_추가공사내역서" xfId="2455"/>
    <cellStyle name="_예산고가(p10,71,73)가시설변경_총체1회 설계변경 설계서_총체1회 설계변경 설계서_0.3차발주설계서_추가공사내역서_2004년 발주계획(안)" xfId="2456"/>
    <cellStyle name="_예산고가(p10,71,73)가시설변경_총체1회 설계변경 설계서_총체1회 설계변경 설계서_1" xfId="2457"/>
    <cellStyle name="_예산고가(p10,71,73)가시설변경_총체1회 설계변경 설계서_총체1회 설계변경 설계서_1_2004년 발주계획(안)" xfId="2458"/>
    <cellStyle name="_예산고가(p10,71,73)가시설변경_총체1회 설계변경 설계서_총체1회 설계변경 설계서_120억내역서" xfId="2459"/>
    <cellStyle name="_예산고가(p10,71,73)가시설변경_총체1회 설계변경 설계서_총체1회 설계변경 설계서_120억내역서_2004년 발주계획(안)" xfId="2460"/>
    <cellStyle name="_예산고가(p10,71,73)가시설변경_총체1회 설계변경 설계서_총체1회 설계변경 설계서_120억내역서_공사현황(03년7월)" xfId="2461"/>
    <cellStyle name="_예산고가(p10,71,73)가시설변경_총체1회 설계변경 설계서_총체1회 설계변경 설계서_120억내역서_공사현황(03년7월)_2004년 발주계획(안)" xfId="2462"/>
    <cellStyle name="_예산고가(p10,71,73)가시설변경_총체1회 설계변경 설계서_총체1회 설계변경 설계서_120억내역서_요약도" xfId="2463"/>
    <cellStyle name="_예산고가(p10,71,73)가시설변경_총체1회 설계변경 설계서_총체1회 설계변경 설계서_120억내역서_요약도_2004년 발주계획(안)" xfId="2464"/>
    <cellStyle name="_예산고가(p10,71,73)가시설변경_총체1회 설계변경 설계서_총체1회 설계변경 설계서_2004년 발주계획(안)" xfId="2465"/>
    <cellStyle name="_예산고가(p10,71,73)가시설변경_총체1회 설계변경 설계서_총체1회 설계변경 설계서_3차발주설계서" xfId="2466"/>
    <cellStyle name="_예산고가(p10,71,73)가시설변경_총체1회 설계변경 설계서_총체1회 설계변경 설계서_3차발주설계서_120억내역서" xfId="2467"/>
    <cellStyle name="_예산고가(p10,71,73)가시설변경_총체1회 설계변경 설계서_총체1회 설계변경 설계서_3차발주설계서_120억내역서_2004년 발주계획(안)" xfId="2468"/>
    <cellStyle name="_예산고가(p10,71,73)가시설변경_총체1회 설계변경 설계서_총체1회 설계변경 설계서_3차발주설계서_120억내역서_공사현황(03년7월)" xfId="2469"/>
    <cellStyle name="_예산고가(p10,71,73)가시설변경_총체1회 설계변경 설계서_총체1회 설계변경 설계서_3차발주설계서_120억내역서_공사현황(03년7월)_2004년 발주계획(안)" xfId="2470"/>
    <cellStyle name="_예산고가(p10,71,73)가시설변경_총체1회 설계변경 설계서_총체1회 설계변경 설계서_3차발주설계서_120억내역서_요약도" xfId="2471"/>
    <cellStyle name="_예산고가(p10,71,73)가시설변경_총체1회 설계변경 설계서_총체1회 설계변경 설계서_3차발주설계서_120억내역서_요약도_2004년 발주계획(안)" xfId="2472"/>
    <cellStyle name="_예산고가(p10,71,73)가시설변경_총체1회 설계변경 설계서_총체1회 설계변경 설계서_3차발주설계서_2004년 발주계획(안)" xfId="2473"/>
    <cellStyle name="_예산고가(p10,71,73)가시설변경_총체1회 설계변경 설계서_총체1회 설계변경 설계서_3차발주설계서_발주설계서" xfId="2474"/>
    <cellStyle name="_예산고가(p10,71,73)가시설변경_총체1회 설계변경 설계서_총체1회 설계변경 설계서_3차발주설계서_사전공사내역서" xfId="2475"/>
    <cellStyle name="_예산고가(p10,71,73)가시설변경_총체1회 설계변경 설계서_총체1회 설계변경 설계서_3차발주설계서_사전공사내역서_2004년 발주계획(안)" xfId="2476"/>
    <cellStyle name="_예산고가(p10,71,73)가시설변경_총체1회 설계변경 설계서_총체1회 설계변경 설계서_3차발주설계서_소장실자료(요약도)" xfId="2477"/>
    <cellStyle name="_예산고가(p10,71,73)가시설변경_총체1회 설계변경 설계서_총체1회 설계변경 설계서_3차발주설계서_소장실자료(요약도)_2004년 발주계획(안)" xfId="2478"/>
    <cellStyle name="_예산고가(p10,71,73)가시설변경_총체1회 설계변경 설계서_총체1회 설계변경 설계서_3차발주설계서_청에서" xfId="2479"/>
    <cellStyle name="_예산고가(p10,71,73)가시설변경_총체1회 설계변경 설계서_총체1회 설계변경 설계서_3차발주설계서_청에서_0.3차발주설계서" xfId="2480"/>
    <cellStyle name="_예산고가(p10,71,73)가시설변경_총체1회 설계변경 설계서_총체1회 설계변경 설계서_3차발주설계서_청에서_0.3차발주설계서_120억내역서" xfId="2481"/>
    <cellStyle name="_예산고가(p10,71,73)가시설변경_총체1회 설계변경 설계서_총체1회 설계변경 설계서_3차발주설계서_청에서_0.3차발주설계서_120억내역서_2004년 발주계획(안)" xfId="2482"/>
    <cellStyle name="_예산고가(p10,71,73)가시설변경_총체1회 설계변경 설계서_총체1회 설계변경 설계서_3차발주설계서_청에서_0.3차발주설계서_120억내역서_공사현황(03년7월)" xfId="2483"/>
    <cellStyle name="_예산고가(p10,71,73)가시설변경_총체1회 설계변경 설계서_총체1회 설계변경 설계서_3차발주설계서_청에서_0.3차발주설계서_120억내역서_공사현황(03년7월)_2004년 발주계획(안)" xfId="2484"/>
    <cellStyle name="_예산고가(p10,71,73)가시설변경_총체1회 설계변경 설계서_총체1회 설계변경 설계서_3차발주설계서_청에서_0.3차발주설계서_120억내역서_요약도" xfId="2485"/>
    <cellStyle name="_예산고가(p10,71,73)가시설변경_총체1회 설계변경 설계서_총체1회 설계변경 설계서_3차발주설계서_청에서_0.3차발주설계서_120억내역서_요약도_2004년 발주계획(안)" xfId="2486"/>
    <cellStyle name="_예산고가(p10,71,73)가시설변경_총체1회 설계변경 설계서_총체1회 설계변경 설계서_3차발주설계서_청에서_0.3차발주설계서_사전공사내역서" xfId="2487"/>
    <cellStyle name="_예산고가(p10,71,73)가시설변경_총체1회 설계변경 설계서_총체1회 설계변경 설계서_3차발주설계서_청에서_0.3차발주설계서_사전공사내역서_2004년 발주계획(안)" xfId="2488"/>
    <cellStyle name="_예산고가(p10,71,73)가시설변경_총체1회 설계변경 설계서_총체1회 설계변경 설계서_3차발주설계서_청에서_0.3차발주설계서_소장실자료(요약도)" xfId="2489"/>
    <cellStyle name="_예산고가(p10,71,73)가시설변경_총체1회 설계변경 설계서_총체1회 설계변경 설계서_3차발주설계서_청에서_0.3차발주설계서_소장실자료(요약도)_2004년 발주계획(안)" xfId="2490"/>
    <cellStyle name="_예산고가(p10,71,73)가시설변경_총체1회 설계변경 설계서_총체1회 설계변경 설계서_3차발주설계서_청에서_0.3차발주설계서_추가공사내역서" xfId="2491"/>
    <cellStyle name="_예산고가(p10,71,73)가시설변경_총체1회 설계변경 설계서_총체1회 설계변경 설계서_3차발주설계서_청에서_0.3차발주설계서_추가공사내역서_2004년 발주계획(안)" xfId="2492"/>
    <cellStyle name="_예산고가(p10,71,73)가시설변경_총체1회 설계변경 설계서_총체1회 설계변경 설계서_3차발주설계서_청에서_120억내역서" xfId="2493"/>
    <cellStyle name="_예산고가(p10,71,73)가시설변경_총체1회 설계변경 설계서_총체1회 설계변경 설계서_3차발주설계서_청에서_120억내역서_2004년 발주계획(안)" xfId="2494"/>
    <cellStyle name="_예산고가(p10,71,73)가시설변경_총체1회 설계변경 설계서_총체1회 설계변경 설계서_3차발주설계서_청에서_120억내역서_공사현황(03년7월)" xfId="2495"/>
    <cellStyle name="_예산고가(p10,71,73)가시설변경_총체1회 설계변경 설계서_총체1회 설계변경 설계서_3차발주설계서_청에서_120억내역서_공사현황(03년7월)_2004년 발주계획(안)" xfId="2496"/>
    <cellStyle name="_예산고가(p10,71,73)가시설변경_총체1회 설계변경 설계서_총체1회 설계변경 설계서_3차발주설계서_청에서_120억내역서_요약도" xfId="2497"/>
    <cellStyle name="_예산고가(p10,71,73)가시설변경_총체1회 설계변경 설계서_총체1회 설계변경 설계서_3차발주설계서_청에서_120억내역서_요약도_2004년 발주계획(안)" xfId="2498"/>
    <cellStyle name="_예산고가(p10,71,73)가시설변경_총체1회 설계변경 설계서_총체1회 설계변경 설계서_3차발주설계서_청에서_2004년 발주계획(안)" xfId="2499"/>
    <cellStyle name="_예산고가(p10,71,73)가시설변경_총체1회 설계변경 설계서_총체1회 설계변경 설계서_3차발주설계서_청에서_발주설계서" xfId="2500"/>
    <cellStyle name="_예산고가(p10,71,73)가시설변경_총체1회 설계변경 설계서_총체1회 설계변경 설계서_3차발주설계서_추가공사내역서" xfId="2501"/>
    <cellStyle name="_예산고가(p10,71,73)가시설변경_총체1회 설계변경 설계서_총체1회 설계변경 설계서_3차발주설계서_추가공사내역서_2004년 발주계획(안)" xfId="2502"/>
    <cellStyle name="_예산고가(p10,71,73)가시설변경_총체1회 설계변경 설계서_총체1회 설계변경 설계서_발주설계서" xfId="2503"/>
    <cellStyle name="_예산고가(p10,71,73)가시설변경_총체1회 설계변경 설계서_총체1회 설계변경 설계서_설계서" xfId="2504"/>
    <cellStyle name="_예산고가(p10,71,73)가시설변경_총체1회 설계변경 설계서_총체1회 설계변경 설계서_설계서_120억내역서" xfId="2505"/>
    <cellStyle name="_예산고가(p10,71,73)가시설변경_총체1회 설계변경 설계서_총체1회 설계변경 설계서_설계서_120억내역서_2004년 발주계획(안)" xfId="2506"/>
    <cellStyle name="_예산고가(p10,71,73)가시설변경_총체1회 설계변경 설계서_총체1회 설계변경 설계서_설계서_120억내역서_공사현황(03년7월)" xfId="2507"/>
    <cellStyle name="_예산고가(p10,71,73)가시설변경_총체1회 설계변경 설계서_총체1회 설계변경 설계서_설계서_120억내역서_공사현황(03년7월)_2004년 발주계획(안)" xfId="2508"/>
    <cellStyle name="_예산고가(p10,71,73)가시설변경_총체1회 설계변경 설계서_총체1회 설계변경 설계서_설계서_120억내역서_요약도" xfId="2509"/>
    <cellStyle name="_예산고가(p10,71,73)가시설변경_총체1회 설계변경 설계서_총체1회 설계변경 설계서_설계서_120억내역서_요약도_2004년 발주계획(안)" xfId="2510"/>
    <cellStyle name="_예산고가(p10,71,73)가시설변경_총체1회 설계변경 설계서_총체1회 설계변경 설계서_설계서_2004년 발주계획(안)" xfId="2511"/>
    <cellStyle name="_예산고가(p10,71,73)가시설변경_총체1회 설계변경 설계서_총체1회 설계변경 설계서_설계서_발주설계서" xfId="2512"/>
    <cellStyle name="_예산고가(p10,71,73)가시설변경_총체1회 설계변경 설계서_총체1회 설계변경 설계서_설계서_사전공사내역서" xfId="2513"/>
    <cellStyle name="_예산고가(p10,71,73)가시설변경_총체1회 설계변경 설계서_총체1회 설계변경 설계서_설계서_사전공사내역서_2004년 발주계획(안)" xfId="2514"/>
    <cellStyle name="_예산고가(p10,71,73)가시설변경_총체1회 설계변경 설계서_총체1회 설계변경 설계서_설계서_소장실자료(요약도)" xfId="2515"/>
    <cellStyle name="_예산고가(p10,71,73)가시설변경_총체1회 설계변경 설계서_총체1회 설계변경 설계서_설계서_소장실자료(요약도)_2004년 발주계획(안)" xfId="2516"/>
    <cellStyle name="_예산고가(p10,71,73)가시설변경_총체1회 설계변경 설계서_총체1회 설계변경 설계서_설계서_청에서" xfId="2517"/>
    <cellStyle name="_예산고가(p10,71,73)가시설변경_총체1회 설계변경 설계서_총체1회 설계변경 설계서_설계서_청에서_0.3차발주설계서" xfId="2518"/>
    <cellStyle name="_예산고가(p10,71,73)가시설변경_총체1회 설계변경 설계서_총체1회 설계변경 설계서_설계서_청에서_0.3차발주설계서_120억내역서" xfId="2519"/>
    <cellStyle name="_예산고가(p10,71,73)가시설변경_총체1회 설계변경 설계서_총체1회 설계변경 설계서_설계서_청에서_0.3차발주설계서_120억내역서_2004년 발주계획(안)" xfId="2520"/>
    <cellStyle name="_예산고가(p10,71,73)가시설변경_총체1회 설계변경 설계서_총체1회 설계변경 설계서_설계서_청에서_0.3차발주설계서_120억내역서_공사현황(03년7월)" xfId="2521"/>
    <cellStyle name="_예산고가(p10,71,73)가시설변경_총체1회 설계변경 설계서_총체1회 설계변경 설계서_설계서_청에서_0.3차발주설계서_120억내역서_공사현황(03년7월)_2004년 발주계획(안)" xfId="2522"/>
    <cellStyle name="_예산고가(p10,71,73)가시설변경_총체1회 설계변경 설계서_총체1회 설계변경 설계서_설계서_청에서_0.3차발주설계서_120억내역서_요약도" xfId="2523"/>
    <cellStyle name="_예산고가(p10,71,73)가시설변경_총체1회 설계변경 설계서_총체1회 설계변경 설계서_설계서_청에서_0.3차발주설계서_120억내역서_요약도_2004년 발주계획(안)" xfId="2524"/>
    <cellStyle name="_예산고가(p10,71,73)가시설변경_총체1회 설계변경 설계서_총체1회 설계변경 설계서_설계서_청에서_0.3차발주설계서_사전공사내역서" xfId="2525"/>
    <cellStyle name="_예산고가(p10,71,73)가시설변경_총체1회 설계변경 설계서_총체1회 설계변경 설계서_설계서_청에서_0.3차발주설계서_사전공사내역서_2004년 발주계획(안)" xfId="2526"/>
    <cellStyle name="_예산고가(p10,71,73)가시설변경_총체1회 설계변경 설계서_총체1회 설계변경 설계서_설계서_청에서_0.3차발주설계서_소장실자료(요약도)" xfId="2527"/>
    <cellStyle name="_예산고가(p10,71,73)가시설변경_총체1회 설계변경 설계서_총체1회 설계변경 설계서_설계서_청에서_0.3차발주설계서_소장실자료(요약도)_2004년 발주계획(안)" xfId="2528"/>
    <cellStyle name="_예산고가(p10,71,73)가시설변경_총체1회 설계변경 설계서_총체1회 설계변경 설계서_설계서_청에서_0.3차발주설계서_추가공사내역서" xfId="2529"/>
    <cellStyle name="_예산고가(p10,71,73)가시설변경_총체1회 설계변경 설계서_총체1회 설계변경 설계서_설계서_청에서_0.3차발주설계서_추가공사내역서_2004년 발주계획(안)" xfId="2530"/>
    <cellStyle name="_예산고가(p10,71,73)가시설변경_총체1회 설계변경 설계서_총체1회 설계변경 설계서_설계서_청에서_120억내역서" xfId="2531"/>
    <cellStyle name="_예산고가(p10,71,73)가시설변경_총체1회 설계변경 설계서_총체1회 설계변경 설계서_설계서_청에서_120억내역서_2004년 발주계획(안)" xfId="2532"/>
    <cellStyle name="_예산고가(p10,71,73)가시설변경_총체1회 설계변경 설계서_총체1회 설계변경 설계서_설계서_청에서_120억내역서_공사현황(03년7월)" xfId="2533"/>
    <cellStyle name="_예산고가(p10,71,73)가시설변경_총체1회 설계변경 설계서_총체1회 설계변경 설계서_설계서_청에서_120억내역서_공사현황(03년7월)_2004년 발주계획(안)" xfId="2534"/>
    <cellStyle name="_예산고가(p10,71,73)가시설변경_총체1회 설계변경 설계서_총체1회 설계변경 설계서_설계서_청에서_120억내역서_요약도" xfId="2535"/>
    <cellStyle name="_예산고가(p10,71,73)가시설변경_총체1회 설계변경 설계서_총체1회 설계변경 설계서_설계서_청에서_120억내역서_요약도_2004년 발주계획(안)" xfId="2536"/>
    <cellStyle name="_예산고가(p10,71,73)가시설변경_총체1회 설계변경 설계서_총체1회 설계변경 설계서_설계서_청에서_2004년 발주계획(안)" xfId="2537"/>
    <cellStyle name="_예산고가(p10,71,73)가시설변경_총체1회 설계변경 설계서_총체1회 설계변경 설계서_설계서_청에서_발주설계서" xfId="2538"/>
    <cellStyle name="_예산고가(p10,71,73)가시설변경_총체1회 설계변경 설계서_총체1회 설계변경 설계서_설계서_추가공사내역서" xfId="2539"/>
    <cellStyle name="_예산고가(p10,71,73)가시설변경_총체1회 설계변경 설계서_총체1회 설계변경 설계서_설계서_추가공사내역서_2004년 발주계획(안)" xfId="2540"/>
    <cellStyle name="_예산고가(p10,71,73)가시설변경_총체1회 설계변경 설계서_총체1회 설계변경 설계서_요약서" xfId="2541"/>
    <cellStyle name="_예산고가(p10,71,73)가시설변경_총체1회 설계변경 설계서_총체1회 설계변경 설계서_요약서_2004년 발주계획(안)" xfId="2542"/>
    <cellStyle name="_예산고가(p10,71,73)가시설변경_총체1회 설계변경 설계서_총체1회 설계변경 설계서_총체1회 설계변경 설계서" xfId="2543"/>
    <cellStyle name="_예산고가(p10,71,73)가시설변경_총체1회 설계변경 설계서_총체1회 설계변경 설계서_총체1회 설계변경 설계서_2004년 발주계획(안)" xfId="2544"/>
    <cellStyle name="_예산고가(p10,71,73)가시설변경_총체1회 설계변경 설계서_총체2회 설계변경 설계서" xfId="2545"/>
    <cellStyle name="_예산고가(p10,71,73)가시설변경_총체1회 설계변경 설계서_총체2회 설계변경 설계서_발주설계서" xfId="2546"/>
    <cellStyle name="_예산고가(p71,73)가시설변경" xfId="2547"/>
    <cellStyle name="_예산고가(p71,73)가시설변경_2004년 발주계획(안)" xfId="2548"/>
    <cellStyle name="_예산고가가시설" xfId="2549"/>
    <cellStyle name="_예산고가가시설_2004년 발주계획(안)" xfId="2550"/>
    <cellStyle name="_예산고가고핑철주" xfId="2551"/>
    <cellStyle name="_예산고가교각토공" xfId="2552"/>
    <cellStyle name="_예산고가교각토공_2004년 발주계획(안)" xfId="2553"/>
    <cellStyle name="_예산내역서" xfId="2554"/>
    <cellStyle name="_오공본드" xfId="97"/>
    <cellStyle name="_울진고등학교B동교사증축 내역서" xfId="98"/>
    <cellStyle name="_유강초수배전" xfId="99"/>
    <cellStyle name="_인원계획표 " xfId="361"/>
    <cellStyle name="_인원계획표 _Book1" xfId="581"/>
    <cellStyle name="_인원계획표 _Book1_내역서(최초)" xfId="580"/>
    <cellStyle name="_인원계획표 _Book1_설계내역서" xfId="579"/>
    <cellStyle name="_인원계획표 _Book1_설계내역서(2차)" xfId="578"/>
    <cellStyle name="_인원계획표 _P-(현리-신팔)" xfId="577"/>
    <cellStyle name="_인원계획표 _P-(현리-신팔)_내역서(최초)" xfId="576"/>
    <cellStyle name="_인원계획표 _P-(현리-신팔)_설계내역서" xfId="575"/>
    <cellStyle name="_인원계획표 _P-(현리-신팔)_설계내역서(2차)" xfId="574"/>
    <cellStyle name="_인원계획표 _p-하남강일1" xfId="573"/>
    <cellStyle name="_인원계획표 _p-하남강일1_내역서(최초)" xfId="572"/>
    <cellStyle name="_인원계획표 _p-하남강일1_설계내역서" xfId="360"/>
    <cellStyle name="_인원계획표 _p-하남강일1_설계내역서(2차)" xfId="359"/>
    <cellStyle name="_인원계획표 _내역서(최초)" xfId="571"/>
    <cellStyle name="_인원계획표 _도급내역서(01년1월)" xfId="570"/>
    <cellStyle name="_인원계획표 _도급내역서(최종)" xfId="569"/>
    <cellStyle name="_인원계획표 _부대결과" xfId="568"/>
    <cellStyle name="_인원계획표 _부대결과_Book1" xfId="358"/>
    <cellStyle name="_인원계획표 _부대결과_Book1_내역서(최초)" xfId="567"/>
    <cellStyle name="_인원계획표 _부대결과_Book1_설계내역서" xfId="357"/>
    <cellStyle name="_인원계획표 _부대결과_Book1_설계내역서(2차)" xfId="566"/>
    <cellStyle name="_인원계획표 _부대결과_P-(현리-신팔)" xfId="565"/>
    <cellStyle name="_인원계획표 _부대결과_P-(현리-신팔)_내역서(최초)" xfId="564"/>
    <cellStyle name="_인원계획표 _부대결과_P-(현리-신팔)_설계내역서" xfId="563"/>
    <cellStyle name="_인원계획표 _부대결과_P-(현리-신팔)_설계내역서(2차)" xfId="562"/>
    <cellStyle name="_인원계획표 _부대결과_내역서(최초)" xfId="356"/>
    <cellStyle name="_인원계획표 _부대결과_설계내역서" xfId="561"/>
    <cellStyle name="_인원계획표 _부대결과_설계내역서(2차)" xfId="560"/>
    <cellStyle name="_인원계획표 _부대결과_현리-신팔도로설계" xfId="355"/>
    <cellStyle name="_인원계획표 _부대결과_현리-신팔도로설계_내역서(최초)" xfId="354"/>
    <cellStyle name="_인원계획표 _부대결과_현리-신팔도로설계_설계내역서" xfId="559"/>
    <cellStyle name="_인원계획표 _부대결과_현리-신팔도로설계_설계내역서(2차)" xfId="558"/>
    <cellStyle name="_인원계획표 _부대입찰특별조건및내역송부(최저가)" xfId="557"/>
    <cellStyle name="_인원계획표 _부대입찰특별조건및내역송부(최저가)_Book1" xfId="556"/>
    <cellStyle name="_인원계획표 _부대입찰특별조건및내역송부(최저가)_Book1_내역서(최초)" xfId="353"/>
    <cellStyle name="_인원계획표 _부대입찰특별조건및내역송부(최저가)_Book1_설계내역서" xfId="352"/>
    <cellStyle name="_인원계획표 _부대입찰특별조건및내역송부(최저가)_Book1_설계내역서(2차)" xfId="555"/>
    <cellStyle name="_인원계획표 _부대입찰특별조건및내역송부(최저가)_P-(현리-신팔)" xfId="554"/>
    <cellStyle name="_인원계획표 _부대입찰특별조건및내역송부(최저가)_P-(현리-신팔)_내역서(최초)" xfId="553"/>
    <cellStyle name="_인원계획표 _부대입찰특별조건및내역송부(최저가)_P-(현리-신팔)_설계내역서" xfId="552"/>
    <cellStyle name="_인원계획표 _부대입찰특별조건및내역송부(최저가)_P-(현리-신팔)_설계내역서(2차)" xfId="351"/>
    <cellStyle name="_인원계획표 _부대입찰특별조건및내역송부(최저가)_내역서(최초)" xfId="551"/>
    <cellStyle name="_인원계획표 _부대입찰특별조건및내역송부(최저가)_부대결과" xfId="550"/>
    <cellStyle name="_인원계획표 _부대입찰특별조건및내역송부(최저가)_부대결과_Book1" xfId="350"/>
    <cellStyle name="_인원계획표 _부대입찰특별조건및내역송부(최저가)_부대결과_Book1_내역서(최초)" xfId="549"/>
    <cellStyle name="_인원계획표 _부대입찰특별조건및내역송부(최저가)_부대결과_Book1_설계내역서" xfId="548"/>
    <cellStyle name="_인원계획표 _부대입찰특별조건및내역송부(최저가)_부대결과_Book1_설계내역서(2차)" xfId="547"/>
    <cellStyle name="_인원계획표 _부대입찰특별조건및내역송부(최저가)_부대결과_P-(현리-신팔)" xfId="546"/>
    <cellStyle name="_인원계획표 _부대입찰특별조건및내역송부(최저가)_부대결과_P-(현리-신팔)_내역서(최초)" xfId="545"/>
    <cellStyle name="_인원계획표 _부대입찰특별조건및내역송부(최저가)_부대결과_P-(현리-신팔)_설계내역서" xfId="544"/>
    <cellStyle name="_인원계획표 _부대입찰특별조건및내역송부(최저가)_부대결과_P-(현리-신팔)_설계내역서(2차)" xfId="543"/>
    <cellStyle name="_인원계획표 _부대입찰특별조건및내역송부(최저가)_부대결과_내역서(최초)" xfId="349"/>
    <cellStyle name="_인원계획표 _부대입찰특별조건및내역송부(최저가)_부대결과_설계내역서" xfId="542"/>
    <cellStyle name="_인원계획표 _부대입찰특별조건및내역송부(최저가)_부대결과_설계내역서(2차)" xfId="541"/>
    <cellStyle name="_인원계획표 _부대입찰특별조건및내역송부(최저가)_부대결과_현리-신팔도로설계" xfId="348"/>
    <cellStyle name="_인원계획표 _부대입찰특별조건및내역송부(최저가)_부대결과_현리-신팔도로설계_내역서(최초)" xfId="540"/>
    <cellStyle name="_인원계획표 _부대입찰특별조건및내역송부(최저가)_부대결과_현리-신팔도로설계_설계내역서" xfId="539"/>
    <cellStyle name="_인원계획표 _부대입찰특별조건및내역송부(최저가)_부대결과_현리-신팔도로설계_설계내역서(2차)" xfId="538"/>
    <cellStyle name="_인원계획표 _부대입찰특별조건및내역송부(최저가)_설계내역서" xfId="537"/>
    <cellStyle name="_인원계획표 _부대입찰특별조건및내역송부(최저가)_설계내역서(2차)" xfId="536"/>
    <cellStyle name="_인원계획표 _부대입찰특별조건및내역송부(최저가)_현리-신팔도로설계" xfId="535"/>
    <cellStyle name="_인원계획표 _부대입찰특별조건및내역송부(최저가)_현리-신팔도로설계_내역서(최초)" xfId="534"/>
    <cellStyle name="_인원계획표 _부대입찰특별조건및내역송부(최저가)_현리-신팔도로설계_설계내역서" xfId="533"/>
    <cellStyle name="_인원계획표 _부대입찰특별조건및내역송부(최저가)_현리-신팔도로설계_설계내역서(2차)" xfId="532"/>
    <cellStyle name="_인원계획표 _설계내역서" xfId="531"/>
    <cellStyle name="_인원계획표 _설계내역서(2차)" xfId="530"/>
    <cellStyle name="_인원계획표 _적격 " xfId="529"/>
    <cellStyle name="_인원계획표 _적격 _Book1" xfId="528"/>
    <cellStyle name="_인원계획표 _적격 _Book1_내역서(최초)" xfId="527"/>
    <cellStyle name="_인원계획표 _적격 _Book1_설계내역서" xfId="526"/>
    <cellStyle name="_인원계획표 _적격 _Book1_설계내역서(2차)" xfId="525"/>
    <cellStyle name="_인원계획표 _적격 _P-(현리-신팔)" xfId="524"/>
    <cellStyle name="_인원계획표 _적격 _P-(현리-신팔)_내역서(최초)" xfId="523"/>
    <cellStyle name="_인원계획표 _적격 _P-(현리-신팔)_설계내역서" xfId="522"/>
    <cellStyle name="_인원계획표 _적격 _P-(현리-신팔)_설계내역서(2차)" xfId="521"/>
    <cellStyle name="_인원계획표 _적격 _p-하남강일1" xfId="520"/>
    <cellStyle name="_인원계획표 _적격 _p-하남강일1_내역서(최초)" xfId="519"/>
    <cellStyle name="_인원계획표 _적격 _p-하남강일1_설계내역서" xfId="518"/>
    <cellStyle name="_인원계획표 _적격 _p-하남강일1_설계내역서(2차)" xfId="517"/>
    <cellStyle name="_인원계획표 _적격 _내역서(최초)" xfId="516"/>
    <cellStyle name="_인원계획표 _적격 _부대결과" xfId="515"/>
    <cellStyle name="_인원계획표 _적격 _부대결과_Book1" xfId="514"/>
    <cellStyle name="_인원계획표 _적격 _부대결과_Book1_내역서(최초)" xfId="513"/>
    <cellStyle name="_인원계획표 _적격 _부대결과_Book1_설계내역서" xfId="512"/>
    <cellStyle name="_인원계획표 _적격 _부대결과_Book1_설계내역서(2차)" xfId="511"/>
    <cellStyle name="_인원계획표 _적격 _부대결과_P-(현리-신팔)" xfId="510"/>
    <cellStyle name="_인원계획표 _적격 _부대결과_P-(현리-신팔)_내역서(최초)" xfId="509"/>
    <cellStyle name="_인원계획표 _적격 _부대결과_P-(현리-신팔)_설계내역서" xfId="508"/>
    <cellStyle name="_인원계획표 _적격 _부대결과_P-(현리-신팔)_설계내역서(2차)" xfId="507"/>
    <cellStyle name="_인원계획표 _적격 _부대결과_내역서(최초)" xfId="506"/>
    <cellStyle name="_인원계획표 _적격 _부대결과_설계내역서" xfId="505"/>
    <cellStyle name="_인원계획표 _적격 _부대결과_설계내역서(2차)" xfId="504"/>
    <cellStyle name="_인원계획표 _적격 _부대결과_현리-신팔도로설계" xfId="503"/>
    <cellStyle name="_인원계획표 _적격 _부대결과_현리-신팔도로설계_내역서(최초)" xfId="502"/>
    <cellStyle name="_인원계획표 _적격 _부대결과_현리-신팔도로설계_설계내역서" xfId="501"/>
    <cellStyle name="_인원계획표 _적격 _부대결과_현리-신팔도로설계_설계내역서(2차)" xfId="500"/>
    <cellStyle name="_인원계획표 _적격 _부대입찰특별조건및내역송부(최저가)" xfId="499"/>
    <cellStyle name="_인원계획표 _적격 _부대입찰특별조건및내역송부(최저가)_Book1" xfId="498"/>
    <cellStyle name="_인원계획표 _적격 _부대입찰특별조건및내역송부(최저가)_Book1_내역서(최초)" xfId="497"/>
    <cellStyle name="_인원계획표 _적격 _부대입찰특별조건및내역송부(최저가)_Book1_설계내역서" xfId="496"/>
    <cellStyle name="_인원계획표 _적격 _부대입찰특별조건및내역송부(최저가)_Book1_설계내역서(2차)" xfId="495"/>
    <cellStyle name="_인원계획표 _적격 _부대입찰특별조건및내역송부(최저가)_P-(현리-신팔)" xfId="494"/>
    <cellStyle name="_인원계획표 _적격 _부대입찰특별조건및내역송부(최저가)_P-(현리-신팔)_내역서(최초)" xfId="493"/>
    <cellStyle name="_인원계획표 _적격 _부대입찰특별조건및내역송부(최저가)_P-(현리-신팔)_설계내역서" xfId="492"/>
    <cellStyle name="_인원계획표 _적격 _부대입찰특별조건및내역송부(최저가)_P-(현리-신팔)_설계내역서(2차)" xfId="491"/>
    <cellStyle name="_인원계획표 _적격 _부대입찰특별조건및내역송부(최저가)_내역서(최초)" xfId="490"/>
    <cellStyle name="_인원계획표 _적격 _부대입찰특별조건및내역송부(최저가)_부대결과" xfId="489"/>
    <cellStyle name="_인원계획표 _적격 _부대입찰특별조건및내역송부(최저가)_부대결과_Book1" xfId="488"/>
    <cellStyle name="_인원계획표 _적격 _부대입찰특별조건및내역송부(최저가)_부대결과_Book1_내역서(최초)" xfId="487"/>
    <cellStyle name="_인원계획표 _적격 _부대입찰특별조건및내역송부(최저가)_부대결과_Book1_설계내역서" xfId="486"/>
    <cellStyle name="_인원계획표 _적격 _부대입찰특별조건및내역송부(최저가)_부대결과_Book1_설계내역서(2차)" xfId="485"/>
    <cellStyle name="_인원계획표 _적격 _부대입찰특별조건및내역송부(최저가)_부대결과_P-(현리-신팔)" xfId="484"/>
    <cellStyle name="_인원계획표 _적격 _부대입찰특별조건및내역송부(최저가)_부대결과_P-(현리-신팔)_내역서(최초)" xfId="483"/>
    <cellStyle name="_인원계획표 _적격 _부대입찰특별조건및내역송부(최저가)_부대결과_P-(현리-신팔)_설계내역서" xfId="482"/>
    <cellStyle name="_인원계획표 _적격 _부대입찰특별조건및내역송부(최저가)_부대결과_P-(현리-신팔)_설계내역서(2차)" xfId="481"/>
    <cellStyle name="_인원계획표 _적격 _부대입찰특별조건및내역송부(최저가)_부대결과_내역서(최초)" xfId="480"/>
    <cellStyle name="_인원계획표 _적격 _부대입찰특별조건및내역송부(최저가)_부대결과_설계내역서" xfId="479"/>
    <cellStyle name="_인원계획표 _적격 _부대입찰특별조건및내역송부(최저가)_부대결과_설계내역서(2차)" xfId="478"/>
    <cellStyle name="_인원계획표 _적격 _부대입찰특별조건및내역송부(최저가)_부대결과_현리-신팔도로설계" xfId="477"/>
    <cellStyle name="_인원계획표 _적격 _부대입찰특별조건및내역송부(최저가)_부대결과_현리-신팔도로설계_내역서(최초)" xfId="476"/>
    <cellStyle name="_인원계획표 _적격 _부대입찰특별조건및내역송부(최저가)_부대결과_현리-신팔도로설계_설계내역서" xfId="475"/>
    <cellStyle name="_인원계획표 _적격 _부대입찰특별조건및내역송부(최저가)_부대결과_현리-신팔도로설계_설계내역서(2차)" xfId="474"/>
    <cellStyle name="_인원계획표 _적격 _부대입찰특별조건및내역송부(최저가)_설계내역서" xfId="473"/>
    <cellStyle name="_인원계획표 _적격 _부대입찰특별조건및내역송부(최저가)_설계내역서(2차)" xfId="472"/>
    <cellStyle name="_인원계획표 _적격 _부대입찰특별조건및내역송부(최저가)_현리-신팔도로설계" xfId="471"/>
    <cellStyle name="_인원계획표 _적격 _부대입찰특별조건및내역송부(최저가)_현리-신팔도로설계_내역서(최초)" xfId="470"/>
    <cellStyle name="_인원계획표 _적격 _부대입찰특별조건및내역송부(최저가)_현리-신팔도로설계_설계내역서" xfId="469"/>
    <cellStyle name="_인원계획표 _적격 _부대입찰특별조건및내역송부(최저가)_현리-신팔도로설계_설계내역서(2차)" xfId="468"/>
    <cellStyle name="_인원계획표 _적격 _설계내역서" xfId="467"/>
    <cellStyle name="_인원계획표 _적격 _설계내역서(2차)" xfId="466"/>
    <cellStyle name="_인원계획표 _적격 _투찰" xfId="465"/>
    <cellStyle name="_인원계획표 _적격 _투찰_Book1" xfId="464"/>
    <cellStyle name="_인원계획표 _적격 _투찰_Book1_내역서(최초)" xfId="463"/>
    <cellStyle name="_인원계획표 _적격 _투찰_Book1_설계내역서" xfId="462"/>
    <cellStyle name="_인원계획표 _적격 _투찰_Book1_설계내역서(2차)" xfId="461"/>
    <cellStyle name="_인원계획표 _적격 _투찰_P-(현리-신팔)" xfId="460"/>
    <cellStyle name="_인원계획표 _적격 _투찰_P-(현리-신팔)_내역서(최초)" xfId="459"/>
    <cellStyle name="_인원계획표 _적격 _투찰_P-(현리-신팔)_설계내역서" xfId="458"/>
    <cellStyle name="_인원계획표 _적격 _투찰_P-(현리-신팔)_설계내역서(2차)" xfId="457"/>
    <cellStyle name="_인원계획표 _적격 _투찰_내역서(최초)" xfId="456"/>
    <cellStyle name="_인원계획표 _적격 _투찰_부대결과" xfId="455"/>
    <cellStyle name="_인원계획표 _적격 _투찰_부대결과_Book1" xfId="454"/>
    <cellStyle name="_인원계획표 _적격 _투찰_부대결과_Book1_내역서(최초)" xfId="453"/>
    <cellStyle name="_인원계획표 _적격 _투찰_부대결과_Book1_설계내역서" xfId="452"/>
    <cellStyle name="_인원계획표 _적격 _투찰_부대결과_Book1_설계내역서(2차)" xfId="451"/>
    <cellStyle name="_인원계획표 _적격 _투찰_부대결과_P-(현리-신팔)" xfId="450"/>
    <cellStyle name="_인원계획표 _적격 _투찰_부대결과_P-(현리-신팔)_내역서(최초)" xfId="449"/>
    <cellStyle name="_인원계획표 _적격 _투찰_부대결과_P-(현리-신팔)_설계내역서" xfId="448"/>
    <cellStyle name="_인원계획표 _적격 _투찰_부대결과_P-(현리-신팔)_설계내역서(2차)" xfId="447"/>
    <cellStyle name="_인원계획표 _적격 _투찰_부대결과_내역서(최초)" xfId="446"/>
    <cellStyle name="_인원계획표 _적격 _투찰_부대결과_설계내역서" xfId="445"/>
    <cellStyle name="_인원계획표 _적격 _투찰_부대결과_설계내역서(2차)" xfId="444"/>
    <cellStyle name="_인원계획표 _적격 _투찰_부대결과_현리-신팔도로설계" xfId="443"/>
    <cellStyle name="_인원계획표 _적격 _투찰_부대결과_현리-신팔도로설계_내역서(최초)" xfId="442"/>
    <cellStyle name="_인원계획표 _적격 _투찰_부대결과_현리-신팔도로설계_설계내역서" xfId="441"/>
    <cellStyle name="_인원계획표 _적격 _투찰_부대결과_현리-신팔도로설계_설계내역서(2차)" xfId="440"/>
    <cellStyle name="_인원계획표 _적격 _투찰_설계내역서" xfId="439"/>
    <cellStyle name="_인원계획표 _적격 _투찰_설계내역서(2차)" xfId="438"/>
    <cellStyle name="_인원계획표 _적격 _투찰_현리-신팔도로설계" xfId="437"/>
    <cellStyle name="_인원계획표 _적격 _투찰_현리-신팔도로설계_내역서(최초)" xfId="436"/>
    <cellStyle name="_인원계획표 _적격 _투찰_현리-신팔도로설계_설계내역서" xfId="435"/>
    <cellStyle name="_인원계획표 _적격 _투찰_현리-신팔도로설계_설계내역서(2차)" xfId="434"/>
    <cellStyle name="_인원계획표 _적격 _현리-신팔도로설계" xfId="433"/>
    <cellStyle name="_인원계획표 _적격 _현리-신팔도로설계_내역서(최초)" xfId="432"/>
    <cellStyle name="_인원계획표 _적격 _현리-신팔도로설계_설계내역서" xfId="431"/>
    <cellStyle name="_인원계획표 _적격 _현리-신팔도로설계_설계내역서(2차)" xfId="430"/>
    <cellStyle name="_인원계획표 _투찰" xfId="429"/>
    <cellStyle name="_인원계획표 _투찰_Book1" xfId="428"/>
    <cellStyle name="_인원계획표 _투찰_Book1_내역서(최초)" xfId="427"/>
    <cellStyle name="_인원계획표 _투찰_Book1_설계내역서" xfId="426"/>
    <cellStyle name="_인원계획표 _투찰_Book1_설계내역서(2차)" xfId="425"/>
    <cellStyle name="_인원계획표 _투찰_P-(현리-신팔)" xfId="424"/>
    <cellStyle name="_인원계획표 _투찰_P-(현리-신팔)_내역서(최초)" xfId="423"/>
    <cellStyle name="_인원계획표 _투찰_P-(현리-신팔)_설계내역서" xfId="422"/>
    <cellStyle name="_인원계획표 _투찰_P-(현리-신팔)_설계내역서(2차)" xfId="421"/>
    <cellStyle name="_인원계획표 _투찰_내역서(최초)" xfId="420"/>
    <cellStyle name="_인원계획표 _투찰_부대결과" xfId="419"/>
    <cellStyle name="_인원계획표 _투찰_부대결과_Book1" xfId="418"/>
    <cellStyle name="_인원계획표 _투찰_부대결과_Book1_내역서(최초)" xfId="417"/>
    <cellStyle name="_인원계획표 _투찰_부대결과_Book1_설계내역서" xfId="416"/>
    <cellStyle name="_인원계획표 _투찰_부대결과_Book1_설계내역서(2차)" xfId="415"/>
    <cellStyle name="_인원계획표 _투찰_부대결과_P-(현리-신팔)" xfId="414"/>
    <cellStyle name="_인원계획표 _투찰_부대결과_P-(현리-신팔)_내역서(최초)" xfId="413"/>
    <cellStyle name="_인원계획표 _투찰_부대결과_P-(현리-신팔)_설계내역서" xfId="412"/>
    <cellStyle name="_인원계획표 _투찰_부대결과_P-(현리-신팔)_설계내역서(2차)" xfId="411"/>
    <cellStyle name="_인원계획표 _투찰_부대결과_내역서(최초)" xfId="410"/>
    <cellStyle name="_인원계획표 _투찰_부대결과_설계내역서" xfId="409"/>
    <cellStyle name="_인원계획표 _투찰_부대결과_설계내역서(2차)" xfId="408"/>
    <cellStyle name="_인원계획표 _투찰_부대결과_현리-신팔도로설계" xfId="407"/>
    <cellStyle name="_인원계획표 _투찰_부대결과_현리-신팔도로설계_내역서(최초)" xfId="406"/>
    <cellStyle name="_인원계획표 _투찰_부대결과_현리-신팔도로설계_설계내역서" xfId="405"/>
    <cellStyle name="_인원계획표 _투찰_부대결과_현리-신팔도로설계_설계내역서(2차)" xfId="404"/>
    <cellStyle name="_인원계획표 _투찰_설계내역서" xfId="403"/>
    <cellStyle name="_인원계획표 _투찰_설계내역서(2차)" xfId="402"/>
    <cellStyle name="_인원계획표 _투찰_현리-신팔도로설계" xfId="401"/>
    <cellStyle name="_인원계획표 _투찰_현리-신팔도로설계_내역서(최초)" xfId="400"/>
    <cellStyle name="_인원계획표 _투찰_현리-신팔도로설계_설계내역서" xfId="399"/>
    <cellStyle name="_인원계획표 _투찰_현리-신팔도로설계_설계내역서(2차)" xfId="398"/>
    <cellStyle name="_인원계획표 _현리-신팔도로설계" xfId="397"/>
    <cellStyle name="_인원계획표 _현리-신팔도로설계_내역서(최초)" xfId="396"/>
    <cellStyle name="_인원계획표 _현리-신팔도로설계_설계내역서" xfId="395"/>
    <cellStyle name="_인원계획표 _현리-신팔도로설계_설계내역서(2차)" xfId="394"/>
    <cellStyle name="_입찰표지 " xfId="393"/>
    <cellStyle name="_입찰표지 _Book1" xfId="392"/>
    <cellStyle name="_입찰표지 _Book1_내역서(최초)" xfId="391"/>
    <cellStyle name="_입찰표지 _Book1_설계내역서" xfId="390"/>
    <cellStyle name="_입찰표지 _Book1_설계내역서(2차)" xfId="637"/>
    <cellStyle name="_입찰표지 _P-(현리-신팔)" xfId="638"/>
    <cellStyle name="_입찰표지 _P-(현리-신팔)_내역서(최초)" xfId="639"/>
    <cellStyle name="_입찰표지 _P-(현리-신팔)_설계내역서" xfId="640"/>
    <cellStyle name="_입찰표지 _P-(현리-신팔)_설계내역서(2차)" xfId="641"/>
    <cellStyle name="_입찰표지 _p-하남강일1" xfId="642"/>
    <cellStyle name="_입찰표지 _p-하남강일1_내역서(최초)" xfId="643"/>
    <cellStyle name="_입찰표지 _p-하남강일1_설계내역서" xfId="644"/>
    <cellStyle name="_입찰표지 _p-하남강일1_설계내역서(2차)" xfId="645"/>
    <cellStyle name="_입찰표지 _내역서(최초)" xfId="646"/>
    <cellStyle name="_입찰표지 _도급내역서(01년1월)" xfId="647"/>
    <cellStyle name="_입찰표지 _도급내역서(최종)" xfId="648"/>
    <cellStyle name="_입찰표지 _부대결과" xfId="649"/>
    <cellStyle name="_입찰표지 _부대결과_Book1" xfId="650"/>
    <cellStyle name="_입찰표지 _부대결과_Book1_내역서(최초)" xfId="651"/>
    <cellStyle name="_입찰표지 _부대결과_Book1_설계내역서" xfId="652"/>
    <cellStyle name="_입찰표지 _부대결과_Book1_설계내역서(2차)" xfId="653"/>
    <cellStyle name="_입찰표지 _부대결과_P-(현리-신팔)" xfId="654"/>
    <cellStyle name="_입찰표지 _부대결과_P-(현리-신팔)_내역서(최초)" xfId="655"/>
    <cellStyle name="_입찰표지 _부대결과_P-(현리-신팔)_설계내역서" xfId="656"/>
    <cellStyle name="_입찰표지 _부대결과_P-(현리-신팔)_설계내역서(2차)" xfId="657"/>
    <cellStyle name="_입찰표지 _부대결과_내역서(최초)" xfId="658"/>
    <cellStyle name="_입찰표지 _부대결과_설계내역서" xfId="659"/>
    <cellStyle name="_입찰표지 _부대결과_설계내역서(2차)" xfId="660"/>
    <cellStyle name="_입찰표지 _부대결과_현리-신팔도로설계" xfId="661"/>
    <cellStyle name="_입찰표지 _부대결과_현리-신팔도로설계_내역서(최초)" xfId="662"/>
    <cellStyle name="_입찰표지 _부대결과_현리-신팔도로설계_설계내역서" xfId="663"/>
    <cellStyle name="_입찰표지 _부대결과_현리-신팔도로설계_설계내역서(2차)" xfId="664"/>
    <cellStyle name="_입찰표지 _부대입찰특별조건및내역송부(최저가)" xfId="665"/>
    <cellStyle name="_입찰표지 _부대입찰특별조건및내역송부(최저가)_Book1" xfId="666"/>
    <cellStyle name="_입찰표지 _부대입찰특별조건및내역송부(최저가)_Book1_내역서(최초)" xfId="667"/>
    <cellStyle name="_입찰표지 _부대입찰특별조건및내역송부(최저가)_Book1_설계내역서" xfId="668"/>
    <cellStyle name="_입찰표지 _부대입찰특별조건및내역송부(최저가)_Book1_설계내역서(2차)" xfId="669"/>
    <cellStyle name="_입찰표지 _부대입찰특별조건및내역송부(최저가)_P-(현리-신팔)" xfId="670"/>
    <cellStyle name="_입찰표지 _부대입찰특별조건및내역송부(최저가)_P-(현리-신팔)_내역서(최초)" xfId="671"/>
    <cellStyle name="_입찰표지 _부대입찰특별조건및내역송부(최저가)_P-(현리-신팔)_설계내역서" xfId="672"/>
    <cellStyle name="_입찰표지 _부대입찰특별조건및내역송부(최저가)_P-(현리-신팔)_설계내역서(2차)" xfId="673"/>
    <cellStyle name="_입찰표지 _부대입찰특별조건및내역송부(최저가)_내역서(최초)" xfId="674"/>
    <cellStyle name="_입찰표지 _부대입찰특별조건및내역송부(최저가)_부대결과" xfId="675"/>
    <cellStyle name="_입찰표지 _부대입찰특별조건및내역송부(최저가)_부대결과_Book1" xfId="676"/>
    <cellStyle name="_입찰표지 _부대입찰특별조건및내역송부(최저가)_부대결과_Book1_내역서(최초)" xfId="677"/>
    <cellStyle name="_입찰표지 _부대입찰특별조건및내역송부(최저가)_부대결과_Book1_설계내역서" xfId="678"/>
    <cellStyle name="_입찰표지 _부대입찰특별조건및내역송부(최저가)_부대결과_Book1_설계내역서(2차)" xfId="679"/>
    <cellStyle name="_입찰표지 _부대입찰특별조건및내역송부(최저가)_부대결과_P-(현리-신팔)" xfId="680"/>
    <cellStyle name="_입찰표지 _부대입찰특별조건및내역송부(최저가)_부대결과_P-(현리-신팔)_내역서(최초)" xfId="681"/>
    <cellStyle name="_입찰표지 _부대입찰특별조건및내역송부(최저가)_부대결과_P-(현리-신팔)_설계내역서" xfId="682"/>
    <cellStyle name="_입찰표지 _부대입찰특별조건및내역송부(최저가)_부대결과_P-(현리-신팔)_설계내역서(2차)" xfId="683"/>
    <cellStyle name="_입찰표지 _부대입찰특별조건및내역송부(최저가)_부대결과_내역서(최초)" xfId="684"/>
    <cellStyle name="_입찰표지 _부대입찰특별조건및내역송부(최저가)_부대결과_설계내역서" xfId="685"/>
    <cellStyle name="_입찰표지 _부대입찰특별조건및내역송부(최저가)_부대결과_설계내역서(2차)" xfId="686"/>
    <cellStyle name="_입찰표지 _부대입찰특별조건및내역송부(최저가)_부대결과_현리-신팔도로설계" xfId="687"/>
    <cellStyle name="_입찰표지 _부대입찰특별조건및내역송부(최저가)_부대결과_현리-신팔도로설계_내역서(최초)" xfId="688"/>
    <cellStyle name="_입찰표지 _부대입찰특별조건및내역송부(최저가)_부대결과_현리-신팔도로설계_설계내역서" xfId="689"/>
    <cellStyle name="_입찰표지 _부대입찰특별조건및내역송부(최저가)_부대결과_현리-신팔도로설계_설계내역서(2차)" xfId="690"/>
    <cellStyle name="_입찰표지 _부대입찰특별조건및내역송부(최저가)_설계내역서" xfId="691"/>
    <cellStyle name="_입찰표지 _부대입찰특별조건및내역송부(최저가)_설계내역서(2차)" xfId="692"/>
    <cellStyle name="_입찰표지 _부대입찰특별조건및내역송부(최저가)_현리-신팔도로설계" xfId="693"/>
    <cellStyle name="_입찰표지 _부대입찰특별조건및내역송부(최저가)_현리-신팔도로설계_내역서(최초)" xfId="694"/>
    <cellStyle name="_입찰표지 _부대입찰특별조건및내역송부(최저가)_현리-신팔도로설계_설계내역서" xfId="695"/>
    <cellStyle name="_입찰표지 _부대입찰특별조건및내역송부(최저가)_현리-신팔도로설계_설계내역서(2차)" xfId="696"/>
    <cellStyle name="_입찰표지 _설계내역서" xfId="697"/>
    <cellStyle name="_입찰표지 _설계내역서(2차)" xfId="698"/>
    <cellStyle name="_입찰표지 _투찰" xfId="699"/>
    <cellStyle name="_입찰표지 _투찰_Book1" xfId="700"/>
    <cellStyle name="_입찰표지 _투찰_Book1_내역서(최초)" xfId="701"/>
    <cellStyle name="_입찰표지 _투찰_Book1_설계내역서" xfId="702"/>
    <cellStyle name="_입찰표지 _투찰_Book1_설계내역서(2차)" xfId="703"/>
    <cellStyle name="_입찰표지 _투찰_P-(현리-신팔)" xfId="704"/>
    <cellStyle name="_입찰표지 _투찰_P-(현리-신팔)_내역서(최초)" xfId="705"/>
    <cellStyle name="_입찰표지 _투찰_P-(현리-신팔)_설계내역서" xfId="706"/>
    <cellStyle name="_입찰표지 _투찰_P-(현리-신팔)_설계내역서(2차)" xfId="707"/>
    <cellStyle name="_입찰표지 _투찰_내역서(최초)" xfId="708"/>
    <cellStyle name="_입찰표지 _투찰_부대결과" xfId="709"/>
    <cellStyle name="_입찰표지 _투찰_부대결과_Book1" xfId="710"/>
    <cellStyle name="_입찰표지 _투찰_부대결과_Book1_내역서(최초)" xfId="711"/>
    <cellStyle name="_입찰표지 _투찰_부대결과_Book1_설계내역서" xfId="712"/>
    <cellStyle name="_입찰표지 _투찰_부대결과_Book1_설계내역서(2차)" xfId="713"/>
    <cellStyle name="_입찰표지 _투찰_부대결과_P-(현리-신팔)" xfId="714"/>
    <cellStyle name="_입찰표지 _투찰_부대결과_P-(현리-신팔)_내역서(최초)" xfId="715"/>
    <cellStyle name="_입찰표지 _투찰_부대결과_P-(현리-신팔)_설계내역서" xfId="716"/>
    <cellStyle name="_입찰표지 _투찰_부대결과_P-(현리-신팔)_설계내역서(2차)" xfId="717"/>
    <cellStyle name="_입찰표지 _투찰_부대결과_내역서(최초)" xfId="718"/>
    <cellStyle name="_입찰표지 _투찰_부대결과_설계내역서" xfId="719"/>
    <cellStyle name="_입찰표지 _투찰_부대결과_설계내역서(2차)" xfId="720"/>
    <cellStyle name="_입찰표지 _투찰_부대결과_현리-신팔도로설계" xfId="721"/>
    <cellStyle name="_입찰표지 _투찰_부대결과_현리-신팔도로설계_내역서(최초)" xfId="722"/>
    <cellStyle name="_입찰표지 _투찰_부대결과_현리-신팔도로설계_설계내역서" xfId="723"/>
    <cellStyle name="_입찰표지 _투찰_부대결과_현리-신팔도로설계_설계내역서(2차)" xfId="724"/>
    <cellStyle name="_입찰표지 _투찰_설계내역서" xfId="725"/>
    <cellStyle name="_입찰표지 _투찰_설계내역서(2차)" xfId="726"/>
    <cellStyle name="_입찰표지 _투찰_현리-신팔도로설계" xfId="727"/>
    <cellStyle name="_입찰표지 _투찰_현리-신팔도로설계_내역서(최초)" xfId="728"/>
    <cellStyle name="_입찰표지 _투찰_현리-신팔도로설계_설계내역서" xfId="729"/>
    <cellStyle name="_입찰표지 _투찰_현리-신팔도로설계_설계내역서(2차)" xfId="730"/>
    <cellStyle name="_입찰표지 _현리-신팔도로설계" xfId="731"/>
    <cellStyle name="_입찰표지 _현리-신팔도로설계_내역서(최초)" xfId="732"/>
    <cellStyle name="_입찰표지 _현리-신팔도로설계_설계내역서" xfId="733"/>
    <cellStyle name="_입찰표지 _현리-신팔도로설계_설계내역서(2차)" xfId="734"/>
    <cellStyle name="_적격 " xfId="735"/>
    <cellStyle name="_적격 _Book1" xfId="736"/>
    <cellStyle name="_적격 _Book1_내역서(최초)" xfId="737"/>
    <cellStyle name="_적격 _Book1_설계내역서" xfId="738"/>
    <cellStyle name="_적격 _Book1_설계내역서(2차)" xfId="739"/>
    <cellStyle name="_적격 _P-(현리-신팔)" xfId="740"/>
    <cellStyle name="_적격 _P-(현리-신팔)_내역서(최초)" xfId="741"/>
    <cellStyle name="_적격 _P-(현리-신팔)_설계내역서" xfId="742"/>
    <cellStyle name="_적격 _P-(현리-신팔)_설계내역서(2차)" xfId="743"/>
    <cellStyle name="_적격 _p-하남강일1" xfId="744"/>
    <cellStyle name="_적격 _p-하남강일1_내역서(최초)" xfId="745"/>
    <cellStyle name="_적격 _p-하남강일1_설계내역서" xfId="746"/>
    <cellStyle name="_적격 _p-하남강일1_설계내역서(2차)" xfId="747"/>
    <cellStyle name="_적격 _내역서(최초)" xfId="748"/>
    <cellStyle name="_적격 _부대결과" xfId="749"/>
    <cellStyle name="_적격 _부대결과_Book1" xfId="750"/>
    <cellStyle name="_적격 _부대결과_Book1_내역서(최초)" xfId="751"/>
    <cellStyle name="_적격 _부대결과_Book1_설계내역서" xfId="752"/>
    <cellStyle name="_적격 _부대결과_Book1_설계내역서(2차)" xfId="753"/>
    <cellStyle name="_적격 _부대결과_P-(현리-신팔)" xfId="754"/>
    <cellStyle name="_적격 _부대결과_P-(현리-신팔)_내역서(최초)" xfId="755"/>
    <cellStyle name="_적격 _부대결과_P-(현리-신팔)_설계내역서" xfId="756"/>
    <cellStyle name="_적격 _부대결과_P-(현리-신팔)_설계내역서(2차)" xfId="757"/>
    <cellStyle name="_적격 _부대결과_내역서(최초)" xfId="758"/>
    <cellStyle name="_적격 _부대결과_설계내역서" xfId="759"/>
    <cellStyle name="_적격 _부대결과_설계내역서(2차)" xfId="760"/>
    <cellStyle name="_적격 _부대결과_현리-신팔도로설계" xfId="761"/>
    <cellStyle name="_적격 _부대결과_현리-신팔도로설계_내역서(최초)" xfId="762"/>
    <cellStyle name="_적격 _부대결과_현리-신팔도로설계_설계내역서" xfId="763"/>
    <cellStyle name="_적격 _부대결과_현리-신팔도로설계_설계내역서(2차)" xfId="764"/>
    <cellStyle name="_적격 _부대입찰특별조건및내역송부(최저가)" xfId="765"/>
    <cellStyle name="_적격 _부대입찰특별조건및내역송부(최저가)_Book1" xfId="766"/>
    <cellStyle name="_적격 _부대입찰특별조건및내역송부(최저가)_Book1_내역서(최초)" xfId="767"/>
    <cellStyle name="_적격 _부대입찰특별조건및내역송부(최저가)_Book1_설계내역서" xfId="768"/>
    <cellStyle name="_적격 _부대입찰특별조건및내역송부(최저가)_Book1_설계내역서(2차)" xfId="769"/>
    <cellStyle name="_적격 _부대입찰특별조건및내역송부(최저가)_P-(현리-신팔)" xfId="770"/>
    <cellStyle name="_적격 _부대입찰특별조건및내역송부(최저가)_P-(현리-신팔)_내역서(최초)" xfId="771"/>
    <cellStyle name="_적격 _부대입찰특별조건및내역송부(최저가)_P-(현리-신팔)_설계내역서" xfId="772"/>
    <cellStyle name="_적격 _부대입찰특별조건및내역송부(최저가)_P-(현리-신팔)_설계내역서(2차)" xfId="773"/>
    <cellStyle name="_적격 _부대입찰특별조건및내역송부(최저가)_내역서(최초)" xfId="774"/>
    <cellStyle name="_적격 _부대입찰특별조건및내역송부(최저가)_부대결과" xfId="775"/>
    <cellStyle name="_적격 _부대입찰특별조건및내역송부(최저가)_부대결과_Book1" xfId="776"/>
    <cellStyle name="_적격 _부대입찰특별조건및내역송부(최저가)_부대결과_Book1_내역서(최초)" xfId="777"/>
    <cellStyle name="_적격 _부대입찰특별조건및내역송부(최저가)_부대결과_Book1_설계내역서" xfId="778"/>
    <cellStyle name="_적격 _부대입찰특별조건및내역송부(최저가)_부대결과_Book1_설계내역서(2차)" xfId="779"/>
    <cellStyle name="_적격 _부대입찰특별조건및내역송부(최저가)_부대결과_P-(현리-신팔)" xfId="780"/>
    <cellStyle name="_적격 _부대입찰특별조건및내역송부(최저가)_부대결과_P-(현리-신팔)_내역서(최초)" xfId="781"/>
    <cellStyle name="_적격 _부대입찰특별조건및내역송부(최저가)_부대결과_P-(현리-신팔)_설계내역서" xfId="782"/>
    <cellStyle name="_적격 _부대입찰특별조건및내역송부(최저가)_부대결과_P-(현리-신팔)_설계내역서(2차)" xfId="783"/>
    <cellStyle name="_적격 _부대입찰특별조건및내역송부(최저가)_부대결과_내역서(최초)" xfId="784"/>
    <cellStyle name="_적격 _부대입찰특별조건및내역송부(최저가)_부대결과_설계내역서" xfId="785"/>
    <cellStyle name="_적격 _부대입찰특별조건및내역송부(최저가)_부대결과_설계내역서(2차)" xfId="786"/>
    <cellStyle name="_적격 _부대입찰특별조건및내역송부(최저가)_부대결과_현리-신팔도로설계" xfId="787"/>
    <cellStyle name="_적격 _부대입찰특별조건및내역송부(최저가)_부대결과_현리-신팔도로설계_내역서(최초)" xfId="788"/>
    <cellStyle name="_적격 _부대입찰특별조건및내역송부(최저가)_부대결과_현리-신팔도로설계_설계내역서" xfId="789"/>
    <cellStyle name="_적격 _부대입찰특별조건및내역송부(최저가)_부대결과_현리-신팔도로설계_설계내역서(2차)" xfId="790"/>
    <cellStyle name="_적격 _부대입찰특별조건및내역송부(최저가)_설계내역서" xfId="791"/>
    <cellStyle name="_적격 _부대입찰특별조건및내역송부(최저가)_설계내역서(2차)" xfId="792"/>
    <cellStyle name="_적격 _부대입찰특별조건및내역송부(최저가)_현리-신팔도로설계" xfId="793"/>
    <cellStyle name="_적격 _부대입찰특별조건및내역송부(최저가)_현리-신팔도로설계_내역서(최초)" xfId="794"/>
    <cellStyle name="_적격 _부대입찰특별조건및내역송부(최저가)_현리-신팔도로설계_설계내역서" xfId="795"/>
    <cellStyle name="_적격 _부대입찰특별조건및내역송부(최저가)_현리-신팔도로설계_설계내역서(2차)" xfId="796"/>
    <cellStyle name="_적격 _설계내역서" xfId="797"/>
    <cellStyle name="_적격 _설계내역서(2차)" xfId="798"/>
    <cellStyle name="_적격 _집행갑지 " xfId="799"/>
    <cellStyle name="_적격 _집행갑지 _Book1" xfId="800"/>
    <cellStyle name="_적격 _집행갑지 _Book1_내역서(최초)" xfId="801"/>
    <cellStyle name="_적격 _집행갑지 _Book1_설계내역서" xfId="802"/>
    <cellStyle name="_적격 _집행갑지 _Book1_설계내역서(2차)" xfId="803"/>
    <cellStyle name="_적격 _집행갑지 _P-(현리-신팔)" xfId="804"/>
    <cellStyle name="_적격 _집행갑지 _P-(현리-신팔)_내역서(최초)" xfId="805"/>
    <cellStyle name="_적격 _집행갑지 _P-(현리-신팔)_설계내역서" xfId="806"/>
    <cellStyle name="_적격 _집행갑지 _P-(현리-신팔)_설계내역서(2차)" xfId="807"/>
    <cellStyle name="_적격 _집행갑지 _p-하남강일1" xfId="808"/>
    <cellStyle name="_적격 _집행갑지 _p-하남강일1_내역서(최초)" xfId="809"/>
    <cellStyle name="_적격 _집행갑지 _p-하남강일1_설계내역서" xfId="810"/>
    <cellStyle name="_적격 _집행갑지 _p-하남강일1_설계내역서(2차)" xfId="811"/>
    <cellStyle name="_적격 _집행갑지 _내역서(최초)" xfId="812"/>
    <cellStyle name="_적격 _집행갑지 _부대결과" xfId="813"/>
    <cellStyle name="_적격 _집행갑지 _부대결과_Book1" xfId="814"/>
    <cellStyle name="_적격 _집행갑지 _부대결과_Book1_내역서(최초)" xfId="815"/>
    <cellStyle name="_적격 _집행갑지 _부대결과_Book1_설계내역서" xfId="816"/>
    <cellStyle name="_적격 _집행갑지 _부대결과_Book1_설계내역서(2차)" xfId="817"/>
    <cellStyle name="_적격 _집행갑지 _부대결과_P-(현리-신팔)" xfId="818"/>
    <cellStyle name="_적격 _집행갑지 _부대결과_P-(현리-신팔)_내역서(최초)" xfId="819"/>
    <cellStyle name="_적격 _집행갑지 _부대결과_P-(현리-신팔)_설계내역서" xfId="820"/>
    <cellStyle name="_적격 _집행갑지 _부대결과_P-(현리-신팔)_설계내역서(2차)" xfId="821"/>
    <cellStyle name="_적격 _집행갑지 _부대결과_내역서(최초)" xfId="822"/>
    <cellStyle name="_적격 _집행갑지 _부대결과_설계내역서" xfId="823"/>
    <cellStyle name="_적격 _집행갑지 _부대결과_설계내역서(2차)" xfId="824"/>
    <cellStyle name="_적격 _집행갑지 _부대결과_현리-신팔도로설계" xfId="825"/>
    <cellStyle name="_적격 _집행갑지 _부대결과_현리-신팔도로설계_내역서(최초)" xfId="826"/>
    <cellStyle name="_적격 _집행갑지 _부대결과_현리-신팔도로설계_설계내역서" xfId="827"/>
    <cellStyle name="_적격 _집행갑지 _부대결과_현리-신팔도로설계_설계내역서(2차)" xfId="828"/>
    <cellStyle name="_적격 _집행갑지 _부대입찰특별조건및내역송부(최저가)" xfId="829"/>
    <cellStyle name="_적격 _집행갑지 _부대입찰특별조건및내역송부(최저가)_Book1" xfId="830"/>
    <cellStyle name="_적격 _집행갑지 _부대입찰특별조건및내역송부(최저가)_Book1_내역서(최초)" xfId="831"/>
    <cellStyle name="_적격 _집행갑지 _부대입찰특별조건및내역송부(최저가)_Book1_설계내역서" xfId="832"/>
    <cellStyle name="_적격 _집행갑지 _부대입찰특별조건및내역송부(최저가)_Book1_설계내역서(2차)" xfId="833"/>
    <cellStyle name="_적격 _집행갑지 _부대입찰특별조건및내역송부(최저가)_P-(현리-신팔)" xfId="834"/>
    <cellStyle name="_적격 _집행갑지 _부대입찰특별조건및내역송부(최저가)_P-(현리-신팔)_내역서(최초)" xfId="835"/>
    <cellStyle name="_적격 _집행갑지 _부대입찰특별조건및내역송부(최저가)_P-(현리-신팔)_설계내역서" xfId="836"/>
    <cellStyle name="_적격 _집행갑지 _부대입찰특별조건및내역송부(최저가)_P-(현리-신팔)_설계내역서(2차)" xfId="837"/>
    <cellStyle name="_적격 _집행갑지 _부대입찰특별조건및내역송부(최저가)_내역서(최초)" xfId="838"/>
    <cellStyle name="_적격 _집행갑지 _부대입찰특별조건및내역송부(최저가)_부대결과" xfId="839"/>
    <cellStyle name="_적격 _집행갑지 _부대입찰특별조건및내역송부(최저가)_부대결과_Book1" xfId="840"/>
    <cellStyle name="_적격 _집행갑지 _부대입찰특별조건및내역송부(최저가)_부대결과_Book1_내역서(최초)" xfId="841"/>
    <cellStyle name="_적격 _집행갑지 _부대입찰특별조건및내역송부(최저가)_부대결과_Book1_설계내역서" xfId="842"/>
    <cellStyle name="_적격 _집행갑지 _부대입찰특별조건및내역송부(최저가)_부대결과_Book1_설계내역서(2차)" xfId="843"/>
    <cellStyle name="_적격 _집행갑지 _부대입찰특별조건및내역송부(최저가)_부대결과_P-(현리-신팔)" xfId="844"/>
    <cellStyle name="_적격 _집행갑지 _부대입찰특별조건및내역송부(최저가)_부대결과_P-(현리-신팔)_내역서(최초)" xfId="845"/>
    <cellStyle name="_적격 _집행갑지 _부대입찰특별조건및내역송부(최저가)_부대결과_P-(현리-신팔)_설계내역서" xfId="846"/>
    <cellStyle name="_적격 _집행갑지 _부대입찰특별조건및내역송부(최저가)_부대결과_P-(현리-신팔)_설계내역서(2차)" xfId="847"/>
    <cellStyle name="_적격 _집행갑지 _부대입찰특별조건및내역송부(최저가)_부대결과_내역서(최초)" xfId="848"/>
    <cellStyle name="_적격 _집행갑지 _부대입찰특별조건및내역송부(최저가)_부대결과_설계내역서" xfId="849"/>
    <cellStyle name="_적격 _집행갑지 _부대입찰특별조건및내역송부(최저가)_부대결과_설계내역서(2차)" xfId="850"/>
    <cellStyle name="_적격 _집행갑지 _부대입찰특별조건및내역송부(최저가)_부대결과_현리-신팔도로설계" xfId="851"/>
    <cellStyle name="_적격 _집행갑지 _부대입찰특별조건및내역송부(최저가)_부대결과_현리-신팔도로설계_내역서(최초)" xfId="852"/>
    <cellStyle name="_적격 _집행갑지 _부대입찰특별조건및내역송부(최저가)_부대결과_현리-신팔도로설계_설계내역서" xfId="853"/>
    <cellStyle name="_적격 _집행갑지 _부대입찰특별조건및내역송부(최저가)_부대결과_현리-신팔도로설계_설계내역서(2차)" xfId="854"/>
    <cellStyle name="_적격 _집행갑지 _부대입찰특별조건및내역송부(최저가)_설계내역서" xfId="855"/>
    <cellStyle name="_적격 _집행갑지 _부대입찰특별조건및내역송부(최저가)_설계내역서(2차)" xfId="856"/>
    <cellStyle name="_적격 _집행갑지 _부대입찰특별조건및내역송부(최저가)_현리-신팔도로설계" xfId="857"/>
    <cellStyle name="_적격 _집행갑지 _부대입찰특별조건및내역송부(최저가)_현리-신팔도로설계_내역서(최초)" xfId="858"/>
    <cellStyle name="_적격 _집행갑지 _부대입찰특별조건및내역송부(최저가)_현리-신팔도로설계_설계내역서" xfId="859"/>
    <cellStyle name="_적격 _집행갑지 _부대입찰특별조건및내역송부(최저가)_현리-신팔도로설계_설계내역서(2차)" xfId="860"/>
    <cellStyle name="_적격 _집행갑지 _설계내역서" xfId="861"/>
    <cellStyle name="_적격 _집행갑지 _설계내역서(2차)" xfId="862"/>
    <cellStyle name="_적격 _집행갑지 _투찰" xfId="863"/>
    <cellStyle name="_적격 _집행갑지 _투찰_Book1" xfId="864"/>
    <cellStyle name="_적격 _집행갑지 _투찰_Book1_내역서(최초)" xfId="865"/>
    <cellStyle name="_적격 _집행갑지 _투찰_Book1_설계내역서" xfId="866"/>
    <cellStyle name="_적격 _집행갑지 _투찰_Book1_설계내역서(2차)" xfId="867"/>
    <cellStyle name="_적격 _집행갑지 _투찰_P-(현리-신팔)" xfId="868"/>
    <cellStyle name="_적격 _집행갑지 _투찰_P-(현리-신팔)_내역서(최초)" xfId="869"/>
    <cellStyle name="_적격 _집행갑지 _투찰_P-(현리-신팔)_설계내역서" xfId="870"/>
    <cellStyle name="_적격 _집행갑지 _투찰_P-(현리-신팔)_설계내역서(2차)" xfId="871"/>
    <cellStyle name="_적격 _집행갑지 _투찰_내역서(최초)" xfId="872"/>
    <cellStyle name="_적격 _집행갑지 _투찰_부대결과" xfId="873"/>
    <cellStyle name="_적격 _집행갑지 _투찰_부대결과_Book1" xfId="874"/>
    <cellStyle name="_적격 _집행갑지 _투찰_부대결과_Book1_내역서(최초)" xfId="875"/>
    <cellStyle name="_적격 _집행갑지 _투찰_부대결과_Book1_설계내역서" xfId="876"/>
    <cellStyle name="_적격 _집행갑지 _투찰_부대결과_Book1_설계내역서(2차)" xfId="877"/>
    <cellStyle name="_적격 _집행갑지 _투찰_부대결과_P-(현리-신팔)" xfId="878"/>
    <cellStyle name="_적격 _집행갑지 _투찰_부대결과_P-(현리-신팔)_내역서(최초)" xfId="879"/>
    <cellStyle name="_적격 _집행갑지 _투찰_부대결과_P-(현리-신팔)_설계내역서" xfId="880"/>
    <cellStyle name="_적격 _집행갑지 _투찰_부대결과_P-(현리-신팔)_설계내역서(2차)" xfId="881"/>
    <cellStyle name="_적격 _집행갑지 _투찰_부대결과_내역서(최초)" xfId="882"/>
    <cellStyle name="_적격 _집행갑지 _투찰_부대결과_설계내역서" xfId="883"/>
    <cellStyle name="_적격 _집행갑지 _투찰_부대결과_설계내역서(2차)" xfId="884"/>
    <cellStyle name="_적격 _집행갑지 _투찰_부대결과_현리-신팔도로설계" xfId="885"/>
    <cellStyle name="_적격 _집행갑지 _투찰_부대결과_현리-신팔도로설계_내역서(최초)" xfId="886"/>
    <cellStyle name="_적격 _집행갑지 _투찰_부대결과_현리-신팔도로설계_설계내역서" xfId="887"/>
    <cellStyle name="_적격 _집행갑지 _투찰_부대결과_현리-신팔도로설계_설계내역서(2차)" xfId="888"/>
    <cellStyle name="_적격 _집행갑지 _투찰_설계내역서" xfId="889"/>
    <cellStyle name="_적격 _집행갑지 _투찰_설계내역서(2차)" xfId="890"/>
    <cellStyle name="_적격 _집행갑지 _투찰_현리-신팔도로설계" xfId="891"/>
    <cellStyle name="_적격 _집행갑지 _투찰_현리-신팔도로설계_내역서(최초)" xfId="892"/>
    <cellStyle name="_적격 _집행갑지 _투찰_현리-신팔도로설계_설계내역서" xfId="893"/>
    <cellStyle name="_적격 _집행갑지 _투찰_현리-신팔도로설계_설계내역서(2차)" xfId="894"/>
    <cellStyle name="_적격 _집행갑지 _현리-신팔도로설계" xfId="895"/>
    <cellStyle name="_적격 _집행갑지 _현리-신팔도로설계_내역서(최초)" xfId="896"/>
    <cellStyle name="_적격 _집행갑지 _현리-신팔도로설계_설계내역서" xfId="897"/>
    <cellStyle name="_적격 _집행갑지 _현리-신팔도로설계_설계내역서(2차)" xfId="898"/>
    <cellStyle name="_적격 _투찰" xfId="899"/>
    <cellStyle name="_적격 _투찰_Book1" xfId="900"/>
    <cellStyle name="_적격 _투찰_Book1_내역서(최초)" xfId="901"/>
    <cellStyle name="_적격 _투찰_Book1_설계내역서" xfId="902"/>
    <cellStyle name="_적격 _투찰_Book1_설계내역서(2차)" xfId="903"/>
    <cellStyle name="_적격 _투찰_P-(현리-신팔)" xfId="904"/>
    <cellStyle name="_적격 _투찰_P-(현리-신팔)_내역서(최초)" xfId="905"/>
    <cellStyle name="_적격 _투찰_P-(현리-신팔)_설계내역서" xfId="906"/>
    <cellStyle name="_적격 _투찰_P-(현리-신팔)_설계내역서(2차)" xfId="907"/>
    <cellStyle name="_적격 _투찰_내역서(최초)" xfId="908"/>
    <cellStyle name="_적격 _투찰_부대결과" xfId="909"/>
    <cellStyle name="_적격 _투찰_부대결과_Book1" xfId="910"/>
    <cellStyle name="_적격 _투찰_부대결과_Book1_내역서(최초)" xfId="911"/>
    <cellStyle name="_적격 _투찰_부대결과_Book1_설계내역서" xfId="912"/>
    <cellStyle name="_적격 _투찰_부대결과_Book1_설계내역서(2차)" xfId="913"/>
    <cellStyle name="_적격 _투찰_부대결과_P-(현리-신팔)" xfId="914"/>
    <cellStyle name="_적격 _투찰_부대결과_P-(현리-신팔)_내역서(최초)" xfId="915"/>
    <cellStyle name="_적격 _투찰_부대결과_P-(현리-신팔)_설계내역서" xfId="916"/>
    <cellStyle name="_적격 _투찰_부대결과_P-(현리-신팔)_설계내역서(2차)" xfId="917"/>
    <cellStyle name="_적격 _투찰_부대결과_내역서(최초)" xfId="918"/>
    <cellStyle name="_적격 _투찰_부대결과_설계내역서" xfId="919"/>
    <cellStyle name="_적격 _투찰_부대결과_설계내역서(2차)" xfId="920"/>
    <cellStyle name="_적격 _투찰_부대결과_현리-신팔도로설계" xfId="921"/>
    <cellStyle name="_적격 _투찰_부대결과_현리-신팔도로설계_내역서(최초)" xfId="922"/>
    <cellStyle name="_적격 _투찰_부대결과_현리-신팔도로설계_설계내역서" xfId="923"/>
    <cellStyle name="_적격 _투찰_부대결과_현리-신팔도로설계_설계내역서(2차)" xfId="924"/>
    <cellStyle name="_적격 _투찰_설계내역서" xfId="925"/>
    <cellStyle name="_적격 _투찰_설계내역서(2차)" xfId="926"/>
    <cellStyle name="_적격 _투찰_현리-신팔도로설계" xfId="927"/>
    <cellStyle name="_적격 _투찰_현리-신팔도로설계_내역서(최초)" xfId="928"/>
    <cellStyle name="_적격 _투찰_현리-신팔도로설계_설계내역서" xfId="929"/>
    <cellStyle name="_적격 _투찰_현리-신팔도로설계_설계내역서(2차)" xfId="930"/>
    <cellStyle name="_적격 _현리-신팔도로설계" xfId="931"/>
    <cellStyle name="_적격 _현리-신팔도로설계_내역서(최초)" xfId="932"/>
    <cellStyle name="_적격 _현리-신팔도로설계_설계내역서" xfId="933"/>
    <cellStyle name="_적격 _현리-신팔도로설계_설계내역서(2차)" xfId="934"/>
    <cellStyle name="_적격(화산) " xfId="935"/>
    <cellStyle name="_적격(화산) _Book1" xfId="936"/>
    <cellStyle name="_적격(화산) _Book1_내역서(최초)" xfId="937"/>
    <cellStyle name="_적격(화산) _Book1_설계내역서" xfId="938"/>
    <cellStyle name="_적격(화산) _Book1_설계내역서(2차)" xfId="939"/>
    <cellStyle name="_적격(화산) _P-(현리-신팔)" xfId="940"/>
    <cellStyle name="_적격(화산) _P-(현리-신팔)_내역서(최초)" xfId="941"/>
    <cellStyle name="_적격(화산) _P-(현리-신팔)_설계내역서" xfId="942"/>
    <cellStyle name="_적격(화산) _P-(현리-신팔)_설계내역서(2차)" xfId="943"/>
    <cellStyle name="_적격(화산) _p-하남강일1" xfId="944"/>
    <cellStyle name="_적격(화산) _p-하남강일1_내역서(최초)" xfId="945"/>
    <cellStyle name="_적격(화산) _p-하남강일1_설계내역서" xfId="946"/>
    <cellStyle name="_적격(화산) _p-하남강일1_설계내역서(2차)" xfId="947"/>
    <cellStyle name="_적격(화산) _내역서(최초)" xfId="948"/>
    <cellStyle name="_적격(화산) _도급내역서(01년1월)" xfId="949"/>
    <cellStyle name="_적격(화산) _도급내역서(최종)" xfId="950"/>
    <cellStyle name="_적격(화산) _부대결과" xfId="951"/>
    <cellStyle name="_적격(화산) _부대결과_Book1" xfId="952"/>
    <cellStyle name="_적격(화산) _부대결과_Book1_내역서(최초)" xfId="953"/>
    <cellStyle name="_적격(화산) _부대결과_Book1_설계내역서" xfId="954"/>
    <cellStyle name="_적격(화산) _부대결과_Book1_설계내역서(2차)" xfId="955"/>
    <cellStyle name="_적격(화산) _부대결과_P-(현리-신팔)" xfId="956"/>
    <cellStyle name="_적격(화산) _부대결과_P-(현리-신팔)_내역서(최초)" xfId="957"/>
    <cellStyle name="_적격(화산) _부대결과_P-(현리-신팔)_설계내역서" xfId="958"/>
    <cellStyle name="_적격(화산) _부대결과_P-(현리-신팔)_설계내역서(2차)" xfId="959"/>
    <cellStyle name="_적격(화산) _부대결과_내역서(최초)" xfId="960"/>
    <cellStyle name="_적격(화산) _부대결과_설계내역서" xfId="961"/>
    <cellStyle name="_적격(화산) _부대결과_설계내역서(2차)" xfId="962"/>
    <cellStyle name="_적격(화산) _부대결과_현리-신팔도로설계" xfId="963"/>
    <cellStyle name="_적격(화산) _부대결과_현리-신팔도로설계_내역서(최초)" xfId="964"/>
    <cellStyle name="_적격(화산) _부대결과_현리-신팔도로설계_설계내역서" xfId="965"/>
    <cellStyle name="_적격(화산) _부대결과_현리-신팔도로설계_설계내역서(2차)" xfId="966"/>
    <cellStyle name="_적격(화산) _부대입찰특별조건및내역송부(최저가)" xfId="967"/>
    <cellStyle name="_적격(화산) _부대입찰특별조건및내역송부(최저가)_Book1" xfId="968"/>
    <cellStyle name="_적격(화산) _부대입찰특별조건및내역송부(최저가)_Book1_내역서(최초)" xfId="969"/>
    <cellStyle name="_적격(화산) _부대입찰특별조건및내역송부(최저가)_Book1_설계내역서" xfId="970"/>
    <cellStyle name="_적격(화산) _부대입찰특별조건및내역송부(최저가)_Book1_설계내역서(2차)" xfId="971"/>
    <cellStyle name="_적격(화산) _부대입찰특별조건및내역송부(최저가)_P-(현리-신팔)" xfId="972"/>
    <cellStyle name="_적격(화산) _부대입찰특별조건및내역송부(최저가)_P-(현리-신팔)_내역서(최초)" xfId="973"/>
    <cellStyle name="_적격(화산) _부대입찰특별조건및내역송부(최저가)_P-(현리-신팔)_설계내역서" xfId="974"/>
    <cellStyle name="_적격(화산) _부대입찰특별조건및내역송부(최저가)_P-(현리-신팔)_설계내역서(2차)" xfId="975"/>
    <cellStyle name="_적격(화산) _부대입찰특별조건및내역송부(최저가)_내역서(최초)" xfId="976"/>
    <cellStyle name="_적격(화산) _부대입찰특별조건및내역송부(최저가)_부대결과" xfId="977"/>
    <cellStyle name="_적격(화산) _부대입찰특별조건및내역송부(최저가)_부대결과_Book1" xfId="978"/>
    <cellStyle name="_적격(화산) _부대입찰특별조건및내역송부(최저가)_부대결과_Book1_내역서(최초)" xfId="979"/>
    <cellStyle name="_적격(화산) _부대입찰특별조건및내역송부(최저가)_부대결과_Book1_설계내역서" xfId="980"/>
    <cellStyle name="_적격(화산) _부대입찰특별조건및내역송부(최저가)_부대결과_Book1_설계내역서(2차)" xfId="981"/>
    <cellStyle name="_적격(화산) _부대입찰특별조건및내역송부(최저가)_부대결과_P-(현리-신팔)" xfId="982"/>
    <cellStyle name="_적격(화산) _부대입찰특별조건및내역송부(최저가)_부대결과_P-(현리-신팔)_내역서(최초)" xfId="983"/>
    <cellStyle name="_적격(화산) _부대입찰특별조건및내역송부(최저가)_부대결과_P-(현리-신팔)_설계내역서" xfId="984"/>
    <cellStyle name="_적격(화산) _부대입찰특별조건및내역송부(최저가)_부대결과_P-(현리-신팔)_설계내역서(2차)" xfId="985"/>
    <cellStyle name="_적격(화산) _부대입찰특별조건및내역송부(최저가)_부대결과_내역서(최초)" xfId="986"/>
    <cellStyle name="_적격(화산) _부대입찰특별조건및내역송부(최저가)_부대결과_설계내역서" xfId="987"/>
    <cellStyle name="_적격(화산) _부대입찰특별조건및내역송부(최저가)_부대결과_설계내역서(2차)" xfId="988"/>
    <cellStyle name="_적격(화산) _부대입찰특별조건및내역송부(최저가)_부대결과_현리-신팔도로설계" xfId="989"/>
    <cellStyle name="_적격(화산) _부대입찰특별조건및내역송부(최저가)_부대결과_현리-신팔도로설계_내역서(최초)" xfId="990"/>
    <cellStyle name="_적격(화산) _부대입찰특별조건및내역송부(최저가)_부대결과_현리-신팔도로설계_설계내역서" xfId="991"/>
    <cellStyle name="_적격(화산) _부대입찰특별조건및내역송부(최저가)_부대결과_현리-신팔도로설계_설계내역서(2차)" xfId="992"/>
    <cellStyle name="_적격(화산) _부대입찰특별조건및내역송부(최저가)_설계내역서" xfId="993"/>
    <cellStyle name="_적격(화산) _부대입찰특별조건및내역송부(최저가)_설계내역서(2차)" xfId="994"/>
    <cellStyle name="_적격(화산) _부대입찰특별조건및내역송부(최저가)_현리-신팔도로설계" xfId="995"/>
    <cellStyle name="_적격(화산) _부대입찰특별조건및내역송부(최저가)_현리-신팔도로설계_내역서(최초)" xfId="996"/>
    <cellStyle name="_적격(화산) _부대입찰특별조건및내역송부(최저가)_현리-신팔도로설계_설계내역서" xfId="997"/>
    <cellStyle name="_적격(화산) _부대입찰특별조건및내역송부(최저가)_현리-신팔도로설계_설계내역서(2차)" xfId="998"/>
    <cellStyle name="_적격(화산) _설계내역서" xfId="999"/>
    <cellStyle name="_적격(화산) _설계내역서(2차)" xfId="1000"/>
    <cellStyle name="_적격(화산) _투찰" xfId="1001"/>
    <cellStyle name="_적격(화산) _투찰_Book1" xfId="1002"/>
    <cellStyle name="_적격(화산) _투찰_Book1_내역서(최초)" xfId="1003"/>
    <cellStyle name="_적격(화산) _투찰_Book1_설계내역서" xfId="1004"/>
    <cellStyle name="_적격(화산) _투찰_Book1_설계내역서(2차)" xfId="1005"/>
    <cellStyle name="_적격(화산) _투찰_P-(현리-신팔)" xfId="1006"/>
    <cellStyle name="_적격(화산) _투찰_P-(현리-신팔)_내역서(최초)" xfId="1007"/>
    <cellStyle name="_적격(화산) _투찰_P-(현리-신팔)_설계내역서" xfId="1008"/>
    <cellStyle name="_적격(화산) _투찰_P-(현리-신팔)_설계내역서(2차)" xfId="1009"/>
    <cellStyle name="_적격(화산) _투찰_내역서(최초)" xfId="1010"/>
    <cellStyle name="_적격(화산) _투찰_부대결과" xfId="1011"/>
    <cellStyle name="_적격(화산) _투찰_부대결과_Book1" xfId="1012"/>
    <cellStyle name="_적격(화산) _투찰_부대결과_Book1_내역서(최초)" xfId="1013"/>
    <cellStyle name="_적격(화산) _투찰_부대결과_Book1_설계내역서" xfId="1014"/>
    <cellStyle name="_적격(화산) _투찰_부대결과_Book1_설계내역서(2차)" xfId="1015"/>
    <cellStyle name="_적격(화산) _투찰_부대결과_P-(현리-신팔)" xfId="1016"/>
    <cellStyle name="_적격(화산) _투찰_부대결과_P-(현리-신팔)_내역서(최초)" xfId="1017"/>
    <cellStyle name="_적격(화산) _투찰_부대결과_P-(현리-신팔)_설계내역서" xfId="1018"/>
    <cellStyle name="_적격(화산) _투찰_부대결과_P-(현리-신팔)_설계내역서(2차)" xfId="1019"/>
    <cellStyle name="_적격(화산) _투찰_부대결과_내역서(최초)" xfId="1020"/>
    <cellStyle name="_적격(화산) _투찰_부대결과_설계내역서" xfId="1021"/>
    <cellStyle name="_적격(화산) _투찰_부대결과_설계내역서(2차)" xfId="1022"/>
    <cellStyle name="_적격(화산) _투찰_부대결과_현리-신팔도로설계" xfId="1023"/>
    <cellStyle name="_적격(화산) _투찰_부대결과_현리-신팔도로설계_내역서(최초)" xfId="1024"/>
    <cellStyle name="_적격(화산) _투찰_부대결과_현리-신팔도로설계_설계내역서" xfId="1025"/>
    <cellStyle name="_적격(화산) _투찰_부대결과_현리-신팔도로설계_설계내역서(2차)" xfId="1026"/>
    <cellStyle name="_적격(화산) _투찰_설계내역서" xfId="1027"/>
    <cellStyle name="_적격(화산) _투찰_설계내역서(2차)" xfId="1028"/>
    <cellStyle name="_적격(화산) _투찰_현리-신팔도로설계" xfId="1029"/>
    <cellStyle name="_적격(화산) _투찰_현리-신팔도로설계_내역서(최초)" xfId="1030"/>
    <cellStyle name="_적격(화산) _투찰_현리-신팔도로설계_설계내역서" xfId="1031"/>
    <cellStyle name="_적격(화산) _투찰_현리-신팔도로설계_설계내역서(2차)" xfId="1032"/>
    <cellStyle name="_적격(화산) _현리-신팔도로설계" xfId="1033"/>
    <cellStyle name="_적격(화산) _현리-신팔도로설계_내역서(최초)" xfId="1034"/>
    <cellStyle name="_적격(화산) _현리-신팔도로설계_설계내역서" xfId="1035"/>
    <cellStyle name="_적격(화산) _현리-신팔도로설계_설계내역서(2차)" xfId="1036"/>
    <cellStyle name="_전기공사원가, 단가대비" xfId="100"/>
    <cellStyle name="_전기설비" xfId="101"/>
    <cellStyle name="_제출내역서" xfId="102"/>
    <cellStyle name="_지케이넷구리원가" xfId="103"/>
    <cellStyle name="_집계1(상부)" xfId="2555"/>
    <cellStyle name="_집계1(상부)_2004년 발주계획(안)" xfId="2556"/>
    <cellStyle name="_집행갑지 " xfId="1037"/>
    <cellStyle name="_집행갑지 _Book1" xfId="1038"/>
    <cellStyle name="_집행갑지 _Book1_내역서(최초)" xfId="1039"/>
    <cellStyle name="_집행갑지 _Book1_설계내역서" xfId="1040"/>
    <cellStyle name="_집행갑지 _Book1_설계내역서(2차)" xfId="1041"/>
    <cellStyle name="_집행갑지 _P-(현리-신팔)" xfId="1042"/>
    <cellStyle name="_집행갑지 _P-(현리-신팔)_내역서(최초)" xfId="1043"/>
    <cellStyle name="_집행갑지 _P-(현리-신팔)_설계내역서" xfId="1044"/>
    <cellStyle name="_집행갑지 _P-(현리-신팔)_설계내역서(2차)" xfId="1045"/>
    <cellStyle name="_집행갑지 _p-하남강일1" xfId="1046"/>
    <cellStyle name="_집행갑지 _p-하남강일1_내역서(최초)" xfId="1047"/>
    <cellStyle name="_집행갑지 _p-하남강일1_설계내역서" xfId="1048"/>
    <cellStyle name="_집행갑지 _p-하남강일1_설계내역서(2차)" xfId="1049"/>
    <cellStyle name="_집행갑지 _내역서(최초)" xfId="1050"/>
    <cellStyle name="_집행갑지 _부대결과" xfId="1051"/>
    <cellStyle name="_집행갑지 _부대결과_Book1" xfId="1052"/>
    <cellStyle name="_집행갑지 _부대결과_Book1_내역서(최초)" xfId="1053"/>
    <cellStyle name="_집행갑지 _부대결과_Book1_설계내역서" xfId="1054"/>
    <cellStyle name="_집행갑지 _부대결과_Book1_설계내역서(2차)" xfId="1055"/>
    <cellStyle name="_집행갑지 _부대결과_P-(현리-신팔)" xfId="1056"/>
    <cellStyle name="_집행갑지 _부대결과_P-(현리-신팔)_내역서(최초)" xfId="1057"/>
    <cellStyle name="_집행갑지 _부대결과_P-(현리-신팔)_설계내역서" xfId="1058"/>
    <cellStyle name="_집행갑지 _부대결과_P-(현리-신팔)_설계내역서(2차)" xfId="1059"/>
    <cellStyle name="_집행갑지 _부대결과_내역서(최초)" xfId="1060"/>
    <cellStyle name="_집행갑지 _부대결과_설계내역서" xfId="1061"/>
    <cellStyle name="_집행갑지 _부대결과_설계내역서(2차)" xfId="1062"/>
    <cellStyle name="_집행갑지 _부대결과_현리-신팔도로설계" xfId="1063"/>
    <cellStyle name="_집행갑지 _부대결과_현리-신팔도로설계_내역서(최초)" xfId="1064"/>
    <cellStyle name="_집행갑지 _부대결과_현리-신팔도로설계_설계내역서" xfId="1065"/>
    <cellStyle name="_집행갑지 _부대결과_현리-신팔도로설계_설계내역서(2차)" xfId="1066"/>
    <cellStyle name="_집행갑지 _부대입찰특별조건및내역송부(최저가)" xfId="1067"/>
    <cellStyle name="_집행갑지 _부대입찰특별조건및내역송부(최저가)_Book1" xfId="1068"/>
    <cellStyle name="_집행갑지 _부대입찰특별조건및내역송부(최저가)_Book1_내역서(최초)" xfId="1069"/>
    <cellStyle name="_집행갑지 _부대입찰특별조건및내역송부(최저가)_Book1_설계내역서" xfId="1070"/>
    <cellStyle name="_집행갑지 _부대입찰특별조건및내역송부(최저가)_Book1_설계내역서(2차)" xfId="1071"/>
    <cellStyle name="_집행갑지 _부대입찰특별조건및내역송부(최저가)_P-(현리-신팔)" xfId="1072"/>
    <cellStyle name="_집행갑지 _부대입찰특별조건및내역송부(최저가)_P-(현리-신팔)_내역서(최초)" xfId="1073"/>
    <cellStyle name="_집행갑지 _부대입찰특별조건및내역송부(최저가)_P-(현리-신팔)_설계내역서" xfId="1074"/>
    <cellStyle name="_집행갑지 _부대입찰특별조건및내역송부(최저가)_P-(현리-신팔)_설계내역서(2차)" xfId="1075"/>
    <cellStyle name="_집행갑지 _부대입찰특별조건및내역송부(최저가)_내역서(최초)" xfId="1076"/>
    <cellStyle name="_집행갑지 _부대입찰특별조건및내역송부(최저가)_부대결과" xfId="1077"/>
    <cellStyle name="_집행갑지 _부대입찰특별조건및내역송부(최저가)_부대결과_Book1" xfId="1078"/>
    <cellStyle name="_집행갑지 _부대입찰특별조건및내역송부(최저가)_부대결과_Book1_내역서(최초)" xfId="1079"/>
    <cellStyle name="_집행갑지 _부대입찰특별조건및내역송부(최저가)_부대결과_Book1_설계내역서" xfId="1080"/>
    <cellStyle name="_집행갑지 _부대입찰특별조건및내역송부(최저가)_부대결과_Book1_설계내역서(2차)" xfId="1081"/>
    <cellStyle name="_집행갑지 _부대입찰특별조건및내역송부(최저가)_부대결과_P-(현리-신팔)" xfId="1082"/>
    <cellStyle name="_집행갑지 _부대입찰특별조건및내역송부(최저가)_부대결과_P-(현리-신팔)_내역서(최초)" xfId="1083"/>
    <cellStyle name="_집행갑지 _부대입찰특별조건및내역송부(최저가)_부대결과_P-(현리-신팔)_설계내역서" xfId="1084"/>
    <cellStyle name="_집행갑지 _부대입찰특별조건및내역송부(최저가)_부대결과_P-(현리-신팔)_설계내역서(2차)" xfId="1085"/>
    <cellStyle name="_집행갑지 _부대입찰특별조건및내역송부(최저가)_부대결과_내역서(최초)" xfId="1086"/>
    <cellStyle name="_집행갑지 _부대입찰특별조건및내역송부(최저가)_부대결과_설계내역서" xfId="1087"/>
    <cellStyle name="_집행갑지 _부대입찰특별조건및내역송부(최저가)_부대결과_설계내역서(2차)" xfId="1088"/>
    <cellStyle name="_집행갑지 _부대입찰특별조건및내역송부(최저가)_부대결과_현리-신팔도로설계" xfId="1089"/>
    <cellStyle name="_집행갑지 _부대입찰특별조건및내역송부(최저가)_부대결과_현리-신팔도로설계_내역서(최초)" xfId="1090"/>
    <cellStyle name="_집행갑지 _부대입찰특별조건및내역송부(최저가)_부대결과_현리-신팔도로설계_설계내역서" xfId="1091"/>
    <cellStyle name="_집행갑지 _부대입찰특별조건및내역송부(최저가)_부대결과_현리-신팔도로설계_설계내역서(2차)" xfId="1092"/>
    <cellStyle name="_집행갑지 _부대입찰특별조건및내역송부(최저가)_설계내역서" xfId="1093"/>
    <cellStyle name="_집행갑지 _부대입찰특별조건및내역송부(최저가)_설계내역서(2차)" xfId="1094"/>
    <cellStyle name="_집행갑지 _부대입찰특별조건및내역송부(최저가)_현리-신팔도로설계" xfId="1095"/>
    <cellStyle name="_집행갑지 _부대입찰특별조건및내역송부(최저가)_현리-신팔도로설계_내역서(최초)" xfId="1096"/>
    <cellStyle name="_집행갑지 _부대입찰특별조건및내역송부(최저가)_현리-신팔도로설계_설계내역서" xfId="1097"/>
    <cellStyle name="_집행갑지 _부대입찰특별조건및내역송부(최저가)_현리-신팔도로설계_설계내역서(2차)" xfId="1098"/>
    <cellStyle name="_집행갑지 _설계내역서" xfId="1099"/>
    <cellStyle name="_집행갑지 _설계내역서(2차)" xfId="1100"/>
    <cellStyle name="_집행갑지 _투찰" xfId="1101"/>
    <cellStyle name="_집행갑지 _투찰_Book1" xfId="1102"/>
    <cellStyle name="_집행갑지 _투찰_Book1_내역서(최초)" xfId="1103"/>
    <cellStyle name="_집행갑지 _투찰_Book1_설계내역서" xfId="1104"/>
    <cellStyle name="_집행갑지 _투찰_Book1_설계내역서(2차)" xfId="1105"/>
    <cellStyle name="_집행갑지 _투찰_P-(현리-신팔)" xfId="1106"/>
    <cellStyle name="_집행갑지 _투찰_P-(현리-신팔)_내역서(최초)" xfId="1107"/>
    <cellStyle name="_집행갑지 _투찰_P-(현리-신팔)_설계내역서" xfId="1108"/>
    <cellStyle name="_집행갑지 _투찰_P-(현리-신팔)_설계내역서(2차)" xfId="1109"/>
    <cellStyle name="_집행갑지 _투찰_내역서(최초)" xfId="1110"/>
    <cellStyle name="_집행갑지 _투찰_부대결과" xfId="1111"/>
    <cellStyle name="_집행갑지 _투찰_부대결과_Book1" xfId="1112"/>
    <cellStyle name="_집행갑지 _투찰_부대결과_Book1_내역서(최초)" xfId="1113"/>
    <cellStyle name="_집행갑지 _투찰_부대결과_Book1_설계내역서" xfId="1114"/>
    <cellStyle name="_집행갑지 _투찰_부대결과_Book1_설계내역서(2차)" xfId="1115"/>
    <cellStyle name="_집행갑지 _투찰_부대결과_P-(현리-신팔)" xfId="1116"/>
    <cellStyle name="_집행갑지 _투찰_부대결과_P-(현리-신팔)_내역서(최초)" xfId="1117"/>
    <cellStyle name="_집행갑지 _투찰_부대결과_P-(현리-신팔)_설계내역서" xfId="1118"/>
    <cellStyle name="_집행갑지 _투찰_부대결과_P-(현리-신팔)_설계내역서(2차)" xfId="1119"/>
    <cellStyle name="_집행갑지 _투찰_부대결과_내역서(최초)" xfId="1120"/>
    <cellStyle name="_집행갑지 _투찰_부대결과_설계내역서" xfId="1121"/>
    <cellStyle name="_집행갑지 _투찰_부대결과_설계내역서(2차)" xfId="1122"/>
    <cellStyle name="_집행갑지 _투찰_부대결과_현리-신팔도로설계" xfId="1123"/>
    <cellStyle name="_집행갑지 _투찰_부대결과_현리-신팔도로설계_내역서(최초)" xfId="1124"/>
    <cellStyle name="_집행갑지 _투찰_부대결과_현리-신팔도로설계_설계내역서" xfId="1125"/>
    <cellStyle name="_집행갑지 _투찰_부대결과_현리-신팔도로설계_설계내역서(2차)" xfId="1126"/>
    <cellStyle name="_집행갑지 _투찰_설계내역서" xfId="1127"/>
    <cellStyle name="_집행갑지 _투찰_설계내역서(2차)" xfId="1128"/>
    <cellStyle name="_집행갑지 _투찰_현리-신팔도로설계" xfId="1129"/>
    <cellStyle name="_집행갑지 _투찰_현리-신팔도로설계_내역서(최초)" xfId="1130"/>
    <cellStyle name="_집행갑지 _투찰_현리-신팔도로설계_설계내역서" xfId="1131"/>
    <cellStyle name="_집행갑지 _투찰_현리-신팔도로설계_설계내역서(2차)" xfId="1132"/>
    <cellStyle name="_집행갑지 _현리-신팔도로설계" xfId="1133"/>
    <cellStyle name="_집행갑지 _현리-신팔도로설계_내역서(최초)" xfId="1134"/>
    <cellStyle name="_집행갑지 _현리-신팔도로설계_설계내역서" xfId="1135"/>
    <cellStyle name="_집행갑지 _현리-신팔도로설계_설계내역서(2차)" xfId="1136"/>
    <cellStyle name="_철근" xfId="2557"/>
    <cellStyle name="_철근_2004년 발주계획(안)" xfId="2558"/>
    <cellStyle name="_철근집계표(75번포함)" xfId="2559"/>
    <cellStyle name="_철근집계표(75번포함)_2004년 발주계획(안)" xfId="2560"/>
    <cellStyle name="_통신공사원가, 단가대비" xfId="104"/>
    <cellStyle name="_투찰" xfId="1137"/>
    <cellStyle name="_투찰_Book1" xfId="1138"/>
    <cellStyle name="_투찰_Book1_내역서(최초)" xfId="1139"/>
    <cellStyle name="_투찰_Book1_설계내역서" xfId="1140"/>
    <cellStyle name="_투찰_Book1_설계내역서(2차)" xfId="1141"/>
    <cellStyle name="_투찰_P-(현리-신팔)" xfId="1142"/>
    <cellStyle name="_투찰_P-(현리-신팔)_내역서(최초)" xfId="1143"/>
    <cellStyle name="_투찰_P-(현리-신팔)_설계내역서" xfId="1144"/>
    <cellStyle name="_투찰_P-(현리-신팔)_설계내역서(2차)" xfId="1145"/>
    <cellStyle name="_투찰_내역서(최초)" xfId="1146"/>
    <cellStyle name="_투찰_부대결과" xfId="1147"/>
    <cellStyle name="_투찰_부대결과_Book1" xfId="1148"/>
    <cellStyle name="_투찰_부대결과_Book1_내역서(최초)" xfId="1149"/>
    <cellStyle name="_투찰_부대결과_Book1_설계내역서" xfId="1150"/>
    <cellStyle name="_투찰_부대결과_Book1_설계내역서(2차)" xfId="1151"/>
    <cellStyle name="_투찰_부대결과_P-(현리-신팔)" xfId="1152"/>
    <cellStyle name="_투찰_부대결과_P-(현리-신팔)_내역서(최초)" xfId="1153"/>
    <cellStyle name="_투찰_부대결과_P-(현리-신팔)_설계내역서" xfId="1154"/>
    <cellStyle name="_투찰_부대결과_P-(현리-신팔)_설계내역서(2차)" xfId="1155"/>
    <cellStyle name="_투찰_부대결과_내역서(최초)" xfId="1156"/>
    <cellStyle name="_투찰_부대결과_설계내역서" xfId="1157"/>
    <cellStyle name="_투찰_부대결과_설계내역서(2차)" xfId="1158"/>
    <cellStyle name="_투찰_부대결과_현리-신팔도로설계" xfId="1159"/>
    <cellStyle name="_투찰_부대결과_현리-신팔도로설계_내역서(최초)" xfId="1160"/>
    <cellStyle name="_투찰_부대결과_현리-신팔도로설계_설계내역서" xfId="1161"/>
    <cellStyle name="_투찰_부대결과_현리-신팔도로설계_설계내역서(2차)" xfId="1162"/>
    <cellStyle name="_투찰_설계내역서" xfId="1163"/>
    <cellStyle name="_투찰_설계내역서(2차)" xfId="1164"/>
    <cellStyle name="_투찰_현리-신팔도로설계" xfId="1165"/>
    <cellStyle name="_투찰_현리-신팔도로설계_내역서(최초)" xfId="1166"/>
    <cellStyle name="_투찰_현리-신팔도로설계_설계내역서" xfId="1167"/>
    <cellStyle name="_투찰_현리-신팔도로설계_설계내역서(2차)" xfId="1168"/>
    <cellStyle name="_표지" xfId="105"/>
    <cellStyle name="_표지," xfId="106"/>
    <cellStyle name="_하천점용허가신청서" xfId="2561"/>
    <cellStyle name="_하천점용허가신청서_0.3차발주설계서" xfId="2562"/>
    <cellStyle name="_하천점용허가신청서_0.3차발주설계서_120억내역서" xfId="2563"/>
    <cellStyle name="_하천점용허가신청서_0.3차발주설계서_120억내역서_2004년 발주계획(안)" xfId="2564"/>
    <cellStyle name="_하천점용허가신청서_0.3차발주설계서_120억내역서_공사현황(03년7월)" xfId="2565"/>
    <cellStyle name="_하천점용허가신청서_0.3차발주설계서_120억내역서_공사현황(03년7월)_2004년 발주계획(안)" xfId="2566"/>
    <cellStyle name="_하천점용허가신청서_0.3차발주설계서_120억내역서_요약도" xfId="2567"/>
    <cellStyle name="_하천점용허가신청서_0.3차발주설계서_120억내역서_요약도_2004년 발주계획(안)" xfId="2568"/>
    <cellStyle name="_하천점용허가신청서_0.3차발주설계서_사전공사내역서" xfId="2569"/>
    <cellStyle name="_하천점용허가신청서_0.3차발주설계서_사전공사내역서_2004년 발주계획(안)" xfId="2570"/>
    <cellStyle name="_하천점용허가신청서_0.3차발주설계서_소장실자료(요약도)" xfId="2571"/>
    <cellStyle name="_하천점용허가신청서_0.3차발주설계서_소장실자료(요약도)_2004년 발주계획(안)" xfId="2572"/>
    <cellStyle name="_하천점용허가신청서_0.3차발주설계서_추가공사내역서" xfId="2573"/>
    <cellStyle name="_하천점용허가신청서_0.3차발주설계서_추가공사내역서_2004년 발주계획(안)" xfId="2574"/>
    <cellStyle name="_하천점용허가신청서_0.자재집계표" xfId="2575"/>
    <cellStyle name="_하천점용허가신청서_0.자재집계표_2004년 발주계획(안)" xfId="2576"/>
    <cellStyle name="_하천점용허가신청서_120억내역서" xfId="2577"/>
    <cellStyle name="_하천점용허가신청서_120억내역서_2004년 발주계획(안)" xfId="2578"/>
    <cellStyle name="_하천점용허가신청서_120억내역서_공사현황(03년7월)" xfId="2579"/>
    <cellStyle name="_하천점용허가신청서_120억내역서_공사현황(03년7월)_2004년 발주계획(안)" xfId="2580"/>
    <cellStyle name="_하천점용허가신청서_120억내역서_요약도" xfId="2581"/>
    <cellStyle name="_하천점용허가신청서_120억내역서_요약도_2004년 발주계획(안)" xfId="2582"/>
    <cellStyle name="_하천점용허가신청서_2.구조물교각" xfId="2583"/>
    <cellStyle name="_하천점용허가신청서_2.구조물교각_2004년 발주계획(안)" xfId="2584"/>
    <cellStyle name="_하천점용허가신청서_2004년 발주계획(안)" xfId="2585"/>
    <cellStyle name="_하천점용허가신청서_3.철근자재교각" xfId="2586"/>
    <cellStyle name="_하천점용허가신청서_3.철근자재교각_2004년 발주계획(안)" xfId="2587"/>
    <cellStyle name="_하천점용허가신청서_3차발주설계서" xfId="2588"/>
    <cellStyle name="_하천점용허가신청서_3차발주설계서_120억내역서" xfId="2589"/>
    <cellStyle name="_하천점용허가신청서_3차발주설계서_120억내역서_2004년 발주계획(안)" xfId="2590"/>
    <cellStyle name="_하천점용허가신청서_3차발주설계서_120억내역서_공사현황(03년7월)" xfId="2591"/>
    <cellStyle name="_하천점용허가신청서_3차발주설계서_120억내역서_공사현황(03년7월)_2004년 발주계획(안)" xfId="2592"/>
    <cellStyle name="_하천점용허가신청서_3차발주설계서_120억내역서_요약도" xfId="2593"/>
    <cellStyle name="_하천점용허가신청서_3차발주설계서_120억내역서_요약도_2004년 발주계획(안)" xfId="2594"/>
    <cellStyle name="_하천점용허가신청서_3차발주설계서_2004년 발주계획(안)" xfId="2595"/>
    <cellStyle name="_하천점용허가신청서_3차발주설계서_발주설계서" xfId="2596"/>
    <cellStyle name="_하천점용허가신청서_3차발주설계서_사전공사내역서" xfId="2597"/>
    <cellStyle name="_하천점용허가신청서_3차발주설계서_사전공사내역서_2004년 발주계획(안)" xfId="2598"/>
    <cellStyle name="_하천점용허가신청서_3차발주설계서_소장실자료(요약도)" xfId="2599"/>
    <cellStyle name="_하천점용허가신청서_3차발주설계서_소장실자료(요약도)_2004년 발주계획(안)" xfId="2600"/>
    <cellStyle name="_하천점용허가신청서_3차발주설계서_청에서" xfId="2601"/>
    <cellStyle name="_하천점용허가신청서_3차발주설계서_청에서_0.3차발주설계서" xfId="2602"/>
    <cellStyle name="_하천점용허가신청서_3차발주설계서_청에서_0.3차발주설계서_120억내역서" xfId="2603"/>
    <cellStyle name="_하천점용허가신청서_3차발주설계서_청에서_0.3차발주설계서_120억내역서_2004년 발주계획(안)" xfId="2604"/>
    <cellStyle name="_하천점용허가신청서_3차발주설계서_청에서_0.3차발주설계서_120억내역서_공사현황(03년7월)" xfId="2605"/>
    <cellStyle name="_하천점용허가신청서_3차발주설계서_청에서_0.3차발주설계서_120억내역서_공사현황(03년7월)_2004년 발주계획(안)" xfId="2606"/>
    <cellStyle name="_하천점용허가신청서_3차발주설계서_청에서_0.3차발주설계서_120억내역서_요약도" xfId="2607"/>
    <cellStyle name="_하천점용허가신청서_3차발주설계서_청에서_0.3차발주설계서_120억내역서_요약도_2004년 발주계획(안)" xfId="2608"/>
    <cellStyle name="_하천점용허가신청서_3차발주설계서_청에서_0.3차발주설계서_사전공사내역서" xfId="2609"/>
    <cellStyle name="_하천점용허가신청서_3차발주설계서_청에서_0.3차발주설계서_사전공사내역서_2004년 발주계획(안)" xfId="2610"/>
    <cellStyle name="_하천점용허가신청서_3차발주설계서_청에서_0.3차발주설계서_소장실자료(요약도)" xfId="2611"/>
    <cellStyle name="_하천점용허가신청서_3차발주설계서_청에서_0.3차발주설계서_소장실자료(요약도)_2004년 발주계획(안)" xfId="2612"/>
    <cellStyle name="_하천점용허가신청서_3차발주설계서_청에서_0.3차발주설계서_추가공사내역서" xfId="2613"/>
    <cellStyle name="_하천점용허가신청서_3차발주설계서_청에서_0.3차발주설계서_추가공사내역서_2004년 발주계획(안)" xfId="2614"/>
    <cellStyle name="_하천점용허가신청서_3차발주설계서_청에서_120억내역서" xfId="2615"/>
    <cellStyle name="_하천점용허가신청서_3차발주설계서_청에서_120억내역서_2004년 발주계획(안)" xfId="2616"/>
    <cellStyle name="_하천점용허가신청서_3차발주설계서_청에서_120억내역서_공사현황(03년7월)" xfId="2617"/>
    <cellStyle name="_하천점용허가신청서_3차발주설계서_청에서_120억내역서_공사현황(03년7월)_2004년 발주계획(안)" xfId="2618"/>
    <cellStyle name="_하천점용허가신청서_3차발주설계서_청에서_120억내역서_요약도" xfId="2619"/>
    <cellStyle name="_하천점용허가신청서_3차발주설계서_청에서_120억내역서_요약도_2004년 발주계획(안)" xfId="2620"/>
    <cellStyle name="_하천점용허가신청서_3차발주설계서_청에서_2004년 발주계획(안)" xfId="2621"/>
    <cellStyle name="_하천점용허가신청서_3차발주설계서_청에서_발주설계서" xfId="2622"/>
    <cellStyle name="_하천점용허가신청서_3차발주설계서_추가공사내역서" xfId="2623"/>
    <cellStyle name="_하천점용허가신청서_3차발주설계서_추가공사내역서_2004년 발주계획(안)" xfId="2624"/>
    <cellStyle name="_하천점용허가신청서_7.무한천공사용가도" xfId="2625"/>
    <cellStyle name="_하천점용허가신청서_7.무한천공사용가도_2004년 발주계획(안)" xfId="2626"/>
    <cellStyle name="_하천점용허가신청서_PHC파일길이(예산고가)" xfId="2627"/>
    <cellStyle name="_하천점용허가신청서_PHC파일길이(예산고가)_2004년 발주계획(안)" xfId="2628"/>
    <cellStyle name="_하천점용허가신청서_가도철거" xfId="2629"/>
    <cellStyle name="_하천점용허가신청서_가도철거_2004년 발주계획(안)" xfId="2630"/>
    <cellStyle name="_하천점용허가신청서_가배수관(설계누락분)" xfId="2631"/>
    <cellStyle name="_하천점용허가신청서_가배수관(설계누락분)_2004년 발주계획(안)" xfId="2632"/>
    <cellStyle name="_하천점용허가신청서_가시설" xfId="2633"/>
    <cellStyle name="_하천점용허가신청서_가시설_0.3차발주설계서" xfId="2634"/>
    <cellStyle name="_하천점용허가신청서_가시설_0.3차발주설계서_120억내역서" xfId="2635"/>
    <cellStyle name="_하천점용허가신청서_가시설_0.3차발주설계서_120억내역서_2004년 발주계획(안)" xfId="2636"/>
    <cellStyle name="_하천점용허가신청서_가시설_0.3차발주설계서_120억내역서_공사현황(03년7월)" xfId="2637"/>
    <cellStyle name="_하천점용허가신청서_가시설_0.3차발주설계서_120억내역서_공사현황(03년7월)_2004년 발주계획(안)" xfId="2638"/>
    <cellStyle name="_하천점용허가신청서_가시설_0.3차발주설계서_120억내역서_요약도" xfId="2639"/>
    <cellStyle name="_하천점용허가신청서_가시설_0.3차발주설계서_120억내역서_요약도_2004년 발주계획(안)" xfId="2640"/>
    <cellStyle name="_하천점용허가신청서_가시설_0.3차발주설계서_사전공사내역서" xfId="2641"/>
    <cellStyle name="_하천점용허가신청서_가시설_0.3차발주설계서_사전공사내역서_2004년 발주계획(안)" xfId="2642"/>
    <cellStyle name="_하천점용허가신청서_가시설_0.3차발주설계서_소장실자료(요약도)" xfId="2643"/>
    <cellStyle name="_하천점용허가신청서_가시설_0.3차발주설계서_소장실자료(요약도)_2004년 발주계획(안)" xfId="2644"/>
    <cellStyle name="_하천점용허가신청서_가시설_0.3차발주설계서_추가공사내역서" xfId="2645"/>
    <cellStyle name="_하천점용허가신청서_가시설_0.3차발주설계서_추가공사내역서_2004년 발주계획(안)" xfId="2646"/>
    <cellStyle name="_하천점용허가신청서_가시설_120억내역서" xfId="2647"/>
    <cellStyle name="_하천점용허가신청서_가시설_120억내역서_2004년 발주계획(안)" xfId="2648"/>
    <cellStyle name="_하천점용허가신청서_가시설_120억내역서_공사현황(03년7월)" xfId="2649"/>
    <cellStyle name="_하천점용허가신청서_가시설_120억내역서_공사현황(03년7월)_2004년 발주계획(안)" xfId="2650"/>
    <cellStyle name="_하천점용허가신청서_가시설_120억내역서_요약도" xfId="2651"/>
    <cellStyle name="_하천점용허가신청서_가시설_120억내역서_요약도_2004년 발주계획(안)" xfId="2652"/>
    <cellStyle name="_하천점용허가신청서_가시설_2004년 발주계획(안)" xfId="2653"/>
    <cellStyle name="_하천점용허가신청서_가시설_3차발주설계서" xfId="2654"/>
    <cellStyle name="_하천점용허가신청서_가시설_3차발주설계서_120억내역서" xfId="2655"/>
    <cellStyle name="_하천점용허가신청서_가시설_3차발주설계서_120억내역서_2004년 발주계획(안)" xfId="2656"/>
    <cellStyle name="_하천점용허가신청서_가시설_3차발주설계서_120억내역서_공사현황(03년7월)" xfId="2657"/>
    <cellStyle name="_하천점용허가신청서_가시설_3차발주설계서_120억내역서_공사현황(03년7월)_2004년 발주계획(안)" xfId="2658"/>
    <cellStyle name="_하천점용허가신청서_가시설_3차발주설계서_120억내역서_요약도" xfId="2659"/>
    <cellStyle name="_하천점용허가신청서_가시설_3차발주설계서_120억내역서_요약도_2004년 발주계획(안)" xfId="2660"/>
    <cellStyle name="_하천점용허가신청서_가시설_3차발주설계서_2004년 발주계획(안)" xfId="2661"/>
    <cellStyle name="_하천점용허가신청서_가시설_3차발주설계서_발주설계서" xfId="2662"/>
    <cellStyle name="_하천점용허가신청서_가시설_3차발주설계서_사전공사내역서" xfId="2663"/>
    <cellStyle name="_하천점용허가신청서_가시설_3차발주설계서_사전공사내역서_2004년 발주계획(안)" xfId="2664"/>
    <cellStyle name="_하천점용허가신청서_가시설_3차발주설계서_소장실자료(요약도)" xfId="2665"/>
    <cellStyle name="_하천점용허가신청서_가시설_3차발주설계서_소장실자료(요약도)_2004년 발주계획(안)" xfId="2666"/>
    <cellStyle name="_하천점용허가신청서_가시설_3차발주설계서_청에서" xfId="2667"/>
    <cellStyle name="_하천점용허가신청서_가시설_3차발주설계서_청에서_0.3차발주설계서" xfId="2668"/>
    <cellStyle name="_하천점용허가신청서_가시설_3차발주설계서_청에서_0.3차발주설계서_120억내역서" xfId="2669"/>
    <cellStyle name="_하천점용허가신청서_가시설_3차발주설계서_청에서_0.3차발주설계서_120억내역서_2004년 발주계획(안)" xfId="2670"/>
    <cellStyle name="_하천점용허가신청서_가시설_3차발주설계서_청에서_0.3차발주설계서_120억내역서_공사현황(03년7월)" xfId="2671"/>
    <cellStyle name="_하천점용허가신청서_가시설_3차발주설계서_청에서_0.3차발주설계서_120억내역서_공사현황(03년7월)_2004년 발주계획(안)" xfId="2672"/>
    <cellStyle name="_하천점용허가신청서_가시설_3차발주설계서_청에서_0.3차발주설계서_120억내역서_요약도" xfId="2673"/>
    <cellStyle name="_하천점용허가신청서_가시설_3차발주설계서_청에서_0.3차발주설계서_120억내역서_요약도_2004년 발주계획(안)" xfId="2674"/>
    <cellStyle name="_하천점용허가신청서_가시설_3차발주설계서_청에서_0.3차발주설계서_사전공사내역서" xfId="2675"/>
    <cellStyle name="_하천점용허가신청서_가시설_3차발주설계서_청에서_0.3차발주설계서_사전공사내역서_2004년 발주계획(안)" xfId="2676"/>
    <cellStyle name="_하천점용허가신청서_가시설_3차발주설계서_청에서_0.3차발주설계서_소장실자료(요약도)" xfId="2677"/>
    <cellStyle name="_하천점용허가신청서_가시설_3차발주설계서_청에서_0.3차발주설계서_소장실자료(요약도)_2004년 발주계획(안)" xfId="2678"/>
    <cellStyle name="_하천점용허가신청서_가시설_3차발주설계서_청에서_0.3차발주설계서_추가공사내역서" xfId="2679"/>
    <cellStyle name="_하천점용허가신청서_가시설_3차발주설계서_청에서_0.3차발주설계서_추가공사내역서_2004년 발주계획(안)" xfId="2680"/>
    <cellStyle name="_하천점용허가신청서_가시설_3차발주설계서_청에서_120억내역서" xfId="2681"/>
    <cellStyle name="_하천점용허가신청서_가시설_3차발주설계서_청에서_120억내역서_2004년 발주계획(안)" xfId="2682"/>
    <cellStyle name="_하천점용허가신청서_가시설_3차발주설계서_청에서_120억내역서_공사현황(03년7월)" xfId="2683"/>
    <cellStyle name="_하천점용허가신청서_가시설_3차발주설계서_청에서_120억내역서_공사현황(03년7월)_2004년 발주계획(안)" xfId="2684"/>
    <cellStyle name="_하천점용허가신청서_가시설_3차발주설계서_청에서_120억내역서_요약도" xfId="2685"/>
    <cellStyle name="_하천점용허가신청서_가시설_3차발주설계서_청에서_120억내역서_요약도_2004년 발주계획(안)" xfId="2686"/>
    <cellStyle name="_하천점용허가신청서_가시설_3차발주설계서_청에서_2004년 발주계획(안)" xfId="2687"/>
    <cellStyle name="_하천점용허가신청서_가시설_3차발주설계서_청에서_발주설계서" xfId="2688"/>
    <cellStyle name="_하천점용허가신청서_가시설_3차발주설계서_추가공사내역서" xfId="2689"/>
    <cellStyle name="_하천점용허가신청서_가시설_3차발주설계서_추가공사내역서_2004년 발주계획(안)" xfId="2690"/>
    <cellStyle name="_하천점용허가신청서_가시설_PHC파일길이(예산고가)" xfId="2691"/>
    <cellStyle name="_하천점용허가신청서_가시설_PHC파일길이(예산고가)_2004년 발주계획(안)" xfId="2692"/>
    <cellStyle name="_하천점용허가신청서_가시설_가도철거" xfId="2693"/>
    <cellStyle name="_하천점용허가신청서_가시설_가도철거_2004년 발주계획(안)" xfId="2694"/>
    <cellStyle name="_하천점용허가신청서_가시설_가배수관(설계누락분)" xfId="2695"/>
    <cellStyle name="_하천점용허가신청서_가시설_가배수관(설계누락분)_2004년 발주계획(안)" xfId="2696"/>
    <cellStyle name="_하천점용허가신청서_가시설_가시설" xfId="2697"/>
    <cellStyle name="_하천점용허가신청서_가시설_가시설_2004년 발주계획(안)" xfId="2698"/>
    <cellStyle name="_하천점용허가신청서_가시설_가시설_예산고가가시설" xfId="2699"/>
    <cellStyle name="_하천점용허가신청서_가시설_가시설_예산고가가시설_2004년 발주계획(안)" xfId="2700"/>
    <cellStyle name="_하천점용허가신청서_가시설_발주설계서" xfId="2701"/>
    <cellStyle name="_하천점용허가신청서_가시설_설계서" xfId="2702"/>
    <cellStyle name="_하천점용허가신청서_가시설_설계서_120억내역서" xfId="2703"/>
    <cellStyle name="_하천점용허가신청서_가시설_설계서_120억내역서_2004년 발주계획(안)" xfId="2704"/>
    <cellStyle name="_하천점용허가신청서_가시설_설계서_120억내역서_공사현황(03년7월)" xfId="2705"/>
    <cellStyle name="_하천점용허가신청서_가시설_설계서_120억내역서_공사현황(03년7월)_2004년 발주계획(안)" xfId="2706"/>
    <cellStyle name="_하천점용허가신청서_가시설_설계서_120억내역서_요약도" xfId="2707"/>
    <cellStyle name="_하천점용허가신청서_가시설_설계서_120억내역서_요약도_2004년 발주계획(안)" xfId="2708"/>
    <cellStyle name="_하천점용허가신청서_가시설_설계서_2004년 발주계획(안)" xfId="2709"/>
    <cellStyle name="_하천점용허가신청서_가시설_설계서_발주설계서" xfId="2710"/>
    <cellStyle name="_하천점용허가신청서_가시설_설계서_사전공사내역서" xfId="2711"/>
    <cellStyle name="_하천점용허가신청서_가시설_설계서_사전공사내역서_2004년 발주계획(안)" xfId="2712"/>
    <cellStyle name="_하천점용허가신청서_가시설_설계서_소장실자료(요약도)" xfId="2713"/>
    <cellStyle name="_하천점용허가신청서_가시설_설계서_소장실자료(요약도)_2004년 발주계획(안)" xfId="2714"/>
    <cellStyle name="_하천점용허가신청서_가시설_설계서_청에서" xfId="2715"/>
    <cellStyle name="_하천점용허가신청서_가시설_설계서_청에서_0.3차발주설계서" xfId="2716"/>
    <cellStyle name="_하천점용허가신청서_가시설_설계서_청에서_0.3차발주설계서_120억내역서" xfId="2717"/>
    <cellStyle name="_하천점용허가신청서_가시설_설계서_청에서_0.3차발주설계서_120억내역서_2004년 발주계획(안)" xfId="2718"/>
    <cellStyle name="_하천점용허가신청서_가시설_설계서_청에서_0.3차발주설계서_120억내역서_공사현황(03년7월)" xfId="2719"/>
    <cellStyle name="_하천점용허가신청서_가시설_설계서_청에서_0.3차발주설계서_120억내역서_공사현황(03년7월)_2004년 발주계획(안)" xfId="2720"/>
    <cellStyle name="_하천점용허가신청서_가시설_설계서_청에서_0.3차발주설계서_120억내역서_요약도" xfId="2721"/>
    <cellStyle name="_하천점용허가신청서_가시설_설계서_청에서_0.3차발주설계서_120억내역서_요약도_2004년 발주계획(안)" xfId="2722"/>
    <cellStyle name="_하천점용허가신청서_가시설_설계서_청에서_0.3차발주설계서_사전공사내역서" xfId="2723"/>
    <cellStyle name="_하천점용허가신청서_가시설_설계서_청에서_0.3차발주설계서_사전공사내역서_2004년 발주계획(안)" xfId="2724"/>
    <cellStyle name="_하천점용허가신청서_가시설_설계서_청에서_0.3차발주설계서_소장실자료(요약도)" xfId="2725"/>
    <cellStyle name="_하천점용허가신청서_가시설_설계서_청에서_0.3차발주설계서_소장실자료(요약도)_2004년 발주계획(안)" xfId="2726"/>
    <cellStyle name="_하천점용허가신청서_가시설_설계서_청에서_0.3차발주설계서_추가공사내역서" xfId="2727"/>
    <cellStyle name="_하천점용허가신청서_가시설_설계서_청에서_0.3차발주설계서_추가공사내역서_2004년 발주계획(안)" xfId="2728"/>
    <cellStyle name="_하천점용허가신청서_가시설_설계서_청에서_120억내역서" xfId="2729"/>
    <cellStyle name="_하천점용허가신청서_가시설_설계서_청에서_120억내역서_2004년 발주계획(안)" xfId="2730"/>
    <cellStyle name="_하천점용허가신청서_가시설_설계서_청에서_120억내역서_공사현황(03년7월)" xfId="2731"/>
    <cellStyle name="_하천점용허가신청서_가시설_설계서_청에서_120억내역서_공사현황(03년7월)_2004년 발주계획(안)" xfId="2732"/>
    <cellStyle name="_하천점용허가신청서_가시설_설계서_청에서_120억내역서_요약도" xfId="2733"/>
    <cellStyle name="_하천점용허가신청서_가시설_설계서_청에서_120억내역서_요약도_2004년 발주계획(안)" xfId="2734"/>
    <cellStyle name="_하천점용허가신청서_가시설_설계서_청에서_2004년 발주계획(안)" xfId="2735"/>
    <cellStyle name="_하천점용허가신청서_가시설_설계서_청에서_발주설계서" xfId="2736"/>
    <cellStyle name="_하천점용허가신청서_가시설_설계서_추가공사내역서" xfId="2737"/>
    <cellStyle name="_하천점용허가신청서_가시설_설계서_추가공사내역서_2004년 발주계획(안)" xfId="2738"/>
    <cellStyle name="_하천점용허가신청서_가시설_예산고가(p10,71,73)가시설변경" xfId="2739"/>
    <cellStyle name="_하천점용허가신청서_가시설_예산고가(p10,71,73)가시설변경_0.3차발주설계서" xfId="2740"/>
    <cellStyle name="_하천점용허가신청서_가시설_예산고가(p10,71,73)가시설변경_0.3차발주설계서_120억내역서" xfId="2741"/>
    <cellStyle name="_하천점용허가신청서_가시설_예산고가(p10,71,73)가시설변경_0.3차발주설계서_120억내역서_2004년 발주계획(안)" xfId="2742"/>
    <cellStyle name="_하천점용허가신청서_가시설_예산고가(p10,71,73)가시설변경_0.3차발주설계서_120억내역서_공사현황(03년7월)" xfId="2743"/>
    <cellStyle name="_하천점용허가신청서_가시설_예산고가(p10,71,73)가시설변경_0.3차발주설계서_120억내역서_공사현황(03년7월)_2004년 발주계획(안)" xfId="2744"/>
    <cellStyle name="_하천점용허가신청서_가시설_예산고가(p10,71,73)가시설변경_0.3차발주설계서_120억내역서_요약도" xfId="2745"/>
    <cellStyle name="_하천점용허가신청서_가시설_예산고가(p10,71,73)가시설변경_0.3차발주설계서_120억내역서_요약도_2004년 발주계획(안)" xfId="2746"/>
    <cellStyle name="_하천점용허가신청서_가시설_예산고가(p10,71,73)가시설변경_0.3차발주설계서_사전공사내역서" xfId="2747"/>
    <cellStyle name="_하천점용허가신청서_가시설_예산고가(p10,71,73)가시설변경_0.3차발주설계서_사전공사내역서_2004년 발주계획(안)" xfId="2748"/>
    <cellStyle name="_하천점용허가신청서_가시설_예산고가(p10,71,73)가시설변경_0.3차발주설계서_소장실자료(요약도)" xfId="2749"/>
    <cellStyle name="_하천점용허가신청서_가시설_예산고가(p10,71,73)가시설변경_0.3차발주설계서_소장실자료(요약도)_2004년 발주계획(안)" xfId="2750"/>
    <cellStyle name="_하천점용허가신청서_가시설_예산고가(p10,71,73)가시설변경_0.3차발주설계서_추가공사내역서" xfId="2751"/>
    <cellStyle name="_하천점용허가신청서_가시설_예산고가(p10,71,73)가시설변경_0.3차발주설계서_추가공사내역서_2004년 발주계획(안)" xfId="2752"/>
    <cellStyle name="_하천점용허가신청서_가시설_예산고가(p10,71,73)가시설변경_120억내역서" xfId="2753"/>
    <cellStyle name="_하천점용허가신청서_가시설_예산고가(p10,71,73)가시설변경_120억내역서_2004년 발주계획(안)" xfId="2754"/>
    <cellStyle name="_하천점용허가신청서_가시설_예산고가(p10,71,73)가시설변경_120억내역서_공사현황(03년7월)" xfId="2755"/>
    <cellStyle name="_하천점용허가신청서_가시설_예산고가(p10,71,73)가시설변경_120억내역서_공사현황(03년7월)_2004년 발주계획(안)" xfId="2756"/>
    <cellStyle name="_하천점용허가신청서_가시설_예산고가(p10,71,73)가시설변경_120억내역서_요약도" xfId="2757"/>
    <cellStyle name="_하천점용허가신청서_가시설_예산고가(p10,71,73)가시설변경_120억내역서_요약도_2004년 발주계획(안)" xfId="2758"/>
    <cellStyle name="_하천점용허가신청서_가시설_예산고가(p10,71,73)가시설변경_2004년 발주계획(안)" xfId="2759"/>
    <cellStyle name="_하천점용허가신청서_가시설_예산고가(p10,71,73)가시설변경_3차발주설계서" xfId="2760"/>
    <cellStyle name="_하천점용허가신청서_가시설_예산고가(p10,71,73)가시설변경_3차발주설계서_120억내역서" xfId="2761"/>
    <cellStyle name="_하천점용허가신청서_가시설_예산고가(p10,71,73)가시설변경_3차발주설계서_120억내역서_2004년 발주계획(안)" xfId="2762"/>
    <cellStyle name="_하천점용허가신청서_가시설_예산고가(p10,71,73)가시설변경_3차발주설계서_120억내역서_공사현황(03년7월)" xfId="2763"/>
    <cellStyle name="_하천점용허가신청서_가시설_예산고가(p10,71,73)가시설변경_3차발주설계서_120억내역서_공사현황(03년7월)_2004년 발주계획(안)" xfId="2764"/>
    <cellStyle name="_하천점용허가신청서_가시설_예산고가(p10,71,73)가시설변경_3차발주설계서_120억내역서_요약도" xfId="2765"/>
    <cellStyle name="_하천점용허가신청서_가시설_예산고가(p10,71,73)가시설변경_3차발주설계서_120억내역서_요약도_2004년 발주계획(안)" xfId="2766"/>
    <cellStyle name="_하천점용허가신청서_가시설_예산고가(p10,71,73)가시설변경_3차발주설계서_2004년 발주계획(안)" xfId="2767"/>
    <cellStyle name="_하천점용허가신청서_가시설_예산고가(p10,71,73)가시설변경_3차발주설계서_발주설계서" xfId="2768"/>
    <cellStyle name="_하천점용허가신청서_가시설_예산고가(p10,71,73)가시설변경_3차발주설계서_사전공사내역서" xfId="2769"/>
    <cellStyle name="_하천점용허가신청서_가시설_예산고가(p10,71,73)가시설변경_3차발주설계서_사전공사내역서_2004년 발주계획(안)" xfId="2770"/>
    <cellStyle name="_하천점용허가신청서_가시설_예산고가(p10,71,73)가시설변경_3차발주설계서_소장실자료(요약도)" xfId="2771"/>
    <cellStyle name="_하천점용허가신청서_가시설_예산고가(p10,71,73)가시설변경_3차발주설계서_소장실자료(요약도)_2004년 발주계획(안)" xfId="2772"/>
    <cellStyle name="_하천점용허가신청서_가시설_예산고가(p10,71,73)가시설변경_3차발주설계서_청에서" xfId="2773"/>
    <cellStyle name="_하천점용허가신청서_가시설_예산고가(p10,71,73)가시설변경_3차발주설계서_청에서_0.3차발주설계서" xfId="2774"/>
    <cellStyle name="_하천점용허가신청서_가시설_예산고가(p10,71,73)가시설변경_3차발주설계서_청에서_0.3차발주설계서_120억내역서" xfId="2775"/>
    <cellStyle name="_하천점용허가신청서_가시설_예산고가(p10,71,73)가시설변경_3차발주설계서_청에서_0.3차발주설계서_120억내역서_2004년 발주계획(안)" xfId="2776"/>
    <cellStyle name="_하천점용허가신청서_가시설_예산고가(p10,71,73)가시설변경_3차발주설계서_청에서_0.3차발주설계서_120억내역서_공사현황(03년7월)" xfId="2777"/>
    <cellStyle name="_하천점용허가신청서_가시설_예산고가(p10,71,73)가시설변경_3차발주설계서_청에서_0.3차발주설계서_120억내역서_공사현황(03년7월)_2004년 발주계획(안)" xfId="2778"/>
    <cellStyle name="_하천점용허가신청서_가시설_예산고가(p10,71,73)가시설변경_3차발주설계서_청에서_0.3차발주설계서_120억내역서_요약도" xfId="2779"/>
    <cellStyle name="_하천점용허가신청서_가시설_예산고가(p10,71,73)가시설변경_3차발주설계서_청에서_0.3차발주설계서_120억내역서_요약도_2004년 발주계획(안)" xfId="2780"/>
    <cellStyle name="_하천점용허가신청서_가시설_예산고가(p10,71,73)가시설변경_3차발주설계서_청에서_0.3차발주설계서_사전공사내역서" xfId="2781"/>
    <cellStyle name="_하천점용허가신청서_가시설_예산고가(p10,71,73)가시설변경_3차발주설계서_청에서_0.3차발주설계서_사전공사내역서_2004년 발주계획(안)" xfId="2782"/>
    <cellStyle name="_하천점용허가신청서_가시설_예산고가(p10,71,73)가시설변경_3차발주설계서_청에서_0.3차발주설계서_소장실자료(요약도)" xfId="2783"/>
    <cellStyle name="_하천점용허가신청서_가시설_예산고가(p10,71,73)가시설변경_3차발주설계서_청에서_0.3차발주설계서_소장실자료(요약도)_2004년 발주계획(안)" xfId="2784"/>
    <cellStyle name="_하천점용허가신청서_가시설_예산고가(p10,71,73)가시설변경_3차발주설계서_청에서_0.3차발주설계서_추가공사내역서" xfId="2785"/>
    <cellStyle name="_하천점용허가신청서_가시설_예산고가(p10,71,73)가시설변경_3차발주설계서_청에서_0.3차발주설계서_추가공사내역서_2004년 발주계획(안)" xfId="2786"/>
    <cellStyle name="_하천점용허가신청서_가시설_예산고가(p10,71,73)가시설변경_3차발주설계서_청에서_120억내역서" xfId="2787"/>
    <cellStyle name="_하천점용허가신청서_가시설_예산고가(p10,71,73)가시설변경_3차발주설계서_청에서_120억내역서_2004년 발주계획(안)" xfId="2788"/>
    <cellStyle name="_하천점용허가신청서_가시설_예산고가(p10,71,73)가시설변경_3차발주설계서_청에서_120억내역서_공사현황(03년7월)" xfId="2789"/>
    <cellStyle name="_하천점용허가신청서_가시설_예산고가(p10,71,73)가시설변경_3차발주설계서_청에서_120억내역서_공사현황(03년7월)_2004년 발주계획(안)" xfId="2790"/>
    <cellStyle name="_하천점용허가신청서_가시설_예산고가(p10,71,73)가시설변경_3차발주설계서_청에서_120억내역서_요약도" xfId="2791"/>
    <cellStyle name="_하천점용허가신청서_가시설_예산고가(p10,71,73)가시설변경_3차발주설계서_청에서_120억내역서_요약도_2004년 발주계획(안)" xfId="2792"/>
    <cellStyle name="_하천점용허가신청서_가시설_예산고가(p10,71,73)가시설변경_3차발주설계서_청에서_2004년 발주계획(안)" xfId="2793"/>
    <cellStyle name="_하천점용허가신청서_가시설_예산고가(p10,71,73)가시설변경_3차발주설계서_청에서_발주설계서" xfId="2794"/>
    <cellStyle name="_하천점용허가신청서_가시설_예산고가(p10,71,73)가시설변경_3차발주설계서_추가공사내역서" xfId="2795"/>
    <cellStyle name="_하천점용허가신청서_가시설_예산고가(p10,71,73)가시설변경_3차발주설계서_추가공사내역서_2004년 발주계획(안)" xfId="2796"/>
    <cellStyle name="_하천점용허가신청서_가시설_예산고가(p10,71,73)가시설변경_PHC파일길이(예산고가)" xfId="2797"/>
    <cellStyle name="_하천점용허가신청서_가시설_예산고가(p10,71,73)가시설변경_PHC파일길이(예산고가)_2004년 발주계획(안)" xfId="2798"/>
    <cellStyle name="_하천점용허가신청서_가시설_예산고가(p10,71,73)가시설변경_가도철거" xfId="2799"/>
    <cellStyle name="_하천점용허가신청서_가시설_예산고가(p10,71,73)가시설변경_가도철거_2004년 발주계획(안)" xfId="2800"/>
    <cellStyle name="_하천점용허가신청서_가시설_예산고가(p10,71,73)가시설변경_가배수관(설계누락분)" xfId="2801"/>
    <cellStyle name="_하천점용허가신청서_가시설_예산고가(p10,71,73)가시설변경_가배수관(설계누락분)_2004년 발주계획(안)" xfId="2802"/>
    <cellStyle name="_하천점용허가신청서_가시설_예산고가(p10,71,73)가시설변경_발주설계서" xfId="2803"/>
    <cellStyle name="_하천점용허가신청서_가시설_예산고가(p10,71,73)가시설변경_설계서" xfId="2804"/>
    <cellStyle name="_하천점용허가신청서_가시설_예산고가(p10,71,73)가시설변경_설계서_120억내역서" xfId="2805"/>
    <cellStyle name="_하천점용허가신청서_가시설_예산고가(p10,71,73)가시설변경_설계서_120억내역서_2004년 발주계획(안)" xfId="2806"/>
    <cellStyle name="_하천점용허가신청서_가시설_예산고가(p10,71,73)가시설변경_설계서_120억내역서_공사현황(03년7월)" xfId="2807"/>
    <cellStyle name="_하천점용허가신청서_가시설_예산고가(p10,71,73)가시설변경_설계서_120억내역서_공사현황(03년7월)_2004년 발주계획(안)" xfId="2808"/>
    <cellStyle name="_하천점용허가신청서_가시설_예산고가(p10,71,73)가시설변경_설계서_120억내역서_요약도" xfId="2809"/>
    <cellStyle name="_하천점용허가신청서_가시설_예산고가(p10,71,73)가시설변경_설계서_120억내역서_요약도_2004년 발주계획(안)" xfId="2810"/>
    <cellStyle name="_하천점용허가신청서_가시설_예산고가(p10,71,73)가시설변경_설계서_2004년 발주계획(안)" xfId="2811"/>
    <cellStyle name="_하천점용허가신청서_가시설_예산고가(p10,71,73)가시설변경_설계서_발주설계서" xfId="2812"/>
    <cellStyle name="_하천점용허가신청서_가시설_예산고가(p10,71,73)가시설변경_설계서_사전공사내역서" xfId="2813"/>
    <cellStyle name="_하천점용허가신청서_가시설_예산고가(p10,71,73)가시설변경_설계서_사전공사내역서_2004년 발주계획(안)" xfId="2814"/>
    <cellStyle name="_하천점용허가신청서_가시설_예산고가(p10,71,73)가시설변경_설계서_소장실자료(요약도)" xfId="2815"/>
    <cellStyle name="_하천점용허가신청서_가시설_예산고가(p10,71,73)가시설변경_설계서_소장실자료(요약도)_2004년 발주계획(안)" xfId="2816"/>
    <cellStyle name="_하천점용허가신청서_가시설_예산고가(p10,71,73)가시설변경_설계서_청에서" xfId="2817"/>
    <cellStyle name="_하천점용허가신청서_가시설_예산고가(p10,71,73)가시설변경_설계서_청에서_0.3차발주설계서" xfId="2818"/>
    <cellStyle name="_하천점용허가신청서_가시설_예산고가(p10,71,73)가시설변경_설계서_청에서_0.3차발주설계서_120억내역서" xfId="2819"/>
    <cellStyle name="_하천점용허가신청서_가시설_예산고가(p10,71,73)가시설변경_설계서_청에서_0.3차발주설계서_120억내역서_2004년 발주계획(안)" xfId="2820"/>
    <cellStyle name="_하천점용허가신청서_가시설_예산고가(p10,71,73)가시설변경_설계서_청에서_0.3차발주설계서_120억내역서_공사현황(03년7월)" xfId="2821"/>
    <cellStyle name="_하천점용허가신청서_가시설_예산고가(p10,71,73)가시설변경_설계서_청에서_0.3차발주설계서_120억내역서_공사현황(03년7월)_2004년 발주계획(안)" xfId="2822"/>
    <cellStyle name="_하천점용허가신청서_가시설_예산고가(p10,71,73)가시설변경_설계서_청에서_0.3차발주설계서_120억내역서_요약도" xfId="2823"/>
    <cellStyle name="_하천점용허가신청서_가시설_예산고가(p10,71,73)가시설변경_설계서_청에서_0.3차발주설계서_120억내역서_요약도_2004년 발주계획(안)" xfId="2824"/>
    <cellStyle name="_하천점용허가신청서_가시설_예산고가(p10,71,73)가시설변경_설계서_청에서_0.3차발주설계서_사전공사내역서" xfId="2825"/>
    <cellStyle name="_하천점용허가신청서_가시설_예산고가(p10,71,73)가시설변경_설계서_청에서_0.3차발주설계서_사전공사내역서_2004년 발주계획(안)" xfId="2826"/>
    <cellStyle name="_하천점용허가신청서_가시설_예산고가(p10,71,73)가시설변경_설계서_청에서_0.3차발주설계서_소장실자료(요약도)" xfId="2827"/>
    <cellStyle name="_하천점용허가신청서_가시설_예산고가(p10,71,73)가시설변경_설계서_청에서_0.3차발주설계서_소장실자료(요약도)_2004년 발주계획(안)" xfId="2828"/>
    <cellStyle name="_하천점용허가신청서_가시설_예산고가(p10,71,73)가시설변경_설계서_청에서_0.3차발주설계서_추가공사내역서" xfId="2829"/>
    <cellStyle name="_하천점용허가신청서_가시설_예산고가(p10,71,73)가시설변경_설계서_청에서_0.3차발주설계서_추가공사내역서_2004년 발주계획(안)" xfId="2830"/>
    <cellStyle name="_하천점용허가신청서_가시설_예산고가(p10,71,73)가시설변경_설계서_청에서_120억내역서" xfId="2831"/>
    <cellStyle name="_하천점용허가신청서_가시설_예산고가(p10,71,73)가시설변경_설계서_청에서_120억내역서_2004년 발주계획(안)" xfId="2832"/>
    <cellStyle name="_하천점용허가신청서_가시설_예산고가(p10,71,73)가시설변경_설계서_청에서_120억내역서_공사현황(03년7월)" xfId="2833"/>
    <cellStyle name="_하천점용허가신청서_가시설_예산고가(p10,71,73)가시설변경_설계서_청에서_120억내역서_공사현황(03년7월)_2004년 발주계획(안)" xfId="2834"/>
    <cellStyle name="_하천점용허가신청서_가시설_예산고가(p10,71,73)가시설변경_설계서_청에서_120억내역서_요약도" xfId="2835"/>
    <cellStyle name="_하천점용허가신청서_가시설_예산고가(p10,71,73)가시설변경_설계서_청에서_120억내역서_요약도_2004년 발주계획(안)" xfId="2836"/>
    <cellStyle name="_하천점용허가신청서_가시설_예산고가(p10,71,73)가시설변경_설계서_청에서_2004년 발주계획(안)" xfId="2837"/>
    <cellStyle name="_하천점용허가신청서_가시설_예산고가(p10,71,73)가시설변경_설계서_청에서_발주설계서" xfId="2838"/>
    <cellStyle name="_하천점용허가신청서_가시설_예산고가(p10,71,73)가시설변경_설계서_추가공사내역서" xfId="2839"/>
    <cellStyle name="_하천점용허가신청서_가시설_예산고가(p10,71,73)가시설변경_설계서_추가공사내역서_2004년 발주계획(안)" xfId="2840"/>
    <cellStyle name="_하천점용허가신청서_가시설_예산고가(p10,71,73)가시설변경_요약서" xfId="2841"/>
    <cellStyle name="_하천점용허가신청서_가시설_예산고가(p10,71,73)가시설변경_요약서_2004년 발주계획(안)" xfId="2842"/>
    <cellStyle name="_하천점용허가신청서_가시설_예산고가(p10,71,73)가시설변경_총체1회 설계변경 설계서" xfId="2843"/>
    <cellStyle name="_하천점용허가신청서_가시설_예산고가(p10,71,73)가시설변경_총체1회 설계변경 설계서_0.3차발주설계서" xfId="2844"/>
    <cellStyle name="_하천점용허가신청서_가시설_예산고가(p10,71,73)가시설변경_총체1회 설계변경 설계서_0.3차발주설계서_120억내역서" xfId="2845"/>
    <cellStyle name="_하천점용허가신청서_가시설_예산고가(p10,71,73)가시설변경_총체1회 설계변경 설계서_0.3차발주설계서_120억내역서_2004년 발주계획(안)" xfId="2846"/>
    <cellStyle name="_하천점용허가신청서_가시설_예산고가(p10,71,73)가시설변경_총체1회 설계변경 설계서_0.3차발주설계서_120억내역서_공사현황(03년7월)" xfId="2847"/>
    <cellStyle name="_하천점용허가신청서_가시설_예산고가(p10,71,73)가시설변경_총체1회 설계변경 설계서_0.3차발주설계서_120억내역서_공사현황(03년7월)_2004년 발주계획(안)" xfId="2848"/>
    <cellStyle name="_하천점용허가신청서_가시설_예산고가(p10,71,73)가시설변경_총체1회 설계변경 설계서_0.3차발주설계서_120억내역서_요약도" xfId="2849"/>
    <cellStyle name="_하천점용허가신청서_가시설_예산고가(p10,71,73)가시설변경_총체1회 설계변경 설계서_0.3차발주설계서_120억내역서_요약도_2004년 발주계획(안)" xfId="2850"/>
    <cellStyle name="_하천점용허가신청서_가시설_예산고가(p10,71,73)가시설변경_총체1회 설계변경 설계서_0.3차발주설계서_사전공사내역서" xfId="2851"/>
    <cellStyle name="_하천점용허가신청서_가시설_예산고가(p10,71,73)가시설변경_총체1회 설계변경 설계서_0.3차발주설계서_사전공사내역서_2004년 발주계획(안)" xfId="2852"/>
    <cellStyle name="_하천점용허가신청서_가시설_예산고가(p10,71,73)가시설변경_총체1회 설계변경 설계서_0.3차발주설계서_소장실자료(요약도)" xfId="2853"/>
    <cellStyle name="_하천점용허가신청서_가시설_예산고가(p10,71,73)가시설변경_총체1회 설계변경 설계서_0.3차발주설계서_소장실자료(요약도)_2004년 발주계획(안)" xfId="2854"/>
    <cellStyle name="_하천점용허가신청서_가시설_예산고가(p10,71,73)가시설변경_총체1회 설계변경 설계서_0.3차발주설계서_추가공사내역서" xfId="2855"/>
    <cellStyle name="_하천점용허가신청서_가시설_예산고가(p10,71,73)가시설변경_총체1회 설계변경 설계서_0.3차발주설계서_추가공사내역서_2004년 발주계획(안)" xfId="2856"/>
    <cellStyle name="_하천점용허가신청서_가시설_예산고가(p10,71,73)가시설변경_총체1회 설계변경 설계서_1" xfId="2857"/>
    <cellStyle name="_하천점용허가신청서_가시설_예산고가(p10,71,73)가시설변경_총체1회 설계변경 설계서_1_2004년 발주계획(안)" xfId="2858"/>
    <cellStyle name="_하천점용허가신청서_가시설_예산고가(p10,71,73)가시설변경_총체1회 설계변경 설계서_120억내역서" xfId="2859"/>
    <cellStyle name="_하천점용허가신청서_가시설_예산고가(p10,71,73)가시설변경_총체1회 설계변경 설계서_120억내역서_2004년 발주계획(안)" xfId="2860"/>
    <cellStyle name="_하천점용허가신청서_가시설_예산고가(p10,71,73)가시설변경_총체1회 설계변경 설계서_120억내역서_공사현황(03년7월)" xfId="2861"/>
    <cellStyle name="_하천점용허가신청서_가시설_예산고가(p10,71,73)가시설변경_총체1회 설계변경 설계서_120억내역서_공사현황(03년7월)_2004년 발주계획(안)" xfId="2862"/>
    <cellStyle name="_하천점용허가신청서_가시설_예산고가(p10,71,73)가시설변경_총체1회 설계변경 설계서_120억내역서_요약도" xfId="2863"/>
    <cellStyle name="_하천점용허가신청서_가시설_예산고가(p10,71,73)가시설변경_총체1회 설계변경 설계서_120억내역서_요약도_2004년 발주계획(안)" xfId="2864"/>
    <cellStyle name="_하천점용허가신청서_가시설_예산고가(p10,71,73)가시설변경_총체1회 설계변경 설계서_2004년 발주계획(안)" xfId="2865"/>
    <cellStyle name="_하천점용허가신청서_가시설_예산고가(p10,71,73)가시설변경_총체1회 설계변경 설계서_3차발주설계서" xfId="2866"/>
    <cellStyle name="_하천점용허가신청서_가시설_예산고가(p10,71,73)가시설변경_총체1회 설계변경 설계서_3차발주설계서_120억내역서" xfId="2867"/>
    <cellStyle name="_하천점용허가신청서_가시설_예산고가(p10,71,73)가시설변경_총체1회 설계변경 설계서_3차발주설계서_120억내역서_2004년 발주계획(안)" xfId="2868"/>
    <cellStyle name="_하천점용허가신청서_가시설_예산고가(p10,71,73)가시설변경_총체1회 설계변경 설계서_3차발주설계서_120억내역서_공사현황(03년7월)" xfId="2869"/>
    <cellStyle name="_하천점용허가신청서_가시설_예산고가(p10,71,73)가시설변경_총체1회 설계변경 설계서_3차발주설계서_120억내역서_공사현황(03년7월)_2004년 발주계획(안)" xfId="2870"/>
    <cellStyle name="_하천점용허가신청서_가시설_예산고가(p10,71,73)가시설변경_총체1회 설계변경 설계서_3차발주설계서_120억내역서_요약도" xfId="2871"/>
    <cellStyle name="_하천점용허가신청서_가시설_예산고가(p10,71,73)가시설변경_총체1회 설계변경 설계서_3차발주설계서_120억내역서_요약도_2004년 발주계획(안)" xfId="2872"/>
    <cellStyle name="_하천점용허가신청서_가시설_예산고가(p10,71,73)가시설변경_총체1회 설계변경 설계서_3차발주설계서_2004년 발주계획(안)" xfId="2873"/>
    <cellStyle name="_하천점용허가신청서_가시설_예산고가(p10,71,73)가시설변경_총체1회 설계변경 설계서_3차발주설계서_발주설계서" xfId="2874"/>
    <cellStyle name="_하천점용허가신청서_가시설_예산고가(p10,71,73)가시설변경_총체1회 설계변경 설계서_3차발주설계서_사전공사내역서" xfId="2875"/>
    <cellStyle name="_하천점용허가신청서_가시설_예산고가(p10,71,73)가시설변경_총체1회 설계변경 설계서_3차발주설계서_사전공사내역서_2004년 발주계획(안)" xfId="2876"/>
    <cellStyle name="_하천점용허가신청서_가시설_예산고가(p10,71,73)가시설변경_총체1회 설계변경 설계서_3차발주설계서_소장실자료(요약도)" xfId="2877"/>
    <cellStyle name="_하천점용허가신청서_가시설_예산고가(p10,71,73)가시설변경_총체1회 설계변경 설계서_3차발주설계서_소장실자료(요약도)_2004년 발주계획(안)" xfId="2878"/>
    <cellStyle name="_하천점용허가신청서_가시설_예산고가(p10,71,73)가시설변경_총체1회 설계변경 설계서_3차발주설계서_청에서" xfId="2879"/>
    <cellStyle name="_하천점용허가신청서_가시설_예산고가(p10,71,73)가시설변경_총체1회 설계변경 설계서_3차발주설계서_청에서_0.3차발주설계서" xfId="2880"/>
    <cellStyle name="_하천점용허가신청서_가시설_예산고가(p10,71,73)가시설변경_총체1회 설계변경 설계서_3차발주설계서_청에서_0.3차발주설계서_120억내역서" xfId="2881"/>
    <cellStyle name="_하천점용허가신청서_가시설_예산고가(p10,71,73)가시설변경_총체1회 설계변경 설계서_3차발주설계서_청에서_0.3차발주설계서_120억내역서_2004년 발주계획(안)" xfId="2882"/>
    <cellStyle name="_하천점용허가신청서_가시설_예산고가(p10,71,73)가시설변경_총체1회 설계변경 설계서_3차발주설계서_청에서_0.3차발주설계서_120억내역서_공사현황(03년7월)" xfId="2883"/>
    <cellStyle name="_하천점용허가신청서_가시설_예산고가(p10,71,73)가시설변경_총체1회 설계변경 설계서_3차발주설계서_청에서_0.3차발주설계서_120억내역서_공사현황(03년7월)_2004년 발주계획(안)" xfId="2884"/>
    <cellStyle name="_하천점용허가신청서_가시설_예산고가(p10,71,73)가시설변경_총체1회 설계변경 설계서_3차발주설계서_청에서_0.3차발주설계서_120억내역서_요약도" xfId="2885"/>
    <cellStyle name="_하천점용허가신청서_가시설_예산고가(p10,71,73)가시설변경_총체1회 설계변경 설계서_3차발주설계서_청에서_0.3차발주설계서_120억내역서_요약도_2004년 발주계획(안)" xfId="2886"/>
    <cellStyle name="_하천점용허가신청서_가시설_예산고가(p10,71,73)가시설변경_총체1회 설계변경 설계서_3차발주설계서_청에서_0.3차발주설계서_사전공사내역서" xfId="2887"/>
    <cellStyle name="_하천점용허가신청서_가시설_예산고가(p10,71,73)가시설변경_총체1회 설계변경 설계서_3차발주설계서_청에서_0.3차발주설계서_사전공사내역서_2004년 발주계획(안)" xfId="2888"/>
    <cellStyle name="_하천점용허가신청서_가시설_예산고가(p10,71,73)가시설변경_총체1회 설계변경 설계서_3차발주설계서_청에서_0.3차발주설계서_소장실자료(요약도)" xfId="2889"/>
    <cellStyle name="_하천점용허가신청서_가시설_예산고가(p10,71,73)가시설변경_총체1회 설계변경 설계서_3차발주설계서_청에서_0.3차발주설계서_소장실자료(요약도)_2004년 발주계획(안)" xfId="2890"/>
    <cellStyle name="_하천점용허가신청서_가시설_예산고가(p10,71,73)가시설변경_총체1회 설계변경 설계서_3차발주설계서_청에서_0.3차발주설계서_추가공사내역서" xfId="2891"/>
    <cellStyle name="_하천점용허가신청서_가시설_예산고가(p10,71,73)가시설변경_총체1회 설계변경 설계서_3차발주설계서_청에서_0.3차발주설계서_추가공사내역서_2004년 발주계획(안)" xfId="2892"/>
    <cellStyle name="_하천점용허가신청서_가시설_예산고가(p10,71,73)가시설변경_총체1회 설계변경 설계서_3차발주설계서_청에서_120억내역서" xfId="2893"/>
    <cellStyle name="_하천점용허가신청서_가시설_예산고가(p10,71,73)가시설변경_총체1회 설계변경 설계서_3차발주설계서_청에서_120억내역서_2004년 발주계획(안)" xfId="2894"/>
    <cellStyle name="_하천점용허가신청서_가시설_예산고가(p10,71,73)가시설변경_총체1회 설계변경 설계서_3차발주설계서_청에서_120억내역서_공사현황(03년7월)" xfId="2895"/>
    <cellStyle name="_하천점용허가신청서_가시설_예산고가(p10,71,73)가시설변경_총체1회 설계변경 설계서_3차발주설계서_청에서_120억내역서_공사현황(03년7월)_2004년 발주계획(안)" xfId="2896"/>
    <cellStyle name="_하천점용허가신청서_가시설_예산고가(p10,71,73)가시설변경_총체1회 설계변경 설계서_3차발주설계서_청에서_120억내역서_요약도" xfId="2897"/>
    <cellStyle name="_하천점용허가신청서_가시설_예산고가(p10,71,73)가시설변경_총체1회 설계변경 설계서_3차발주설계서_청에서_120억내역서_요약도_2004년 발주계획(안)" xfId="2898"/>
    <cellStyle name="_하천점용허가신청서_가시설_예산고가(p10,71,73)가시설변경_총체1회 설계변경 설계서_3차발주설계서_청에서_2004년 발주계획(안)" xfId="2899"/>
    <cellStyle name="_하천점용허가신청서_가시설_예산고가(p10,71,73)가시설변경_총체1회 설계변경 설계서_3차발주설계서_청에서_발주설계서" xfId="2900"/>
    <cellStyle name="_하천점용허가신청서_가시설_예산고가(p10,71,73)가시설변경_총체1회 설계변경 설계서_3차발주설계서_추가공사내역서" xfId="2901"/>
    <cellStyle name="_하천점용허가신청서_가시설_예산고가(p10,71,73)가시설변경_총체1회 설계변경 설계서_3차발주설계서_추가공사내역서_2004년 발주계획(안)" xfId="2902"/>
    <cellStyle name="_하천점용허가신청서_가시설_예산고가(p10,71,73)가시설변경_총체1회 설계변경 설계서_발주설계서" xfId="2903"/>
    <cellStyle name="_하천점용허가신청서_가시설_예산고가(p10,71,73)가시설변경_총체1회 설계변경 설계서_설계서" xfId="2904"/>
    <cellStyle name="_하천점용허가신청서_가시설_예산고가(p10,71,73)가시설변경_총체1회 설계변경 설계서_설계서_120억내역서" xfId="2905"/>
    <cellStyle name="_하천점용허가신청서_가시설_예산고가(p10,71,73)가시설변경_총체1회 설계변경 설계서_설계서_120억내역서_2004년 발주계획(안)" xfId="2906"/>
    <cellStyle name="_하천점용허가신청서_가시설_예산고가(p10,71,73)가시설변경_총체1회 설계변경 설계서_설계서_120억내역서_공사현황(03년7월)" xfId="2907"/>
    <cellStyle name="_하천점용허가신청서_가시설_예산고가(p10,71,73)가시설변경_총체1회 설계변경 설계서_설계서_120억내역서_공사현황(03년7월)_2004년 발주계획(안)" xfId="2908"/>
    <cellStyle name="_하천점용허가신청서_가시설_예산고가(p10,71,73)가시설변경_총체1회 설계변경 설계서_설계서_120억내역서_요약도" xfId="2909"/>
    <cellStyle name="_하천점용허가신청서_가시설_예산고가(p10,71,73)가시설변경_총체1회 설계변경 설계서_설계서_120억내역서_요약도_2004년 발주계획(안)" xfId="2910"/>
    <cellStyle name="_하천점용허가신청서_가시설_예산고가(p10,71,73)가시설변경_총체1회 설계변경 설계서_설계서_2004년 발주계획(안)" xfId="2911"/>
    <cellStyle name="_하천점용허가신청서_가시설_예산고가(p10,71,73)가시설변경_총체1회 설계변경 설계서_설계서_발주설계서" xfId="2912"/>
    <cellStyle name="_하천점용허가신청서_가시설_예산고가(p10,71,73)가시설변경_총체1회 설계변경 설계서_설계서_사전공사내역서" xfId="2913"/>
    <cellStyle name="_하천점용허가신청서_가시설_예산고가(p10,71,73)가시설변경_총체1회 설계변경 설계서_설계서_사전공사내역서_2004년 발주계획(안)" xfId="2914"/>
    <cellStyle name="_하천점용허가신청서_가시설_예산고가(p10,71,73)가시설변경_총체1회 설계변경 설계서_설계서_소장실자료(요약도)" xfId="2915"/>
    <cellStyle name="_하천점용허가신청서_가시설_예산고가(p10,71,73)가시설변경_총체1회 설계변경 설계서_설계서_소장실자료(요약도)_2004년 발주계획(안)" xfId="2916"/>
    <cellStyle name="_하천점용허가신청서_가시설_예산고가(p10,71,73)가시설변경_총체1회 설계변경 설계서_설계서_청에서" xfId="2917"/>
    <cellStyle name="_하천점용허가신청서_가시설_예산고가(p10,71,73)가시설변경_총체1회 설계변경 설계서_설계서_청에서_0.3차발주설계서" xfId="2918"/>
    <cellStyle name="_하천점용허가신청서_가시설_예산고가(p10,71,73)가시설변경_총체1회 설계변경 설계서_설계서_청에서_0.3차발주설계서_120억내역서" xfId="2919"/>
    <cellStyle name="_하천점용허가신청서_가시설_예산고가(p10,71,73)가시설변경_총체1회 설계변경 설계서_설계서_청에서_0.3차발주설계서_120억내역서_2004년 발주계획(안)" xfId="2920"/>
    <cellStyle name="_하천점용허가신청서_가시설_예산고가(p10,71,73)가시설변경_총체1회 설계변경 설계서_설계서_청에서_0.3차발주설계서_120억내역서_공사현황(03년7월)" xfId="2921"/>
    <cellStyle name="_하천점용허가신청서_가시설_예산고가(p10,71,73)가시설변경_총체1회 설계변경 설계서_설계서_청에서_0.3차발주설계서_120억내역서_공사현황(03년7월)_2004년 발주계획(안)" xfId="2922"/>
    <cellStyle name="_하천점용허가신청서_가시설_예산고가(p10,71,73)가시설변경_총체1회 설계변경 설계서_설계서_청에서_0.3차발주설계서_120억내역서_요약도" xfId="2923"/>
    <cellStyle name="_하천점용허가신청서_가시설_예산고가(p10,71,73)가시설변경_총체1회 설계변경 설계서_설계서_청에서_0.3차발주설계서_120억내역서_요약도_2004년 발주계획(안)" xfId="2924"/>
    <cellStyle name="_하천점용허가신청서_가시설_예산고가(p10,71,73)가시설변경_총체1회 설계변경 설계서_설계서_청에서_0.3차발주설계서_사전공사내역서" xfId="2925"/>
    <cellStyle name="_하천점용허가신청서_가시설_예산고가(p10,71,73)가시설변경_총체1회 설계변경 설계서_설계서_청에서_0.3차발주설계서_사전공사내역서_2004년 발주계획(안)" xfId="2926"/>
    <cellStyle name="_하천점용허가신청서_가시설_예산고가(p10,71,73)가시설변경_총체1회 설계변경 설계서_설계서_청에서_0.3차발주설계서_소장실자료(요약도)" xfId="2927"/>
    <cellStyle name="_하천점용허가신청서_가시설_예산고가(p10,71,73)가시설변경_총체1회 설계변경 설계서_설계서_청에서_0.3차발주설계서_소장실자료(요약도)_2004년 발주계획(안)" xfId="2928"/>
    <cellStyle name="_하천점용허가신청서_가시설_예산고가(p10,71,73)가시설변경_총체1회 설계변경 설계서_설계서_청에서_0.3차발주설계서_추가공사내역서" xfId="2929"/>
    <cellStyle name="_하천점용허가신청서_가시설_예산고가(p10,71,73)가시설변경_총체1회 설계변경 설계서_설계서_청에서_0.3차발주설계서_추가공사내역서_2004년 발주계획(안)" xfId="2930"/>
    <cellStyle name="_하천점용허가신청서_가시설_예산고가(p10,71,73)가시설변경_총체1회 설계변경 설계서_설계서_청에서_120억내역서" xfId="2931"/>
    <cellStyle name="_하천점용허가신청서_가시설_예산고가(p10,71,73)가시설변경_총체1회 설계변경 설계서_설계서_청에서_120억내역서_2004년 발주계획(안)" xfId="2932"/>
    <cellStyle name="_하천점용허가신청서_가시설_예산고가(p10,71,73)가시설변경_총체1회 설계변경 설계서_설계서_청에서_120억내역서_공사현황(03년7월)" xfId="2933"/>
    <cellStyle name="_하천점용허가신청서_가시설_예산고가(p10,71,73)가시설변경_총체1회 설계변경 설계서_설계서_청에서_120억내역서_공사현황(03년7월)_2004년 발주계획(안)" xfId="2934"/>
    <cellStyle name="_하천점용허가신청서_가시설_예산고가(p10,71,73)가시설변경_총체1회 설계변경 설계서_설계서_청에서_120억내역서_요약도" xfId="2935"/>
    <cellStyle name="_하천점용허가신청서_가시설_예산고가(p10,71,73)가시설변경_총체1회 설계변경 설계서_설계서_청에서_120억내역서_요약도_2004년 발주계획(안)" xfId="2936"/>
    <cellStyle name="_하천점용허가신청서_가시설_예산고가(p10,71,73)가시설변경_총체1회 설계변경 설계서_설계서_청에서_2004년 발주계획(안)" xfId="2937"/>
    <cellStyle name="_하천점용허가신청서_가시설_예산고가(p10,71,73)가시설변경_총체1회 설계변경 설계서_설계서_청에서_발주설계서" xfId="2938"/>
    <cellStyle name="_하천점용허가신청서_가시설_예산고가(p10,71,73)가시설변경_총체1회 설계변경 설계서_설계서_추가공사내역서" xfId="2939"/>
    <cellStyle name="_하천점용허가신청서_가시설_예산고가(p10,71,73)가시설변경_총체1회 설계변경 설계서_설계서_추가공사내역서_2004년 발주계획(안)" xfId="2940"/>
    <cellStyle name="_하천점용허가신청서_가시설_예산고가(p10,71,73)가시설변경_총체1회 설계변경 설계서_요약서" xfId="2941"/>
    <cellStyle name="_하천점용허가신청서_가시설_예산고가(p10,71,73)가시설변경_총체1회 설계변경 설계서_요약서_2004년 발주계획(안)" xfId="2942"/>
    <cellStyle name="_하천점용허가신청서_가시설_예산고가(p10,71,73)가시설변경_총체1회 설계변경 설계서_총체1회 설계변경 설계서" xfId="2943"/>
    <cellStyle name="_하천점용허가신청서_가시설_예산고가(p10,71,73)가시설변경_총체1회 설계변경 설계서_총체1회 설계변경 설계서_0.3차발주설계서" xfId="2944"/>
    <cellStyle name="_하천점용허가신청서_가시설_예산고가(p10,71,73)가시설변경_총체1회 설계변경 설계서_총체1회 설계변경 설계서_0.3차발주설계서_120억내역서" xfId="2945"/>
    <cellStyle name="_하천점용허가신청서_가시설_예산고가(p10,71,73)가시설변경_총체1회 설계변경 설계서_총체1회 설계변경 설계서_0.3차발주설계서_120억내역서_2004년 발주계획(안)" xfId="2946"/>
    <cellStyle name="_하천점용허가신청서_가시설_예산고가(p10,71,73)가시설변경_총체1회 설계변경 설계서_총체1회 설계변경 설계서_0.3차발주설계서_120억내역서_공사현황(03년7월)" xfId="2947"/>
    <cellStyle name="_하천점용허가신청서_가시설_예산고가(p10,71,73)가시설변경_총체1회 설계변경 설계서_총체1회 설계변경 설계서_0.3차발주설계서_120억내역서_공사현황(03년7월)_2004년 발주계획(안)" xfId="2948"/>
    <cellStyle name="_하천점용허가신청서_가시설_예산고가(p10,71,73)가시설변경_총체1회 설계변경 설계서_총체1회 설계변경 설계서_0.3차발주설계서_120억내역서_요약도" xfId="2949"/>
    <cellStyle name="_하천점용허가신청서_가시설_예산고가(p10,71,73)가시설변경_총체1회 설계변경 설계서_총체1회 설계변경 설계서_0.3차발주설계서_120억내역서_요약도_2004년 발주계획(안)" xfId="2950"/>
    <cellStyle name="_하천점용허가신청서_가시설_예산고가(p10,71,73)가시설변경_총체1회 설계변경 설계서_총체1회 설계변경 설계서_0.3차발주설계서_사전공사내역서" xfId="2951"/>
    <cellStyle name="_하천점용허가신청서_가시설_예산고가(p10,71,73)가시설변경_총체1회 설계변경 설계서_총체1회 설계변경 설계서_0.3차발주설계서_사전공사내역서_2004년 발주계획(안)" xfId="2952"/>
    <cellStyle name="_하천점용허가신청서_가시설_예산고가(p10,71,73)가시설변경_총체1회 설계변경 설계서_총체1회 설계변경 설계서_0.3차발주설계서_소장실자료(요약도)" xfId="2953"/>
    <cellStyle name="_하천점용허가신청서_가시설_예산고가(p10,71,73)가시설변경_총체1회 설계변경 설계서_총체1회 설계변경 설계서_0.3차발주설계서_소장실자료(요약도)_2004년 발주계획(안)" xfId="2954"/>
    <cellStyle name="_하천점용허가신청서_가시설_예산고가(p10,71,73)가시설변경_총체1회 설계변경 설계서_총체1회 설계변경 설계서_0.3차발주설계서_추가공사내역서" xfId="2955"/>
    <cellStyle name="_하천점용허가신청서_가시설_예산고가(p10,71,73)가시설변경_총체1회 설계변경 설계서_총체1회 설계변경 설계서_0.3차발주설계서_추가공사내역서_2004년 발주계획(안)" xfId="2956"/>
    <cellStyle name="_하천점용허가신청서_가시설_예산고가(p10,71,73)가시설변경_총체1회 설계변경 설계서_총체1회 설계변경 설계서_1" xfId="2957"/>
    <cellStyle name="_하천점용허가신청서_가시설_예산고가(p10,71,73)가시설변경_총체1회 설계변경 설계서_총체1회 설계변경 설계서_1_2004년 발주계획(안)" xfId="2958"/>
    <cellStyle name="_하천점용허가신청서_가시설_예산고가(p10,71,73)가시설변경_총체1회 설계변경 설계서_총체1회 설계변경 설계서_120억내역서" xfId="2959"/>
    <cellStyle name="_하천점용허가신청서_가시설_예산고가(p10,71,73)가시설변경_총체1회 설계변경 설계서_총체1회 설계변경 설계서_120억내역서_2004년 발주계획(안)" xfId="2960"/>
    <cellStyle name="_하천점용허가신청서_가시설_예산고가(p10,71,73)가시설변경_총체1회 설계변경 설계서_총체1회 설계변경 설계서_120억내역서_공사현황(03년7월)" xfId="2961"/>
    <cellStyle name="_하천점용허가신청서_가시설_예산고가(p10,71,73)가시설변경_총체1회 설계변경 설계서_총체1회 설계변경 설계서_120억내역서_공사현황(03년7월)_2004년 발주계획(안)" xfId="2962"/>
    <cellStyle name="_하천점용허가신청서_가시설_예산고가(p10,71,73)가시설변경_총체1회 설계변경 설계서_총체1회 설계변경 설계서_120억내역서_요약도" xfId="2963"/>
    <cellStyle name="_하천점용허가신청서_가시설_예산고가(p10,71,73)가시설변경_총체1회 설계변경 설계서_총체1회 설계변경 설계서_120억내역서_요약도_2004년 발주계획(안)" xfId="2964"/>
    <cellStyle name="_하천점용허가신청서_가시설_예산고가(p10,71,73)가시설변경_총체1회 설계변경 설계서_총체1회 설계변경 설계서_2004년 발주계획(안)" xfId="2965"/>
    <cellStyle name="_하천점용허가신청서_가시설_예산고가(p10,71,73)가시설변경_총체1회 설계변경 설계서_총체1회 설계변경 설계서_3차발주설계서" xfId="2966"/>
    <cellStyle name="_하천점용허가신청서_가시설_예산고가(p10,71,73)가시설변경_총체1회 설계변경 설계서_총체1회 설계변경 설계서_3차발주설계서_120억내역서" xfId="2967"/>
    <cellStyle name="_하천점용허가신청서_가시설_예산고가(p10,71,73)가시설변경_총체1회 설계변경 설계서_총체1회 설계변경 설계서_3차발주설계서_120억내역서_2004년 발주계획(안)" xfId="2968"/>
    <cellStyle name="_하천점용허가신청서_가시설_예산고가(p10,71,73)가시설변경_총체1회 설계변경 설계서_총체1회 설계변경 설계서_3차발주설계서_120억내역서_공사현황(03년7월)" xfId="2969"/>
    <cellStyle name="_하천점용허가신청서_가시설_예산고가(p10,71,73)가시설변경_총체1회 설계변경 설계서_총체1회 설계변경 설계서_3차발주설계서_120억내역서_공사현황(03년7월)_2004년 발주계획(안)" xfId="2970"/>
    <cellStyle name="_하천점용허가신청서_가시설_예산고가(p10,71,73)가시설변경_총체1회 설계변경 설계서_총체1회 설계변경 설계서_3차발주설계서_120억내역서_요약도" xfId="2971"/>
    <cellStyle name="_하천점용허가신청서_가시설_예산고가(p10,71,73)가시설변경_총체1회 설계변경 설계서_총체1회 설계변경 설계서_3차발주설계서_120억내역서_요약도_2004년 발주계획(안)" xfId="2972"/>
    <cellStyle name="_하천점용허가신청서_가시설_예산고가(p10,71,73)가시설변경_총체1회 설계변경 설계서_총체1회 설계변경 설계서_3차발주설계서_2004년 발주계획(안)" xfId="2973"/>
    <cellStyle name="_하천점용허가신청서_가시설_예산고가(p10,71,73)가시설변경_총체1회 설계변경 설계서_총체1회 설계변경 설계서_3차발주설계서_발주설계서" xfId="2974"/>
    <cellStyle name="_하천점용허가신청서_가시설_예산고가(p10,71,73)가시설변경_총체1회 설계변경 설계서_총체1회 설계변경 설계서_3차발주설계서_사전공사내역서" xfId="2975"/>
    <cellStyle name="_하천점용허가신청서_가시설_예산고가(p10,71,73)가시설변경_총체1회 설계변경 설계서_총체1회 설계변경 설계서_3차발주설계서_사전공사내역서_2004년 발주계획(안)" xfId="2976"/>
    <cellStyle name="_하천점용허가신청서_가시설_예산고가(p10,71,73)가시설변경_총체1회 설계변경 설계서_총체1회 설계변경 설계서_3차발주설계서_소장실자료(요약도)" xfId="2977"/>
    <cellStyle name="_하천점용허가신청서_가시설_예산고가(p10,71,73)가시설변경_총체1회 설계변경 설계서_총체1회 설계변경 설계서_3차발주설계서_소장실자료(요약도)_2004년 발주계획(안)" xfId="2978"/>
    <cellStyle name="_하천점용허가신청서_가시설_예산고가(p10,71,73)가시설변경_총체1회 설계변경 설계서_총체1회 설계변경 설계서_3차발주설계서_청에서" xfId="2979"/>
    <cellStyle name="_하천점용허가신청서_가시설_예산고가(p10,71,73)가시설변경_총체1회 설계변경 설계서_총체1회 설계변경 설계서_3차발주설계서_청에서_0.3차발주설계서" xfId="2980"/>
    <cellStyle name="_하천점용허가신청서_가시설_예산고가(p10,71,73)가시설변경_총체1회 설계변경 설계서_총체1회 설계변경 설계서_3차발주설계서_청에서_0.3차발주설계서_120억내역서" xfId="2981"/>
    <cellStyle name="_하천점용허가신청서_가시설_예산고가(p10,71,73)가시설변경_총체1회 설계변경 설계서_총체1회 설계변경 설계서_3차발주설계서_청에서_0.3차발주설계서_120억내역서_2004년 발주계획(안)" xfId="2982"/>
    <cellStyle name="_하천점용허가신청서_가시설_예산고가(p10,71,73)가시설변경_총체1회 설계변경 설계서_총체1회 설계변경 설계서_3차발주설계서_청에서_0.3차발주설계서_120억내역서_공사현황(03년7월)" xfId="2983"/>
    <cellStyle name="_하천점용허가신청서_가시설_예산고가(p10,71,73)가시설변경_총체1회 설계변경 설계서_총체1회 설계변경 설계서_3차발주설계서_청에서_0.3차발주설계서_120억내역서_공사현황(03년7월)_2004년 발주계획(안)" xfId="2984"/>
    <cellStyle name="_하천점용허가신청서_가시설_예산고가(p10,71,73)가시설변경_총체1회 설계변경 설계서_총체1회 설계변경 설계서_3차발주설계서_청에서_0.3차발주설계서_120억내역서_요약도" xfId="2985"/>
    <cellStyle name="_하천점용허가신청서_가시설_예산고가(p10,71,73)가시설변경_총체1회 설계변경 설계서_총체1회 설계변경 설계서_3차발주설계서_청에서_0.3차발주설계서_120억내역서_요약도_2004년 발주계획(안)" xfId="2986"/>
    <cellStyle name="_하천점용허가신청서_가시설_예산고가(p10,71,73)가시설변경_총체1회 설계변경 설계서_총체1회 설계변경 설계서_3차발주설계서_청에서_0.3차발주설계서_사전공사내역서" xfId="2987"/>
    <cellStyle name="_하천점용허가신청서_가시설_예산고가(p10,71,73)가시설변경_총체1회 설계변경 설계서_총체1회 설계변경 설계서_3차발주설계서_청에서_0.3차발주설계서_사전공사내역서_2004년 발주계획(안)" xfId="2988"/>
    <cellStyle name="_하천점용허가신청서_가시설_예산고가(p10,71,73)가시설변경_총체1회 설계변경 설계서_총체1회 설계변경 설계서_3차발주설계서_청에서_0.3차발주설계서_소장실자료(요약도)" xfId="2989"/>
    <cellStyle name="_하천점용허가신청서_가시설_예산고가(p10,71,73)가시설변경_총체1회 설계변경 설계서_총체1회 설계변경 설계서_3차발주설계서_청에서_0.3차발주설계서_소장실자료(요약도)_2004년 발주계획(안)" xfId="2990"/>
    <cellStyle name="_하천점용허가신청서_가시설_예산고가(p10,71,73)가시설변경_총체1회 설계변경 설계서_총체1회 설계변경 설계서_3차발주설계서_청에서_0.3차발주설계서_추가공사내역서" xfId="2991"/>
    <cellStyle name="_하천점용허가신청서_가시설_예산고가(p10,71,73)가시설변경_총체1회 설계변경 설계서_총체1회 설계변경 설계서_3차발주설계서_청에서_0.3차발주설계서_추가공사내역서_2004년 발주계획(안)" xfId="2992"/>
    <cellStyle name="_하천점용허가신청서_가시설_예산고가(p10,71,73)가시설변경_총체1회 설계변경 설계서_총체1회 설계변경 설계서_3차발주설계서_청에서_120억내역서" xfId="2993"/>
    <cellStyle name="_하천점용허가신청서_가시설_예산고가(p10,71,73)가시설변경_총체1회 설계변경 설계서_총체1회 설계변경 설계서_3차발주설계서_청에서_120억내역서_2004년 발주계획(안)" xfId="2994"/>
    <cellStyle name="_하천점용허가신청서_가시설_예산고가(p10,71,73)가시설변경_총체1회 설계변경 설계서_총체1회 설계변경 설계서_3차발주설계서_청에서_120억내역서_공사현황(03년7월)" xfId="2995"/>
    <cellStyle name="_하천점용허가신청서_가시설_예산고가(p10,71,73)가시설변경_총체1회 설계변경 설계서_총체1회 설계변경 설계서_3차발주설계서_청에서_120억내역서_공사현황(03년7월)_2004년 발주계획(안)" xfId="2996"/>
    <cellStyle name="_하천점용허가신청서_가시설_예산고가(p10,71,73)가시설변경_총체1회 설계변경 설계서_총체1회 설계변경 설계서_3차발주설계서_청에서_120억내역서_요약도" xfId="2997"/>
    <cellStyle name="_하천점용허가신청서_가시설_예산고가(p10,71,73)가시설변경_총체1회 설계변경 설계서_총체1회 설계변경 설계서_3차발주설계서_청에서_120억내역서_요약도_2004년 발주계획(안)" xfId="2998"/>
    <cellStyle name="_하천점용허가신청서_가시설_예산고가(p10,71,73)가시설변경_총체1회 설계변경 설계서_총체1회 설계변경 설계서_3차발주설계서_청에서_2004년 발주계획(안)" xfId="2999"/>
    <cellStyle name="_하천점용허가신청서_가시설_예산고가(p10,71,73)가시설변경_총체1회 설계변경 설계서_총체1회 설계변경 설계서_3차발주설계서_청에서_발주설계서" xfId="3000"/>
    <cellStyle name="_하천점용허가신청서_가시설_예산고가(p10,71,73)가시설변경_총체1회 설계변경 설계서_총체1회 설계변경 설계서_3차발주설계서_추가공사내역서" xfId="3001"/>
    <cellStyle name="_하천점용허가신청서_가시설_예산고가(p10,71,73)가시설변경_총체1회 설계변경 설계서_총체1회 설계변경 설계서_3차발주설계서_추가공사내역서_2004년 발주계획(안)" xfId="3002"/>
    <cellStyle name="_하천점용허가신청서_가시설_예산고가(p10,71,73)가시설변경_총체1회 설계변경 설계서_총체1회 설계변경 설계서_발주설계서" xfId="3003"/>
    <cellStyle name="_하천점용허가신청서_가시설_예산고가(p10,71,73)가시설변경_총체1회 설계변경 설계서_총체1회 설계변경 설계서_설계서" xfId="3004"/>
    <cellStyle name="_하천점용허가신청서_가시설_예산고가(p10,71,73)가시설변경_총체1회 설계변경 설계서_총체1회 설계변경 설계서_설계서_120억내역서" xfId="3005"/>
    <cellStyle name="_하천점용허가신청서_가시설_예산고가(p10,71,73)가시설변경_총체1회 설계변경 설계서_총체1회 설계변경 설계서_설계서_120억내역서_2004년 발주계획(안)" xfId="3006"/>
    <cellStyle name="_하천점용허가신청서_가시설_예산고가(p10,71,73)가시설변경_총체1회 설계변경 설계서_총체1회 설계변경 설계서_설계서_120억내역서_공사현황(03년7월)" xfId="3007"/>
    <cellStyle name="_하천점용허가신청서_가시설_예산고가(p10,71,73)가시설변경_총체1회 설계변경 설계서_총체1회 설계변경 설계서_설계서_120억내역서_공사현황(03년7월)_2004년 발주계획(안)" xfId="3008"/>
    <cellStyle name="_하천점용허가신청서_가시설_예산고가(p10,71,73)가시설변경_총체1회 설계변경 설계서_총체1회 설계변경 설계서_설계서_120억내역서_요약도" xfId="3009"/>
    <cellStyle name="_하천점용허가신청서_가시설_예산고가(p10,71,73)가시설변경_총체1회 설계변경 설계서_총체1회 설계변경 설계서_설계서_120억내역서_요약도_2004년 발주계획(안)" xfId="3010"/>
    <cellStyle name="_하천점용허가신청서_가시설_예산고가(p10,71,73)가시설변경_총체1회 설계변경 설계서_총체1회 설계변경 설계서_설계서_2004년 발주계획(안)" xfId="3011"/>
    <cellStyle name="_하천점용허가신청서_가시설_예산고가(p10,71,73)가시설변경_총체1회 설계변경 설계서_총체1회 설계변경 설계서_설계서_발주설계서" xfId="3012"/>
    <cellStyle name="_하천점용허가신청서_가시설_예산고가(p10,71,73)가시설변경_총체1회 설계변경 설계서_총체1회 설계변경 설계서_설계서_사전공사내역서" xfId="3013"/>
    <cellStyle name="_하천점용허가신청서_가시설_예산고가(p10,71,73)가시설변경_총체1회 설계변경 설계서_총체1회 설계변경 설계서_설계서_사전공사내역서_2004년 발주계획(안)" xfId="3014"/>
    <cellStyle name="_하천점용허가신청서_가시설_예산고가(p10,71,73)가시설변경_총체1회 설계변경 설계서_총체1회 설계변경 설계서_설계서_소장실자료(요약도)" xfId="3015"/>
    <cellStyle name="_하천점용허가신청서_가시설_예산고가(p10,71,73)가시설변경_총체1회 설계변경 설계서_총체1회 설계변경 설계서_설계서_소장실자료(요약도)_2004년 발주계획(안)" xfId="3016"/>
    <cellStyle name="_하천점용허가신청서_가시설_예산고가(p10,71,73)가시설변경_총체1회 설계변경 설계서_총체1회 설계변경 설계서_설계서_청에서" xfId="3017"/>
    <cellStyle name="_하천점용허가신청서_가시설_예산고가(p10,71,73)가시설변경_총체1회 설계변경 설계서_총체1회 설계변경 설계서_설계서_청에서_0.3차발주설계서" xfId="3018"/>
    <cellStyle name="_하천점용허가신청서_가시설_예산고가(p10,71,73)가시설변경_총체1회 설계변경 설계서_총체1회 설계변경 설계서_설계서_청에서_0.3차발주설계서_120억내역서" xfId="3019"/>
    <cellStyle name="_하천점용허가신청서_가시설_예산고가(p10,71,73)가시설변경_총체1회 설계변경 설계서_총체1회 설계변경 설계서_설계서_청에서_0.3차발주설계서_120억내역서_2004년 발주계획(안)" xfId="3020"/>
    <cellStyle name="_하천점용허가신청서_가시설_예산고가(p10,71,73)가시설변경_총체1회 설계변경 설계서_총체1회 설계변경 설계서_설계서_청에서_0.3차발주설계서_120억내역서_공사현황(03년7월)" xfId="3021"/>
    <cellStyle name="_하천점용허가신청서_가시설_예산고가(p10,71,73)가시설변경_총체1회 설계변경 설계서_총체1회 설계변경 설계서_설계서_청에서_0.3차발주설계서_120억내역서_공사현황(03년7월)_2004년 발주계획(안)" xfId="3022"/>
    <cellStyle name="_하천점용허가신청서_가시설_예산고가(p10,71,73)가시설변경_총체1회 설계변경 설계서_총체1회 설계변경 설계서_설계서_청에서_0.3차발주설계서_120억내역서_요약도" xfId="3023"/>
    <cellStyle name="_하천점용허가신청서_가시설_예산고가(p10,71,73)가시설변경_총체1회 설계변경 설계서_총체1회 설계변경 설계서_설계서_청에서_0.3차발주설계서_120억내역서_요약도_2004년 발주계획(안)" xfId="3024"/>
    <cellStyle name="_하천점용허가신청서_가시설_예산고가(p10,71,73)가시설변경_총체1회 설계변경 설계서_총체1회 설계변경 설계서_설계서_청에서_0.3차발주설계서_사전공사내역서" xfId="3025"/>
    <cellStyle name="_하천점용허가신청서_가시설_예산고가(p10,71,73)가시설변경_총체1회 설계변경 설계서_총체1회 설계변경 설계서_설계서_청에서_0.3차발주설계서_사전공사내역서_2004년 발주계획(안)" xfId="3026"/>
    <cellStyle name="_하천점용허가신청서_가시설_예산고가(p10,71,73)가시설변경_총체1회 설계변경 설계서_총체1회 설계변경 설계서_설계서_청에서_0.3차발주설계서_소장실자료(요약도)" xfId="3027"/>
    <cellStyle name="_하천점용허가신청서_가시설_예산고가(p10,71,73)가시설변경_총체1회 설계변경 설계서_총체1회 설계변경 설계서_설계서_청에서_0.3차발주설계서_소장실자료(요약도)_2004년 발주계획(안)" xfId="3028"/>
    <cellStyle name="_하천점용허가신청서_가시설_예산고가(p10,71,73)가시설변경_총체1회 설계변경 설계서_총체1회 설계변경 설계서_설계서_청에서_0.3차발주설계서_추가공사내역서" xfId="3029"/>
    <cellStyle name="_하천점용허가신청서_가시설_예산고가(p10,71,73)가시설변경_총체1회 설계변경 설계서_총체1회 설계변경 설계서_설계서_청에서_0.3차발주설계서_추가공사내역서_2004년 발주계획(안)" xfId="3030"/>
    <cellStyle name="_하천점용허가신청서_가시설_예산고가(p10,71,73)가시설변경_총체1회 설계변경 설계서_총체1회 설계변경 설계서_설계서_청에서_120억내역서" xfId="3031"/>
    <cellStyle name="_하천점용허가신청서_가시설_예산고가(p10,71,73)가시설변경_총체1회 설계변경 설계서_총체1회 설계변경 설계서_설계서_청에서_120억내역서_2004년 발주계획(안)" xfId="3032"/>
    <cellStyle name="_하천점용허가신청서_가시설_예산고가(p10,71,73)가시설변경_총체1회 설계변경 설계서_총체1회 설계변경 설계서_설계서_청에서_120억내역서_공사현황(03년7월)" xfId="3033"/>
    <cellStyle name="_하천점용허가신청서_가시설_예산고가(p10,71,73)가시설변경_총체1회 설계변경 설계서_총체1회 설계변경 설계서_설계서_청에서_120억내역서_공사현황(03년7월)_2004년 발주계획(안)" xfId="3034"/>
    <cellStyle name="_하천점용허가신청서_가시설_예산고가(p10,71,73)가시설변경_총체1회 설계변경 설계서_총체1회 설계변경 설계서_설계서_청에서_120억내역서_요약도" xfId="3035"/>
    <cellStyle name="_하천점용허가신청서_가시설_예산고가(p10,71,73)가시설변경_총체1회 설계변경 설계서_총체1회 설계변경 설계서_설계서_청에서_120억내역서_요약도_2004년 발주계획(안)" xfId="3036"/>
    <cellStyle name="_하천점용허가신청서_가시설_예산고가(p10,71,73)가시설변경_총체1회 설계변경 설계서_총체1회 설계변경 설계서_설계서_청에서_2004년 발주계획(안)" xfId="3037"/>
    <cellStyle name="_하천점용허가신청서_가시설_예산고가(p10,71,73)가시설변경_총체1회 설계변경 설계서_총체1회 설계변경 설계서_설계서_청에서_발주설계서" xfId="3038"/>
    <cellStyle name="_하천점용허가신청서_가시설_예산고가(p10,71,73)가시설변경_총체1회 설계변경 설계서_총체1회 설계변경 설계서_설계서_추가공사내역서" xfId="3039"/>
    <cellStyle name="_하천점용허가신청서_가시설_예산고가(p10,71,73)가시설변경_총체1회 설계변경 설계서_총체1회 설계변경 설계서_설계서_추가공사내역서_2004년 발주계획(안)" xfId="3040"/>
    <cellStyle name="_하천점용허가신청서_가시설_예산고가(p10,71,73)가시설변경_총체1회 설계변경 설계서_총체1회 설계변경 설계서_요약서" xfId="3041"/>
    <cellStyle name="_하천점용허가신청서_가시설_예산고가(p10,71,73)가시설변경_총체1회 설계변경 설계서_총체1회 설계변경 설계서_요약서_2004년 발주계획(안)" xfId="3042"/>
    <cellStyle name="_하천점용허가신청서_가시설_예산고가(p10,71,73)가시설변경_총체1회 설계변경 설계서_총체1회 설계변경 설계서_총체1회 설계변경 설계서" xfId="3043"/>
    <cellStyle name="_하천점용허가신청서_가시설_예산고가(p10,71,73)가시설변경_총체1회 설계변경 설계서_총체1회 설계변경 설계서_총체1회 설계변경 설계서_2004년 발주계획(안)" xfId="3044"/>
    <cellStyle name="_하천점용허가신청서_가시설_예산고가(p10,71,73)가시설변경_총체1회 설계변경 설계서_총체2회 설계변경 설계서" xfId="3045"/>
    <cellStyle name="_하천점용허가신청서_가시설_예산고가(p10,71,73)가시설변경_총체1회 설계변경 설계서_총체2회 설계변경 설계서_발주설계서" xfId="3046"/>
    <cellStyle name="_하천점용허가신청서_가시설_예산고가(p71,73)가시설변경" xfId="3047"/>
    <cellStyle name="_하천점용허가신청서_가시설_예산고가(p71,73)가시설변경_2004년 발주계획(안)" xfId="3048"/>
    <cellStyle name="_하천점용허가신청서_가시설_예산고가(p71,73)가시설변경_PHC파일길이(예산고가)" xfId="3049"/>
    <cellStyle name="_하천점용허가신청서_가시설_예산고가(p71,73)가시설변경_PHC파일길이(예산고가)_2004년 발주계획(안)" xfId="3050"/>
    <cellStyle name="_하천점용허가신청서_가시설_예산고가(p71,73)가시설변경_가배수관(설계누락분)" xfId="3051"/>
    <cellStyle name="_하천점용허가신청서_가시설_예산고가(p71,73)가시설변경_가배수관(설계누락분)_2004년 발주계획(안)" xfId="3052"/>
    <cellStyle name="_하천점용허가신청서_가시설_요약서" xfId="3053"/>
    <cellStyle name="_하천점용허가신청서_가시설_요약서_2004년 발주계획(안)" xfId="3054"/>
    <cellStyle name="_하천점용허가신청서_가시설_총체1회 설계변경 설계서" xfId="3055"/>
    <cellStyle name="_하천점용허가신청서_가시설_총체1회 설계변경 설계서_0.3차발주설계서" xfId="3056"/>
    <cellStyle name="_하천점용허가신청서_가시설_총체1회 설계변경 설계서_0.3차발주설계서_120억내역서" xfId="3057"/>
    <cellStyle name="_하천점용허가신청서_가시설_총체1회 설계변경 설계서_0.3차발주설계서_120억내역서_2004년 발주계획(안)" xfId="3058"/>
    <cellStyle name="_하천점용허가신청서_가시설_총체1회 설계변경 설계서_0.3차발주설계서_120억내역서_공사현황(03년7월)" xfId="3059"/>
    <cellStyle name="_하천점용허가신청서_가시설_총체1회 설계변경 설계서_0.3차발주설계서_120억내역서_공사현황(03년7월)_2004년 발주계획(안)" xfId="3060"/>
    <cellStyle name="_하천점용허가신청서_가시설_총체1회 설계변경 설계서_0.3차발주설계서_120억내역서_요약도" xfId="3061"/>
    <cellStyle name="_하천점용허가신청서_가시설_총체1회 설계변경 설계서_0.3차발주설계서_120억내역서_요약도_2004년 발주계획(안)" xfId="3062"/>
    <cellStyle name="_하천점용허가신청서_가시설_총체1회 설계변경 설계서_0.3차발주설계서_사전공사내역서" xfId="3063"/>
    <cellStyle name="_하천점용허가신청서_가시설_총체1회 설계변경 설계서_0.3차발주설계서_사전공사내역서_2004년 발주계획(안)" xfId="3064"/>
    <cellStyle name="_하천점용허가신청서_가시설_총체1회 설계변경 설계서_0.3차발주설계서_소장실자료(요약도)" xfId="3065"/>
    <cellStyle name="_하천점용허가신청서_가시설_총체1회 설계변경 설계서_0.3차발주설계서_소장실자료(요약도)_2004년 발주계획(안)" xfId="3066"/>
    <cellStyle name="_하천점용허가신청서_가시설_총체1회 설계변경 설계서_0.3차발주설계서_추가공사내역서" xfId="3067"/>
    <cellStyle name="_하천점용허가신청서_가시설_총체1회 설계변경 설계서_0.3차발주설계서_추가공사내역서_2004년 발주계획(안)" xfId="3068"/>
    <cellStyle name="_하천점용허가신청서_가시설_총체1회 설계변경 설계서_1" xfId="3069"/>
    <cellStyle name="_하천점용허가신청서_가시설_총체1회 설계변경 설계서_1_2004년 발주계획(안)" xfId="3070"/>
    <cellStyle name="_하천점용허가신청서_가시설_총체1회 설계변경 설계서_120억내역서" xfId="3071"/>
    <cellStyle name="_하천점용허가신청서_가시설_총체1회 설계변경 설계서_120억내역서_2004년 발주계획(안)" xfId="3072"/>
    <cellStyle name="_하천점용허가신청서_가시설_총체1회 설계변경 설계서_120억내역서_공사현황(03년7월)" xfId="3073"/>
    <cellStyle name="_하천점용허가신청서_가시설_총체1회 설계변경 설계서_120억내역서_공사현황(03년7월)_2004년 발주계획(안)" xfId="3074"/>
    <cellStyle name="_하천점용허가신청서_가시설_총체1회 설계변경 설계서_120억내역서_요약도" xfId="3075"/>
    <cellStyle name="_하천점용허가신청서_가시설_총체1회 설계변경 설계서_120억내역서_요약도_2004년 발주계획(안)" xfId="3076"/>
    <cellStyle name="_하천점용허가신청서_가시설_총체1회 설계변경 설계서_2004년 발주계획(안)" xfId="3077"/>
    <cellStyle name="_하천점용허가신청서_가시설_총체1회 설계변경 설계서_3차발주설계서" xfId="3078"/>
    <cellStyle name="_하천점용허가신청서_가시설_총체1회 설계변경 설계서_3차발주설계서_120억내역서" xfId="3079"/>
    <cellStyle name="_하천점용허가신청서_가시설_총체1회 설계변경 설계서_3차발주설계서_120억내역서_2004년 발주계획(안)" xfId="3080"/>
    <cellStyle name="_하천점용허가신청서_가시설_총체1회 설계변경 설계서_3차발주설계서_120억내역서_공사현황(03년7월)" xfId="3081"/>
    <cellStyle name="_하천점용허가신청서_가시설_총체1회 설계변경 설계서_3차발주설계서_120억내역서_공사현황(03년7월)_2004년 발주계획(안)" xfId="3082"/>
    <cellStyle name="_하천점용허가신청서_가시설_총체1회 설계변경 설계서_3차발주설계서_120억내역서_요약도" xfId="3083"/>
    <cellStyle name="_하천점용허가신청서_가시설_총체1회 설계변경 설계서_3차발주설계서_120억내역서_요약도_2004년 발주계획(안)" xfId="3084"/>
    <cellStyle name="_하천점용허가신청서_가시설_총체1회 설계변경 설계서_3차발주설계서_2004년 발주계획(안)" xfId="3085"/>
    <cellStyle name="_하천점용허가신청서_가시설_총체1회 설계변경 설계서_3차발주설계서_발주설계서" xfId="3086"/>
    <cellStyle name="_하천점용허가신청서_가시설_총체1회 설계변경 설계서_3차발주설계서_사전공사내역서" xfId="3087"/>
    <cellStyle name="_하천점용허가신청서_가시설_총체1회 설계변경 설계서_3차발주설계서_사전공사내역서_2004년 발주계획(안)" xfId="3088"/>
    <cellStyle name="_하천점용허가신청서_가시설_총체1회 설계변경 설계서_3차발주설계서_소장실자료(요약도)" xfId="3089"/>
    <cellStyle name="_하천점용허가신청서_가시설_총체1회 설계변경 설계서_3차발주설계서_소장실자료(요약도)_2004년 발주계획(안)" xfId="3090"/>
    <cellStyle name="_하천점용허가신청서_가시설_총체1회 설계변경 설계서_3차발주설계서_청에서" xfId="3091"/>
    <cellStyle name="_하천점용허가신청서_가시설_총체1회 설계변경 설계서_3차발주설계서_청에서_0.3차발주설계서" xfId="3092"/>
    <cellStyle name="_하천점용허가신청서_가시설_총체1회 설계변경 설계서_3차발주설계서_청에서_0.3차발주설계서_120억내역서" xfId="3093"/>
    <cellStyle name="_하천점용허가신청서_가시설_총체1회 설계변경 설계서_3차발주설계서_청에서_0.3차발주설계서_120억내역서_2004년 발주계획(안)" xfId="3094"/>
    <cellStyle name="_하천점용허가신청서_가시설_총체1회 설계변경 설계서_3차발주설계서_청에서_0.3차발주설계서_120억내역서_공사현황(03년7월)" xfId="3095"/>
    <cellStyle name="_하천점용허가신청서_가시설_총체1회 설계변경 설계서_3차발주설계서_청에서_0.3차발주설계서_120억내역서_공사현황(03년7월)_2004년 발주계획(안)" xfId="3096"/>
    <cellStyle name="_하천점용허가신청서_가시설_총체1회 설계변경 설계서_3차발주설계서_청에서_0.3차발주설계서_120억내역서_요약도" xfId="3097"/>
    <cellStyle name="_하천점용허가신청서_가시설_총체1회 설계변경 설계서_3차발주설계서_청에서_0.3차발주설계서_120억내역서_요약도_2004년 발주계획(안)" xfId="3098"/>
    <cellStyle name="_하천점용허가신청서_가시설_총체1회 설계변경 설계서_3차발주설계서_청에서_0.3차발주설계서_사전공사내역서" xfId="3099"/>
    <cellStyle name="_하천점용허가신청서_가시설_총체1회 설계변경 설계서_3차발주설계서_청에서_0.3차발주설계서_사전공사내역서_2004년 발주계획(안)" xfId="3100"/>
    <cellStyle name="_하천점용허가신청서_가시설_총체1회 설계변경 설계서_3차발주설계서_청에서_0.3차발주설계서_소장실자료(요약도)" xfId="3101"/>
    <cellStyle name="_하천점용허가신청서_가시설_총체1회 설계변경 설계서_3차발주설계서_청에서_0.3차발주설계서_소장실자료(요약도)_2004년 발주계획(안)" xfId="3102"/>
    <cellStyle name="_하천점용허가신청서_가시설_총체1회 설계변경 설계서_3차발주설계서_청에서_0.3차발주설계서_추가공사내역서" xfId="3103"/>
    <cellStyle name="_하천점용허가신청서_가시설_총체1회 설계변경 설계서_3차발주설계서_청에서_0.3차발주설계서_추가공사내역서_2004년 발주계획(안)" xfId="3104"/>
    <cellStyle name="_하천점용허가신청서_가시설_총체1회 설계변경 설계서_3차발주설계서_청에서_120억내역서" xfId="3105"/>
    <cellStyle name="_하천점용허가신청서_가시설_총체1회 설계변경 설계서_3차발주설계서_청에서_120억내역서_2004년 발주계획(안)" xfId="3106"/>
    <cellStyle name="_하천점용허가신청서_가시설_총체1회 설계변경 설계서_3차발주설계서_청에서_120억내역서_공사현황(03년7월)" xfId="3107"/>
    <cellStyle name="_하천점용허가신청서_가시설_총체1회 설계변경 설계서_3차발주설계서_청에서_120억내역서_공사현황(03년7월)_2004년 발주계획(안)" xfId="3108"/>
    <cellStyle name="_하천점용허가신청서_가시설_총체1회 설계변경 설계서_3차발주설계서_청에서_120억내역서_요약도" xfId="3109"/>
    <cellStyle name="_하천점용허가신청서_가시설_총체1회 설계변경 설계서_3차발주설계서_청에서_120억내역서_요약도_2004년 발주계획(안)" xfId="3110"/>
    <cellStyle name="_하천점용허가신청서_가시설_총체1회 설계변경 설계서_3차발주설계서_청에서_2004년 발주계획(안)" xfId="3111"/>
    <cellStyle name="_하천점용허가신청서_가시설_총체1회 설계변경 설계서_3차발주설계서_청에서_발주설계서" xfId="3112"/>
    <cellStyle name="_하천점용허가신청서_가시설_총체1회 설계변경 설계서_3차발주설계서_추가공사내역서" xfId="3113"/>
    <cellStyle name="_하천점용허가신청서_가시설_총체1회 설계변경 설계서_3차발주설계서_추가공사내역서_2004년 발주계획(안)" xfId="3114"/>
    <cellStyle name="_하천점용허가신청서_가시설_총체1회 설계변경 설계서_발주설계서" xfId="3115"/>
    <cellStyle name="_하천점용허가신청서_가시설_총체1회 설계변경 설계서_설계서" xfId="3116"/>
    <cellStyle name="_하천점용허가신청서_가시설_총체1회 설계변경 설계서_설계서_120억내역서" xfId="3117"/>
    <cellStyle name="_하천점용허가신청서_가시설_총체1회 설계변경 설계서_설계서_120억내역서_2004년 발주계획(안)" xfId="3118"/>
    <cellStyle name="_하천점용허가신청서_가시설_총체1회 설계변경 설계서_설계서_120억내역서_공사현황(03년7월)" xfId="3119"/>
    <cellStyle name="_하천점용허가신청서_가시설_총체1회 설계변경 설계서_설계서_120억내역서_공사현황(03년7월)_2004년 발주계획(안)" xfId="3120"/>
    <cellStyle name="_하천점용허가신청서_가시설_총체1회 설계변경 설계서_설계서_120억내역서_요약도" xfId="3121"/>
    <cellStyle name="_하천점용허가신청서_가시설_총체1회 설계변경 설계서_설계서_120억내역서_요약도_2004년 발주계획(안)" xfId="3122"/>
    <cellStyle name="_하천점용허가신청서_가시설_총체1회 설계변경 설계서_설계서_2004년 발주계획(안)" xfId="3123"/>
    <cellStyle name="_하천점용허가신청서_가시설_총체1회 설계변경 설계서_설계서_발주설계서" xfId="3124"/>
    <cellStyle name="_하천점용허가신청서_가시설_총체1회 설계변경 설계서_설계서_사전공사내역서" xfId="3125"/>
    <cellStyle name="_하천점용허가신청서_가시설_총체1회 설계변경 설계서_설계서_사전공사내역서_2004년 발주계획(안)" xfId="3126"/>
    <cellStyle name="_하천점용허가신청서_가시설_총체1회 설계변경 설계서_설계서_소장실자료(요약도)" xfId="3127"/>
    <cellStyle name="_하천점용허가신청서_가시설_총체1회 설계변경 설계서_설계서_소장실자료(요약도)_2004년 발주계획(안)" xfId="3128"/>
    <cellStyle name="_하천점용허가신청서_가시설_총체1회 설계변경 설계서_설계서_청에서" xfId="3129"/>
    <cellStyle name="_하천점용허가신청서_가시설_총체1회 설계변경 설계서_설계서_청에서_0.3차발주설계서" xfId="3130"/>
    <cellStyle name="_하천점용허가신청서_가시설_총체1회 설계변경 설계서_설계서_청에서_0.3차발주설계서_120억내역서" xfId="3131"/>
    <cellStyle name="_하천점용허가신청서_가시설_총체1회 설계변경 설계서_설계서_청에서_0.3차발주설계서_120억내역서_2004년 발주계획(안)" xfId="3132"/>
    <cellStyle name="_하천점용허가신청서_가시설_총체1회 설계변경 설계서_설계서_청에서_0.3차발주설계서_120억내역서_공사현황(03년7월)" xfId="3133"/>
    <cellStyle name="_하천점용허가신청서_가시설_총체1회 설계변경 설계서_설계서_청에서_0.3차발주설계서_120억내역서_공사현황(03년7월)_2004년 발주계획(안)" xfId="3134"/>
    <cellStyle name="_하천점용허가신청서_가시설_총체1회 설계변경 설계서_설계서_청에서_0.3차발주설계서_120억내역서_요약도" xfId="3135"/>
    <cellStyle name="_하천점용허가신청서_가시설_총체1회 설계변경 설계서_설계서_청에서_0.3차발주설계서_120억내역서_요약도_2004년 발주계획(안)" xfId="3136"/>
    <cellStyle name="_하천점용허가신청서_가시설_총체1회 설계변경 설계서_설계서_청에서_0.3차발주설계서_사전공사내역서" xfId="3137"/>
    <cellStyle name="_하천점용허가신청서_가시설_총체1회 설계변경 설계서_설계서_청에서_0.3차발주설계서_사전공사내역서_2004년 발주계획(안)" xfId="3138"/>
    <cellStyle name="_하천점용허가신청서_가시설_총체1회 설계변경 설계서_설계서_청에서_0.3차발주설계서_소장실자료(요약도)" xfId="3139"/>
    <cellStyle name="_하천점용허가신청서_가시설_총체1회 설계변경 설계서_설계서_청에서_0.3차발주설계서_소장실자료(요약도)_2004년 발주계획(안)" xfId="3140"/>
    <cellStyle name="_하천점용허가신청서_가시설_총체1회 설계변경 설계서_설계서_청에서_0.3차발주설계서_추가공사내역서" xfId="3141"/>
    <cellStyle name="_하천점용허가신청서_가시설_총체1회 설계변경 설계서_설계서_청에서_0.3차발주설계서_추가공사내역서_2004년 발주계획(안)" xfId="3142"/>
    <cellStyle name="_하천점용허가신청서_가시설_총체1회 설계변경 설계서_설계서_청에서_120억내역서" xfId="3143"/>
    <cellStyle name="_하천점용허가신청서_가시설_총체1회 설계변경 설계서_설계서_청에서_120억내역서_2004년 발주계획(안)" xfId="3144"/>
    <cellStyle name="_하천점용허가신청서_가시설_총체1회 설계변경 설계서_설계서_청에서_120억내역서_공사현황(03년7월)" xfId="3145"/>
    <cellStyle name="_하천점용허가신청서_가시설_총체1회 설계변경 설계서_설계서_청에서_120억내역서_공사현황(03년7월)_2004년 발주계획(안)" xfId="3146"/>
    <cellStyle name="_하천점용허가신청서_가시설_총체1회 설계변경 설계서_설계서_청에서_120억내역서_요약도" xfId="3147"/>
    <cellStyle name="_하천점용허가신청서_가시설_총체1회 설계변경 설계서_설계서_청에서_120억내역서_요약도_2004년 발주계획(안)" xfId="3148"/>
    <cellStyle name="_하천점용허가신청서_가시설_총체1회 설계변경 설계서_설계서_청에서_2004년 발주계획(안)" xfId="3149"/>
    <cellStyle name="_하천점용허가신청서_가시설_총체1회 설계변경 설계서_설계서_청에서_발주설계서" xfId="3150"/>
    <cellStyle name="_하천점용허가신청서_가시설_총체1회 설계변경 설계서_설계서_추가공사내역서" xfId="3151"/>
    <cellStyle name="_하천점용허가신청서_가시설_총체1회 설계변경 설계서_설계서_추가공사내역서_2004년 발주계획(안)" xfId="3152"/>
    <cellStyle name="_하천점용허가신청서_가시설_총체1회 설계변경 설계서_요약서" xfId="3153"/>
    <cellStyle name="_하천점용허가신청서_가시설_총체1회 설계변경 설계서_요약서_2004년 발주계획(안)" xfId="3154"/>
    <cellStyle name="_하천점용허가신청서_가시설_총체1회 설계변경 설계서_총체1회 설계변경 설계서" xfId="3155"/>
    <cellStyle name="_하천점용허가신청서_가시설_총체1회 설계변경 설계서_총체1회 설계변경 설계서_0.3차발주설계서" xfId="3156"/>
    <cellStyle name="_하천점용허가신청서_가시설_총체1회 설계변경 설계서_총체1회 설계변경 설계서_0.3차발주설계서_120억내역서" xfId="3157"/>
    <cellStyle name="_하천점용허가신청서_가시설_총체1회 설계변경 설계서_총체1회 설계변경 설계서_0.3차발주설계서_120억내역서_2004년 발주계획(안)" xfId="3158"/>
    <cellStyle name="_하천점용허가신청서_가시설_총체1회 설계변경 설계서_총체1회 설계변경 설계서_0.3차발주설계서_120억내역서_공사현황(03년7월)" xfId="3159"/>
    <cellStyle name="_하천점용허가신청서_가시설_총체1회 설계변경 설계서_총체1회 설계변경 설계서_0.3차발주설계서_120억내역서_공사현황(03년7월)_2004년 발주계획(안)" xfId="3160"/>
    <cellStyle name="_하천점용허가신청서_가시설_총체1회 설계변경 설계서_총체1회 설계변경 설계서_0.3차발주설계서_120억내역서_요약도" xfId="3161"/>
    <cellStyle name="_하천점용허가신청서_가시설_총체1회 설계변경 설계서_총체1회 설계변경 설계서_0.3차발주설계서_120억내역서_요약도_2004년 발주계획(안)" xfId="3162"/>
    <cellStyle name="_하천점용허가신청서_가시설_총체1회 설계변경 설계서_총체1회 설계변경 설계서_0.3차발주설계서_사전공사내역서" xfId="3163"/>
    <cellStyle name="_하천점용허가신청서_가시설_총체1회 설계변경 설계서_총체1회 설계변경 설계서_0.3차발주설계서_사전공사내역서_2004년 발주계획(안)" xfId="3164"/>
    <cellStyle name="_하천점용허가신청서_가시설_총체1회 설계변경 설계서_총체1회 설계변경 설계서_0.3차발주설계서_소장실자료(요약도)" xfId="3165"/>
    <cellStyle name="_하천점용허가신청서_가시설_총체1회 설계변경 설계서_총체1회 설계변경 설계서_0.3차발주설계서_소장실자료(요약도)_2004년 발주계획(안)" xfId="3166"/>
    <cellStyle name="_하천점용허가신청서_가시설_총체1회 설계변경 설계서_총체1회 설계변경 설계서_0.3차발주설계서_추가공사내역서" xfId="3167"/>
    <cellStyle name="_하천점용허가신청서_가시설_총체1회 설계변경 설계서_총체1회 설계변경 설계서_0.3차발주설계서_추가공사내역서_2004년 발주계획(안)" xfId="3168"/>
    <cellStyle name="_하천점용허가신청서_가시설_총체1회 설계변경 설계서_총체1회 설계변경 설계서_1" xfId="3169"/>
    <cellStyle name="_하천점용허가신청서_가시설_총체1회 설계변경 설계서_총체1회 설계변경 설계서_1_2004년 발주계획(안)" xfId="3170"/>
    <cellStyle name="_하천점용허가신청서_가시설_총체1회 설계변경 설계서_총체1회 설계변경 설계서_120억내역서" xfId="3171"/>
    <cellStyle name="_하천점용허가신청서_가시설_총체1회 설계변경 설계서_총체1회 설계변경 설계서_120억내역서_2004년 발주계획(안)" xfId="3172"/>
    <cellStyle name="_하천점용허가신청서_가시설_총체1회 설계변경 설계서_총체1회 설계변경 설계서_120억내역서_공사현황(03년7월)" xfId="3173"/>
    <cellStyle name="_하천점용허가신청서_가시설_총체1회 설계변경 설계서_총체1회 설계변경 설계서_120억내역서_공사현황(03년7월)_2004년 발주계획(안)" xfId="3174"/>
    <cellStyle name="_하천점용허가신청서_가시설_총체1회 설계변경 설계서_총체1회 설계변경 설계서_120억내역서_요약도" xfId="3175"/>
    <cellStyle name="_하천점용허가신청서_가시설_총체1회 설계변경 설계서_총체1회 설계변경 설계서_120억내역서_요약도_2004년 발주계획(안)" xfId="3176"/>
    <cellStyle name="_하천점용허가신청서_가시설_총체1회 설계변경 설계서_총체1회 설계변경 설계서_2004년 발주계획(안)" xfId="3177"/>
    <cellStyle name="_하천점용허가신청서_가시설_총체1회 설계변경 설계서_총체1회 설계변경 설계서_3차발주설계서" xfId="3178"/>
    <cellStyle name="_하천점용허가신청서_가시설_총체1회 설계변경 설계서_총체1회 설계변경 설계서_3차발주설계서_120억내역서" xfId="3179"/>
    <cellStyle name="_하천점용허가신청서_가시설_총체1회 설계변경 설계서_총체1회 설계변경 설계서_3차발주설계서_120억내역서_2004년 발주계획(안)" xfId="3180"/>
    <cellStyle name="_하천점용허가신청서_가시설_총체1회 설계변경 설계서_총체1회 설계변경 설계서_3차발주설계서_120억내역서_공사현황(03년7월)" xfId="3181"/>
    <cellStyle name="_하천점용허가신청서_가시설_총체1회 설계변경 설계서_총체1회 설계변경 설계서_3차발주설계서_120억내역서_공사현황(03년7월)_2004년 발주계획(안)" xfId="3182"/>
    <cellStyle name="_하천점용허가신청서_가시설_총체1회 설계변경 설계서_총체1회 설계변경 설계서_3차발주설계서_120억내역서_요약도" xfId="3183"/>
    <cellStyle name="_하천점용허가신청서_가시설_총체1회 설계변경 설계서_총체1회 설계변경 설계서_3차발주설계서_120억내역서_요약도_2004년 발주계획(안)" xfId="3184"/>
    <cellStyle name="_하천점용허가신청서_가시설_총체1회 설계변경 설계서_총체1회 설계변경 설계서_3차발주설계서_2004년 발주계획(안)" xfId="3185"/>
    <cellStyle name="_하천점용허가신청서_가시설_총체1회 설계변경 설계서_총체1회 설계변경 설계서_3차발주설계서_발주설계서" xfId="3186"/>
    <cellStyle name="_하천점용허가신청서_가시설_총체1회 설계변경 설계서_총체1회 설계변경 설계서_3차발주설계서_사전공사내역서" xfId="3187"/>
    <cellStyle name="_하천점용허가신청서_가시설_총체1회 설계변경 설계서_총체1회 설계변경 설계서_3차발주설계서_사전공사내역서_2004년 발주계획(안)" xfId="3188"/>
    <cellStyle name="_하천점용허가신청서_가시설_총체1회 설계변경 설계서_총체1회 설계변경 설계서_3차발주설계서_소장실자료(요약도)" xfId="3189"/>
    <cellStyle name="_하천점용허가신청서_가시설_총체1회 설계변경 설계서_총체1회 설계변경 설계서_3차발주설계서_소장실자료(요약도)_2004년 발주계획(안)" xfId="3190"/>
    <cellStyle name="_하천점용허가신청서_가시설_총체1회 설계변경 설계서_총체1회 설계변경 설계서_3차발주설계서_청에서" xfId="3191"/>
    <cellStyle name="_하천점용허가신청서_가시설_총체1회 설계변경 설계서_총체1회 설계변경 설계서_3차발주설계서_청에서_0.3차발주설계서" xfId="3192"/>
    <cellStyle name="_하천점용허가신청서_가시설_총체1회 설계변경 설계서_총체1회 설계변경 설계서_3차발주설계서_청에서_0.3차발주설계서_120억내역서" xfId="3193"/>
    <cellStyle name="_하천점용허가신청서_가시설_총체1회 설계변경 설계서_총체1회 설계변경 설계서_3차발주설계서_청에서_0.3차발주설계서_120억내역서_2004년 발주계획(안)" xfId="3194"/>
    <cellStyle name="_하천점용허가신청서_가시설_총체1회 설계변경 설계서_총체1회 설계변경 설계서_3차발주설계서_청에서_0.3차발주설계서_120억내역서_공사현황(03년7월)" xfId="3195"/>
    <cellStyle name="_하천점용허가신청서_가시설_총체1회 설계변경 설계서_총체1회 설계변경 설계서_3차발주설계서_청에서_0.3차발주설계서_120억내역서_공사현황(03년7월)_2004년 발주계획(안)" xfId="3196"/>
    <cellStyle name="_하천점용허가신청서_가시설_총체1회 설계변경 설계서_총체1회 설계변경 설계서_3차발주설계서_청에서_0.3차발주설계서_120억내역서_요약도" xfId="3197"/>
    <cellStyle name="_하천점용허가신청서_가시설_총체1회 설계변경 설계서_총체1회 설계변경 설계서_3차발주설계서_청에서_0.3차발주설계서_120억내역서_요약도_2004년 발주계획(안)" xfId="3198"/>
    <cellStyle name="_하천점용허가신청서_가시설_총체1회 설계변경 설계서_총체1회 설계변경 설계서_3차발주설계서_청에서_0.3차발주설계서_사전공사내역서" xfId="3199"/>
    <cellStyle name="_하천점용허가신청서_가시설_총체1회 설계변경 설계서_총체1회 설계변경 설계서_3차발주설계서_청에서_0.3차발주설계서_사전공사내역서_2004년 발주계획(안)" xfId="3200"/>
    <cellStyle name="_하천점용허가신청서_가시설_총체1회 설계변경 설계서_총체1회 설계변경 설계서_3차발주설계서_청에서_0.3차발주설계서_소장실자료(요약도)" xfId="3201"/>
    <cellStyle name="_하천점용허가신청서_가시설_총체1회 설계변경 설계서_총체1회 설계변경 설계서_3차발주설계서_청에서_0.3차발주설계서_소장실자료(요약도)_2004년 발주계획(안)" xfId="3202"/>
    <cellStyle name="_하천점용허가신청서_가시설_총체1회 설계변경 설계서_총체1회 설계변경 설계서_3차발주설계서_청에서_0.3차발주설계서_추가공사내역서" xfId="3203"/>
    <cellStyle name="_하천점용허가신청서_가시설_총체1회 설계변경 설계서_총체1회 설계변경 설계서_3차발주설계서_청에서_0.3차발주설계서_추가공사내역서_2004년 발주계획(안)" xfId="3204"/>
    <cellStyle name="_하천점용허가신청서_가시설_총체1회 설계변경 설계서_총체1회 설계변경 설계서_3차발주설계서_청에서_120억내역서" xfId="3205"/>
    <cellStyle name="_하천점용허가신청서_가시설_총체1회 설계변경 설계서_총체1회 설계변경 설계서_3차발주설계서_청에서_120억내역서_2004년 발주계획(안)" xfId="3206"/>
    <cellStyle name="_하천점용허가신청서_가시설_총체1회 설계변경 설계서_총체1회 설계변경 설계서_3차발주설계서_청에서_120억내역서_공사현황(03년7월)" xfId="3207"/>
    <cellStyle name="_하천점용허가신청서_가시설_총체1회 설계변경 설계서_총체1회 설계변경 설계서_3차발주설계서_청에서_120억내역서_공사현황(03년7월)_2004년 발주계획(안)" xfId="3208"/>
    <cellStyle name="_하천점용허가신청서_가시설_총체1회 설계변경 설계서_총체1회 설계변경 설계서_3차발주설계서_청에서_120억내역서_요약도" xfId="3209"/>
    <cellStyle name="_하천점용허가신청서_가시설_총체1회 설계변경 설계서_총체1회 설계변경 설계서_3차발주설계서_청에서_120억내역서_요약도_2004년 발주계획(안)" xfId="3210"/>
    <cellStyle name="_하천점용허가신청서_가시설_총체1회 설계변경 설계서_총체1회 설계변경 설계서_3차발주설계서_청에서_2004년 발주계획(안)" xfId="3211"/>
    <cellStyle name="_하천점용허가신청서_가시설_총체1회 설계변경 설계서_총체1회 설계변경 설계서_3차발주설계서_청에서_발주설계서" xfId="3212"/>
    <cellStyle name="_하천점용허가신청서_가시설_총체1회 설계변경 설계서_총체1회 설계변경 설계서_3차발주설계서_추가공사내역서" xfId="3213"/>
    <cellStyle name="_하천점용허가신청서_가시설_총체1회 설계변경 설계서_총체1회 설계변경 설계서_3차발주설계서_추가공사내역서_2004년 발주계획(안)" xfId="3214"/>
    <cellStyle name="_하천점용허가신청서_가시설_총체1회 설계변경 설계서_총체1회 설계변경 설계서_발주설계서" xfId="3215"/>
    <cellStyle name="_하천점용허가신청서_가시설_총체1회 설계변경 설계서_총체1회 설계변경 설계서_설계서" xfId="3216"/>
    <cellStyle name="_하천점용허가신청서_가시설_총체1회 설계변경 설계서_총체1회 설계변경 설계서_설계서_120억내역서" xfId="3217"/>
    <cellStyle name="_하천점용허가신청서_가시설_총체1회 설계변경 설계서_총체1회 설계변경 설계서_설계서_120억내역서_2004년 발주계획(안)" xfId="3218"/>
    <cellStyle name="_하천점용허가신청서_가시설_총체1회 설계변경 설계서_총체1회 설계변경 설계서_설계서_120억내역서_공사현황(03년7월)" xfId="3219"/>
    <cellStyle name="_하천점용허가신청서_가시설_총체1회 설계변경 설계서_총체1회 설계변경 설계서_설계서_120억내역서_공사현황(03년7월)_2004년 발주계획(안)" xfId="3220"/>
    <cellStyle name="_하천점용허가신청서_가시설_총체1회 설계변경 설계서_총체1회 설계변경 설계서_설계서_120억내역서_요약도" xfId="3221"/>
    <cellStyle name="_하천점용허가신청서_가시설_총체1회 설계변경 설계서_총체1회 설계변경 설계서_설계서_120억내역서_요약도_2004년 발주계획(안)" xfId="3222"/>
    <cellStyle name="_하천점용허가신청서_가시설_총체1회 설계변경 설계서_총체1회 설계변경 설계서_설계서_2004년 발주계획(안)" xfId="3223"/>
    <cellStyle name="_하천점용허가신청서_가시설_총체1회 설계변경 설계서_총체1회 설계변경 설계서_설계서_발주설계서" xfId="3224"/>
    <cellStyle name="_하천점용허가신청서_가시설_총체1회 설계변경 설계서_총체1회 설계변경 설계서_설계서_사전공사내역서" xfId="3225"/>
    <cellStyle name="_하천점용허가신청서_가시설_총체1회 설계변경 설계서_총체1회 설계변경 설계서_설계서_사전공사내역서_2004년 발주계획(안)" xfId="3226"/>
    <cellStyle name="_하천점용허가신청서_가시설_총체1회 설계변경 설계서_총체1회 설계변경 설계서_설계서_소장실자료(요약도)" xfId="3227"/>
    <cellStyle name="_하천점용허가신청서_가시설_총체1회 설계변경 설계서_총체1회 설계변경 설계서_설계서_소장실자료(요약도)_2004년 발주계획(안)" xfId="3228"/>
    <cellStyle name="_하천점용허가신청서_가시설_총체1회 설계변경 설계서_총체1회 설계변경 설계서_설계서_청에서" xfId="3229"/>
    <cellStyle name="_하천점용허가신청서_가시설_총체1회 설계변경 설계서_총체1회 설계변경 설계서_설계서_청에서_0.3차발주설계서" xfId="3230"/>
    <cellStyle name="_하천점용허가신청서_가시설_총체1회 설계변경 설계서_총체1회 설계변경 설계서_설계서_청에서_0.3차발주설계서_120억내역서" xfId="3231"/>
    <cellStyle name="_하천점용허가신청서_가시설_총체1회 설계변경 설계서_총체1회 설계변경 설계서_설계서_청에서_0.3차발주설계서_120억내역서_2004년 발주계획(안)" xfId="3232"/>
    <cellStyle name="_하천점용허가신청서_가시설_총체1회 설계변경 설계서_총체1회 설계변경 설계서_설계서_청에서_0.3차발주설계서_120억내역서_공사현황(03년7월)" xfId="3233"/>
    <cellStyle name="_하천점용허가신청서_가시설_총체1회 설계변경 설계서_총체1회 설계변경 설계서_설계서_청에서_0.3차발주설계서_120억내역서_공사현황(03년7월)_2004년 발주계획(안)" xfId="3234"/>
    <cellStyle name="_하천점용허가신청서_가시설_총체1회 설계변경 설계서_총체1회 설계변경 설계서_설계서_청에서_0.3차발주설계서_120억내역서_요약도" xfId="3235"/>
    <cellStyle name="_하천점용허가신청서_가시설_총체1회 설계변경 설계서_총체1회 설계변경 설계서_설계서_청에서_0.3차발주설계서_120억내역서_요약도_2004년 발주계획(안)" xfId="3236"/>
    <cellStyle name="_하천점용허가신청서_가시설_총체1회 설계변경 설계서_총체1회 설계변경 설계서_설계서_청에서_0.3차발주설계서_사전공사내역서" xfId="3237"/>
    <cellStyle name="_하천점용허가신청서_가시설_총체1회 설계변경 설계서_총체1회 설계변경 설계서_설계서_청에서_0.3차발주설계서_사전공사내역서_2004년 발주계획(안)" xfId="3238"/>
    <cellStyle name="_하천점용허가신청서_가시설_총체1회 설계변경 설계서_총체1회 설계변경 설계서_설계서_청에서_0.3차발주설계서_소장실자료(요약도)" xfId="3239"/>
    <cellStyle name="_하천점용허가신청서_가시설_총체1회 설계변경 설계서_총체1회 설계변경 설계서_설계서_청에서_0.3차발주설계서_소장실자료(요약도)_2004년 발주계획(안)" xfId="3240"/>
    <cellStyle name="_하천점용허가신청서_가시설_총체1회 설계변경 설계서_총체1회 설계변경 설계서_설계서_청에서_0.3차발주설계서_추가공사내역서" xfId="3241"/>
    <cellStyle name="_하천점용허가신청서_가시설_총체1회 설계변경 설계서_총체1회 설계변경 설계서_설계서_청에서_0.3차발주설계서_추가공사내역서_2004년 발주계획(안)" xfId="3242"/>
    <cellStyle name="_하천점용허가신청서_가시설_총체1회 설계변경 설계서_총체1회 설계변경 설계서_설계서_청에서_120억내역서" xfId="3243"/>
    <cellStyle name="_하천점용허가신청서_가시설_총체1회 설계변경 설계서_총체1회 설계변경 설계서_설계서_청에서_120억내역서_2004년 발주계획(안)" xfId="3244"/>
    <cellStyle name="_하천점용허가신청서_가시설_총체1회 설계변경 설계서_총체1회 설계변경 설계서_설계서_청에서_120억내역서_공사현황(03년7월)" xfId="3245"/>
    <cellStyle name="_하천점용허가신청서_가시설_총체1회 설계변경 설계서_총체1회 설계변경 설계서_설계서_청에서_120억내역서_공사현황(03년7월)_2004년 발주계획(안)" xfId="3246"/>
    <cellStyle name="_하천점용허가신청서_가시설_총체1회 설계변경 설계서_총체1회 설계변경 설계서_설계서_청에서_120억내역서_요약도" xfId="3247"/>
    <cellStyle name="_하천점용허가신청서_가시설_총체1회 설계변경 설계서_총체1회 설계변경 설계서_설계서_청에서_120억내역서_요약도_2004년 발주계획(안)" xfId="3248"/>
    <cellStyle name="_하천점용허가신청서_가시설_총체1회 설계변경 설계서_총체1회 설계변경 설계서_설계서_청에서_2004년 발주계획(안)" xfId="3249"/>
    <cellStyle name="_하천점용허가신청서_가시설_총체1회 설계변경 설계서_총체1회 설계변경 설계서_설계서_청에서_발주설계서" xfId="3250"/>
    <cellStyle name="_하천점용허가신청서_가시설_총체1회 설계변경 설계서_총체1회 설계변경 설계서_설계서_추가공사내역서" xfId="3251"/>
    <cellStyle name="_하천점용허가신청서_가시설_총체1회 설계변경 설계서_총체1회 설계변경 설계서_설계서_추가공사내역서_2004년 발주계획(안)" xfId="3252"/>
    <cellStyle name="_하천점용허가신청서_가시설_총체1회 설계변경 설계서_총체1회 설계변경 설계서_요약서" xfId="3253"/>
    <cellStyle name="_하천점용허가신청서_가시설_총체1회 설계변경 설계서_총체1회 설계변경 설계서_요약서_2004년 발주계획(안)" xfId="3254"/>
    <cellStyle name="_하천점용허가신청서_가시설_총체1회 설계변경 설계서_총체1회 설계변경 설계서_총체1회 설계변경 설계서" xfId="3255"/>
    <cellStyle name="_하천점용허가신청서_가시설_총체1회 설계변경 설계서_총체1회 설계변경 설계서_총체1회 설계변경 설계서_2004년 발주계획(안)" xfId="3256"/>
    <cellStyle name="_하천점용허가신청서_가시설_총체1회 설계변경 설계서_총체2회 설계변경 설계서" xfId="3257"/>
    <cellStyle name="_하천점용허가신청서_가시설_총체1회 설계변경 설계서_총체2회 설계변경 설계서_발주설계서" xfId="3258"/>
    <cellStyle name="_하천점용허가신청서_기성3차1회" xfId="3259"/>
    <cellStyle name="_하천점용허가신청서_기성3차1회_2004년 발주계획(안)" xfId="3260"/>
    <cellStyle name="_하천점용허가신청서_발주설계서" xfId="3261"/>
    <cellStyle name="_하천점용허가신청서_설계서" xfId="3262"/>
    <cellStyle name="_하천점용허가신청서_설계서_120억내역서" xfId="3263"/>
    <cellStyle name="_하천점용허가신청서_설계서_120억내역서_2004년 발주계획(안)" xfId="3264"/>
    <cellStyle name="_하천점용허가신청서_설계서_120억내역서_공사현황(03년7월)" xfId="3265"/>
    <cellStyle name="_하천점용허가신청서_설계서_120억내역서_공사현황(03년7월)_2004년 발주계획(안)" xfId="3266"/>
    <cellStyle name="_하천점용허가신청서_설계서_120억내역서_요약도" xfId="3267"/>
    <cellStyle name="_하천점용허가신청서_설계서_120억내역서_요약도_2004년 발주계획(안)" xfId="3268"/>
    <cellStyle name="_하천점용허가신청서_설계서_2004년 발주계획(안)" xfId="3269"/>
    <cellStyle name="_하천점용허가신청서_설계서_발주설계서" xfId="3270"/>
    <cellStyle name="_하천점용허가신청서_설계서_사전공사내역서" xfId="3271"/>
    <cellStyle name="_하천점용허가신청서_설계서_사전공사내역서_2004년 발주계획(안)" xfId="3272"/>
    <cellStyle name="_하천점용허가신청서_설계서_소장실자료(요약도)" xfId="3273"/>
    <cellStyle name="_하천점용허가신청서_설계서_소장실자료(요약도)_2004년 발주계획(안)" xfId="3274"/>
    <cellStyle name="_하천점용허가신청서_설계서_청에서" xfId="3275"/>
    <cellStyle name="_하천점용허가신청서_설계서_청에서_0.3차발주설계서" xfId="3276"/>
    <cellStyle name="_하천점용허가신청서_설계서_청에서_0.3차발주설계서_120억내역서" xfId="3277"/>
    <cellStyle name="_하천점용허가신청서_설계서_청에서_0.3차발주설계서_120억내역서_2004년 발주계획(안)" xfId="3278"/>
    <cellStyle name="_하천점용허가신청서_설계서_청에서_0.3차발주설계서_120억내역서_공사현황(03년7월)" xfId="3279"/>
    <cellStyle name="_하천점용허가신청서_설계서_청에서_0.3차발주설계서_120억내역서_공사현황(03년7월)_2004년 발주계획(안)" xfId="3280"/>
    <cellStyle name="_하천점용허가신청서_설계서_청에서_0.3차발주설계서_120억내역서_요약도" xfId="3281"/>
    <cellStyle name="_하천점용허가신청서_설계서_청에서_0.3차발주설계서_120억내역서_요약도_2004년 발주계획(안)" xfId="3282"/>
    <cellStyle name="_하천점용허가신청서_설계서_청에서_0.3차발주설계서_사전공사내역서" xfId="3283"/>
    <cellStyle name="_하천점용허가신청서_설계서_청에서_0.3차발주설계서_사전공사내역서_2004년 발주계획(안)" xfId="3284"/>
    <cellStyle name="_하천점용허가신청서_설계서_청에서_0.3차발주설계서_소장실자료(요약도)" xfId="3285"/>
    <cellStyle name="_하천점용허가신청서_설계서_청에서_0.3차발주설계서_소장실자료(요약도)_2004년 발주계획(안)" xfId="3286"/>
    <cellStyle name="_하천점용허가신청서_설계서_청에서_0.3차발주설계서_추가공사내역서" xfId="3287"/>
    <cellStyle name="_하천점용허가신청서_설계서_청에서_0.3차발주설계서_추가공사내역서_2004년 발주계획(안)" xfId="3288"/>
    <cellStyle name="_하천점용허가신청서_설계서_청에서_120억내역서" xfId="3289"/>
    <cellStyle name="_하천점용허가신청서_설계서_청에서_120억내역서_2004년 발주계획(안)" xfId="3290"/>
    <cellStyle name="_하천점용허가신청서_설계서_청에서_120억내역서_공사현황(03년7월)" xfId="3291"/>
    <cellStyle name="_하천점용허가신청서_설계서_청에서_120억내역서_공사현황(03년7월)_2004년 발주계획(안)" xfId="3292"/>
    <cellStyle name="_하천점용허가신청서_설계서_청에서_120억내역서_요약도" xfId="3293"/>
    <cellStyle name="_하천점용허가신청서_설계서_청에서_120억내역서_요약도_2004년 발주계획(안)" xfId="3294"/>
    <cellStyle name="_하천점용허가신청서_설계서_청에서_2004년 발주계획(안)" xfId="3295"/>
    <cellStyle name="_하천점용허가신청서_설계서_청에서_발주설계서" xfId="3296"/>
    <cellStyle name="_하천점용허가신청서_설계서_추가공사내역서" xfId="3297"/>
    <cellStyle name="_하천점용허가신청서_설계서_추가공사내역서_2004년 발주계획(안)" xfId="3298"/>
    <cellStyle name="_하천점용허가신청서_예산고가 가시설공" xfId="3299"/>
    <cellStyle name="_하천점용허가신청서_예산고가 가시설공_2004년 발주계획(안)" xfId="3300"/>
    <cellStyle name="_하천점용허가신청서_예산고가 가시설수량" xfId="3301"/>
    <cellStyle name="_하천점용허가신청서_예산고가 가시설수량_2004년 발주계획(안)" xfId="3302"/>
    <cellStyle name="_하천점용허가신청서_예산고가가시설" xfId="3303"/>
    <cellStyle name="_하천점용허가신청서_예산고가가시설_2004년 발주계획(안)" xfId="3304"/>
    <cellStyle name="_하천점용허가신청서_요약서" xfId="3305"/>
    <cellStyle name="_하천점용허가신청서_요약서_2004년 발주계획(안)" xfId="3306"/>
    <cellStyle name="_하천점용허가신청서_총체1회 설계변경 설계서" xfId="3307"/>
    <cellStyle name="_하천점용허가신청서_총체1회 설계변경 설계서_0.3차발주설계서" xfId="3308"/>
    <cellStyle name="_하천점용허가신청서_총체1회 설계변경 설계서_0.3차발주설계서_120억내역서" xfId="3309"/>
    <cellStyle name="_하천점용허가신청서_총체1회 설계변경 설계서_0.3차발주설계서_120억내역서_2004년 발주계획(안)" xfId="3310"/>
    <cellStyle name="_하천점용허가신청서_총체1회 설계변경 설계서_0.3차발주설계서_120억내역서_공사현황(03년7월)" xfId="3311"/>
    <cellStyle name="_하천점용허가신청서_총체1회 설계변경 설계서_0.3차발주설계서_120억내역서_공사현황(03년7월)_2004년 발주계획(안)" xfId="3312"/>
    <cellStyle name="_하천점용허가신청서_총체1회 설계변경 설계서_0.3차발주설계서_120억내역서_요약도" xfId="3313"/>
    <cellStyle name="_하천점용허가신청서_총체1회 설계변경 설계서_0.3차발주설계서_120억내역서_요약도_2004년 발주계획(안)" xfId="3314"/>
    <cellStyle name="_하천점용허가신청서_총체1회 설계변경 설계서_0.3차발주설계서_사전공사내역서" xfId="3315"/>
    <cellStyle name="_하천점용허가신청서_총체1회 설계변경 설계서_0.3차발주설계서_사전공사내역서_2004년 발주계획(안)" xfId="3316"/>
    <cellStyle name="_하천점용허가신청서_총체1회 설계변경 설계서_0.3차발주설계서_소장실자료(요약도)" xfId="3317"/>
    <cellStyle name="_하천점용허가신청서_총체1회 설계변경 설계서_0.3차발주설계서_소장실자료(요약도)_2004년 발주계획(안)" xfId="3318"/>
    <cellStyle name="_하천점용허가신청서_총체1회 설계변경 설계서_0.3차발주설계서_추가공사내역서" xfId="3319"/>
    <cellStyle name="_하천점용허가신청서_총체1회 설계변경 설계서_0.3차발주설계서_추가공사내역서_2004년 발주계획(안)" xfId="3320"/>
    <cellStyle name="_하천점용허가신청서_총체1회 설계변경 설계서_1" xfId="3321"/>
    <cellStyle name="_하천점용허가신청서_총체1회 설계변경 설계서_1_2004년 발주계획(안)" xfId="3322"/>
    <cellStyle name="_하천점용허가신청서_총체1회 설계변경 설계서_120억내역서" xfId="3323"/>
    <cellStyle name="_하천점용허가신청서_총체1회 설계변경 설계서_120억내역서_2004년 발주계획(안)" xfId="3324"/>
    <cellStyle name="_하천점용허가신청서_총체1회 설계변경 설계서_120억내역서_공사현황(03년7월)" xfId="3325"/>
    <cellStyle name="_하천점용허가신청서_총체1회 설계변경 설계서_120억내역서_공사현황(03년7월)_2004년 발주계획(안)" xfId="3326"/>
    <cellStyle name="_하천점용허가신청서_총체1회 설계변경 설계서_120억내역서_요약도" xfId="3327"/>
    <cellStyle name="_하천점용허가신청서_총체1회 설계변경 설계서_120억내역서_요약도_2004년 발주계획(안)" xfId="3328"/>
    <cellStyle name="_하천점용허가신청서_총체1회 설계변경 설계서_2004년 발주계획(안)" xfId="3329"/>
    <cellStyle name="_하천점용허가신청서_총체1회 설계변경 설계서_3차발주설계서" xfId="3330"/>
    <cellStyle name="_하천점용허가신청서_총체1회 설계변경 설계서_3차발주설계서_120억내역서" xfId="3331"/>
    <cellStyle name="_하천점용허가신청서_총체1회 설계변경 설계서_3차발주설계서_120억내역서_2004년 발주계획(안)" xfId="3332"/>
    <cellStyle name="_하천점용허가신청서_총체1회 설계변경 설계서_3차발주설계서_120억내역서_공사현황(03년7월)" xfId="3333"/>
    <cellStyle name="_하천점용허가신청서_총체1회 설계변경 설계서_3차발주설계서_120억내역서_공사현황(03년7월)_2004년 발주계획(안)" xfId="3334"/>
    <cellStyle name="_하천점용허가신청서_총체1회 설계변경 설계서_3차발주설계서_120억내역서_요약도" xfId="3335"/>
    <cellStyle name="_하천점용허가신청서_총체1회 설계변경 설계서_3차발주설계서_120억내역서_요약도_2004년 발주계획(안)" xfId="3336"/>
    <cellStyle name="_하천점용허가신청서_총체1회 설계변경 설계서_3차발주설계서_2004년 발주계획(안)" xfId="3337"/>
    <cellStyle name="_하천점용허가신청서_총체1회 설계변경 설계서_3차발주설계서_발주설계서" xfId="3338"/>
    <cellStyle name="_하천점용허가신청서_총체1회 설계변경 설계서_3차발주설계서_사전공사내역서" xfId="3339"/>
    <cellStyle name="_하천점용허가신청서_총체1회 설계변경 설계서_3차발주설계서_사전공사내역서_2004년 발주계획(안)" xfId="3340"/>
    <cellStyle name="_하천점용허가신청서_총체1회 설계변경 설계서_3차발주설계서_소장실자료(요약도)" xfId="3341"/>
    <cellStyle name="_하천점용허가신청서_총체1회 설계변경 설계서_3차발주설계서_소장실자료(요약도)_2004년 발주계획(안)" xfId="3342"/>
    <cellStyle name="_하천점용허가신청서_총체1회 설계변경 설계서_3차발주설계서_청에서" xfId="3343"/>
    <cellStyle name="_하천점용허가신청서_총체1회 설계변경 설계서_3차발주설계서_청에서_0.3차발주설계서" xfId="3344"/>
    <cellStyle name="_하천점용허가신청서_총체1회 설계변경 설계서_3차발주설계서_청에서_0.3차발주설계서_120억내역서" xfId="3345"/>
    <cellStyle name="_하천점용허가신청서_총체1회 설계변경 설계서_3차발주설계서_청에서_0.3차발주설계서_120억내역서_2004년 발주계획(안)" xfId="3346"/>
    <cellStyle name="_하천점용허가신청서_총체1회 설계변경 설계서_3차발주설계서_청에서_0.3차발주설계서_120억내역서_공사현황(03년7월)" xfId="3347"/>
    <cellStyle name="_하천점용허가신청서_총체1회 설계변경 설계서_3차발주설계서_청에서_0.3차발주설계서_120억내역서_공사현황(03년7월)_2004년 발주계획(안)" xfId="3348"/>
    <cellStyle name="_하천점용허가신청서_총체1회 설계변경 설계서_3차발주설계서_청에서_0.3차발주설계서_120억내역서_요약도" xfId="3349"/>
    <cellStyle name="_하천점용허가신청서_총체1회 설계변경 설계서_3차발주설계서_청에서_0.3차발주설계서_120억내역서_요약도_2004년 발주계획(안)" xfId="3350"/>
    <cellStyle name="_하천점용허가신청서_총체1회 설계변경 설계서_3차발주설계서_청에서_0.3차발주설계서_사전공사내역서" xfId="3351"/>
    <cellStyle name="_하천점용허가신청서_총체1회 설계변경 설계서_3차발주설계서_청에서_0.3차발주설계서_사전공사내역서_2004년 발주계획(안)" xfId="3352"/>
    <cellStyle name="_하천점용허가신청서_총체1회 설계변경 설계서_3차발주설계서_청에서_0.3차발주설계서_소장실자료(요약도)" xfId="3353"/>
    <cellStyle name="_하천점용허가신청서_총체1회 설계변경 설계서_3차발주설계서_청에서_0.3차발주설계서_소장실자료(요약도)_2004년 발주계획(안)" xfId="3354"/>
    <cellStyle name="_하천점용허가신청서_총체1회 설계변경 설계서_3차발주설계서_청에서_0.3차발주설계서_추가공사내역서" xfId="3355"/>
    <cellStyle name="_하천점용허가신청서_총체1회 설계변경 설계서_3차발주설계서_청에서_0.3차발주설계서_추가공사내역서_2004년 발주계획(안)" xfId="3356"/>
    <cellStyle name="_하천점용허가신청서_총체1회 설계변경 설계서_3차발주설계서_청에서_120억내역서" xfId="3357"/>
    <cellStyle name="_하천점용허가신청서_총체1회 설계변경 설계서_3차발주설계서_청에서_120억내역서_2004년 발주계획(안)" xfId="3358"/>
    <cellStyle name="_하천점용허가신청서_총체1회 설계변경 설계서_3차발주설계서_청에서_120억내역서_공사현황(03년7월)" xfId="3359"/>
    <cellStyle name="_하천점용허가신청서_총체1회 설계변경 설계서_3차발주설계서_청에서_120억내역서_공사현황(03년7월)_2004년 발주계획(안)" xfId="3360"/>
    <cellStyle name="_하천점용허가신청서_총체1회 설계변경 설계서_3차발주설계서_청에서_120억내역서_요약도" xfId="3361"/>
    <cellStyle name="_하천점용허가신청서_총체1회 설계변경 설계서_3차발주설계서_청에서_120억내역서_요약도_2004년 발주계획(안)" xfId="3362"/>
    <cellStyle name="_하천점용허가신청서_총체1회 설계변경 설계서_3차발주설계서_청에서_2004년 발주계획(안)" xfId="3363"/>
    <cellStyle name="_하천점용허가신청서_총체1회 설계변경 설계서_3차발주설계서_청에서_발주설계서" xfId="3364"/>
    <cellStyle name="_하천점용허가신청서_총체1회 설계변경 설계서_3차발주설계서_추가공사내역서" xfId="3365"/>
    <cellStyle name="_하천점용허가신청서_총체1회 설계변경 설계서_3차발주설계서_추가공사내역서_2004년 발주계획(안)" xfId="3366"/>
    <cellStyle name="_하천점용허가신청서_총체1회 설계변경 설계서_발주설계서" xfId="3367"/>
    <cellStyle name="_하천점용허가신청서_총체1회 설계변경 설계서_설계서" xfId="3368"/>
    <cellStyle name="_하천점용허가신청서_총체1회 설계변경 설계서_설계서_120억내역서" xfId="3369"/>
    <cellStyle name="_하천점용허가신청서_총체1회 설계변경 설계서_설계서_120억내역서_2004년 발주계획(안)" xfId="3370"/>
    <cellStyle name="_하천점용허가신청서_총체1회 설계변경 설계서_설계서_120억내역서_공사현황(03년7월)" xfId="3371"/>
    <cellStyle name="_하천점용허가신청서_총체1회 설계변경 설계서_설계서_120억내역서_공사현황(03년7월)_2004년 발주계획(안)" xfId="3372"/>
    <cellStyle name="_하천점용허가신청서_총체1회 설계변경 설계서_설계서_120억내역서_요약도" xfId="3373"/>
    <cellStyle name="_하천점용허가신청서_총체1회 설계변경 설계서_설계서_120억내역서_요약도_2004년 발주계획(안)" xfId="3374"/>
    <cellStyle name="_하천점용허가신청서_총체1회 설계변경 설계서_설계서_2004년 발주계획(안)" xfId="3375"/>
    <cellStyle name="_하천점용허가신청서_총체1회 설계변경 설계서_설계서_발주설계서" xfId="3376"/>
    <cellStyle name="_하천점용허가신청서_총체1회 설계변경 설계서_설계서_사전공사내역서" xfId="3377"/>
    <cellStyle name="_하천점용허가신청서_총체1회 설계변경 설계서_설계서_사전공사내역서_2004년 발주계획(안)" xfId="3378"/>
    <cellStyle name="_하천점용허가신청서_총체1회 설계변경 설계서_설계서_소장실자료(요약도)" xfId="3379"/>
    <cellStyle name="_하천점용허가신청서_총체1회 설계변경 설계서_설계서_소장실자료(요약도)_2004년 발주계획(안)" xfId="3380"/>
    <cellStyle name="_하천점용허가신청서_총체1회 설계변경 설계서_설계서_청에서" xfId="3381"/>
    <cellStyle name="_하천점용허가신청서_총체1회 설계변경 설계서_설계서_청에서_0.3차발주설계서" xfId="3382"/>
    <cellStyle name="_하천점용허가신청서_총체1회 설계변경 설계서_설계서_청에서_0.3차발주설계서_120억내역서" xfId="3383"/>
    <cellStyle name="_하천점용허가신청서_총체1회 설계변경 설계서_설계서_청에서_0.3차발주설계서_120억내역서_2004년 발주계획(안)" xfId="3384"/>
    <cellStyle name="_하천점용허가신청서_총체1회 설계변경 설계서_설계서_청에서_0.3차발주설계서_120억내역서_공사현황(03년7월)" xfId="3385"/>
    <cellStyle name="_하천점용허가신청서_총체1회 설계변경 설계서_설계서_청에서_0.3차발주설계서_120억내역서_공사현황(03년7월)_2004년 발주계획(안)" xfId="3386"/>
    <cellStyle name="_하천점용허가신청서_총체1회 설계변경 설계서_설계서_청에서_0.3차발주설계서_120억내역서_요약도" xfId="3387"/>
    <cellStyle name="_하천점용허가신청서_총체1회 설계변경 설계서_설계서_청에서_0.3차발주설계서_120억내역서_요약도_2004년 발주계획(안)" xfId="3388"/>
    <cellStyle name="_하천점용허가신청서_총체1회 설계변경 설계서_설계서_청에서_0.3차발주설계서_사전공사내역서" xfId="3389"/>
    <cellStyle name="_하천점용허가신청서_총체1회 설계변경 설계서_설계서_청에서_0.3차발주설계서_사전공사내역서_2004년 발주계획(안)" xfId="3390"/>
    <cellStyle name="_하천점용허가신청서_총체1회 설계변경 설계서_설계서_청에서_0.3차발주설계서_소장실자료(요약도)" xfId="3391"/>
    <cellStyle name="_하천점용허가신청서_총체1회 설계변경 설계서_설계서_청에서_0.3차발주설계서_소장실자료(요약도)_2004년 발주계획(안)" xfId="3392"/>
    <cellStyle name="_하천점용허가신청서_총체1회 설계변경 설계서_설계서_청에서_0.3차발주설계서_추가공사내역서" xfId="3393"/>
    <cellStyle name="_하천점용허가신청서_총체1회 설계변경 설계서_설계서_청에서_0.3차발주설계서_추가공사내역서_2004년 발주계획(안)" xfId="3394"/>
    <cellStyle name="_하천점용허가신청서_총체1회 설계변경 설계서_설계서_청에서_120억내역서" xfId="3395"/>
    <cellStyle name="_하천점용허가신청서_총체1회 설계변경 설계서_설계서_청에서_120억내역서_2004년 발주계획(안)" xfId="3396"/>
    <cellStyle name="_하천점용허가신청서_총체1회 설계변경 설계서_설계서_청에서_120억내역서_공사현황(03년7월)" xfId="3397"/>
    <cellStyle name="_하천점용허가신청서_총체1회 설계변경 설계서_설계서_청에서_120억내역서_공사현황(03년7월)_2004년 발주계획(안)" xfId="3398"/>
    <cellStyle name="_하천점용허가신청서_총체1회 설계변경 설계서_설계서_청에서_120억내역서_요약도" xfId="3399"/>
    <cellStyle name="_하천점용허가신청서_총체1회 설계변경 설계서_설계서_청에서_120억내역서_요약도_2004년 발주계획(안)" xfId="3400"/>
    <cellStyle name="_하천점용허가신청서_총체1회 설계변경 설계서_설계서_청에서_2004년 발주계획(안)" xfId="3401"/>
    <cellStyle name="_하천점용허가신청서_총체1회 설계변경 설계서_설계서_청에서_발주설계서" xfId="3402"/>
    <cellStyle name="_하천점용허가신청서_총체1회 설계변경 설계서_설계서_추가공사내역서" xfId="3403"/>
    <cellStyle name="_하천점용허가신청서_총체1회 설계변경 설계서_설계서_추가공사내역서_2004년 발주계획(안)" xfId="3404"/>
    <cellStyle name="_하천점용허가신청서_총체1회 설계변경 설계서_요약서" xfId="3405"/>
    <cellStyle name="_하천점용허가신청서_총체1회 설계변경 설계서_요약서_2004년 발주계획(안)" xfId="3406"/>
    <cellStyle name="_하천점용허가신청서_총체1회 설계변경 설계서_총체1회 설계변경 설계서" xfId="3407"/>
    <cellStyle name="_하천점용허가신청서_총체1회 설계변경 설계서_총체1회 설계변경 설계서_0.3차발주설계서" xfId="3408"/>
    <cellStyle name="_하천점용허가신청서_총체1회 설계변경 설계서_총체1회 설계변경 설계서_0.3차발주설계서_120억내역서" xfId="3409"/>
    <cellStyle name="_하천점용허가신청서_총체1회 설계변경 설계서_총체1회 설계변경 설계서_0.3차발주설계서_120억내역서_2004년 발주계획(안)" xfId="3410"/>
    <cellStyle name="_하천점용허가신청서_총체1회 설계변경 설계서_총체1회 설계변경 설계서_0.3차발주설계서_120억내역서_공사현황(03년7월)" xfId="3411"/>
    <cellStyle name="_하천점용허가신청서_총체1회 설계변경 설계서_총체1회 설계변경 설계서_0.3차발주설계서_120억내역서_공사현황(03년7월)_2004년 발주계획(안)" xfId="3412"/>
    <cellStyle name="_하천점용허가신청서_총체1회 설계변경 설계서_총체1회 설계변경 설계서_0.3차발주설계서_120억내역서_요약도" xfId="3413"/>
    <cellStyle name="_하천점용허가신청서_총체1회 설계변경 설계서_총체1회 설계변경 설계서_0.3차발주설계서_120억내역서_요약도_2004년 발주계획(안)" xfId="3414"/>
    <cellStyle name="_하천점용허가신청서_총체1회 설계변경 설계서_총체1회 설계변경 설계서_0.3차발주설계서_사전공사내역서" xfId="3415"/>
    <cellStyle name="_하천점용허가신청서_총체1회 설계변경 설계서_총체1회 설계변경 설계서_0.3차발주설계서_사전공사내역서_2004년 발주계획(안)" xfId="3416"/>
    <cellStyle name="_하천점용허가신청서_총체1회 설계변경 설계서_총체1회 설계변경 설계서_0.3차발주설계서_소장실자료(요약도)" xfId="3417"/>
    <cellStyle name="_하천점용허가신청서_총체1회 설계변경 설계서_총체1회 설계변경 설계서_0.3차발주설계서_소장실자료(요약도)_2004년 발주계획(안)" xfId="3418"/>
    <cellStyle name="_하천점용허가신청서_총체1회 설계변경 설계서_총체1회 설계변경 설계서_0.3차발주설계서_추가공사내역서" xfId="3419"/>
    <cellStyle name="_하천점용허가신청서_총체1회 설계변경 설계서_총체1회 설계변경 설계서_0.3차발주설계서_추가공사내역서_2004년 발주계획(안)" xfId="3420"/>
    <cellStyle name="_하천점용허가신청서_총체1회 설계변경 설계서_총체1회 설계변경 설계서_1" xfId="3421"/>
    <cellStyle name="_하천점용허가신청서_총체1회 설계변경 설계서_총체1회 설계변경 설계서_1_2004년 발주계획(안)" xfId="3422"/>
    <cellStyle name="_하천점용허가신청서_총체1회 설계변경 설계서_총체1회 설계변경 설계서_120억내역서" xfId="3423"/>
    <cellStyle name="_하천점용허가신청서_총체1회 설계변경 설계서_총체1회 설계변경 설계서_120억내역서_2004년 발주계획(안)" xfId="3424"/>
    <cellStyle name="_하천점용허가신청서_총체1회 설계변경 설계서_총체1회 설계변경 설계서_120억내역서_공사현황(03년7월)" xfId="3425"/>
    <cellStyle name="_하천점용허가신청서_총체1회 설계변경 설계서_총체1회 설계변경 설계서_120억내역서_공사현황(03년7월)_2004년 발주계획(안)" xfId="3426"/>
    <cellStyle name="_하천점용허가신청서_총체1회 설계변경 설계서_총체1회 설계변경 설계서_120억내역서_요약도" xfId="3427"/>
    <cellStyle name="_하천점용허가신청서_총체1회 설계변경 설계서_총체1회 설계변경 설계서_120억내역서_요약도_2004년 발주계획(안)" xfId="3428"/>
    <cellStyle name="_하천점용허가신청서_총체1회 설계변경 설계서_총체1회 설계변경 설계서_2004년 발주계획(안)" xfId="3429"/>
    <cellStyle name="_하천점용허가신청서_총체1회 설계변경 설계서_총체1회 설계변경 설계서_3차발주설계서" xfId="3430"/>
    <cellStyle name="_하천점용허가신청서_총체1회 설계변경 설계서_총체1회 설계변경 설계서_3차발주설계서_120억내역서" xfId="3431"/>
    <cellStyle name="_하천점용허가신청서_총체1회 설계변경 설계서_총체1회 설계변경 설계서_3차발주설계서_120억내역서_2004년 발주계획(안)" xfId="3432"/>
    <cellStyle name="_하천점용허가신청서_총체1회 설계변경 설계서_총체1회 설계변경 설계서_3차발주설계서_120억내역서_공사현황(03년7월)" xfId="3433"/>
    <cellStyle name="_하천점용허가신청서_총체1회 설계변경 설계서_총체1회 설계변경 설계서_3차발주설계서_120억내역서_공사현황(03년7월)_2004년 발주계획(안)" xfId="3434"/>
    <cellStyle name="_하천점용허가신청서_총체1회 설계변경 설계서_총체1회 설계변경 설계서_3차발주설계서_120억내역서_요약도" xfId="3435"/>
    <cellStyle name="_하천점용허가신청서_총체1회 설계변경 설계서_총체1회 설계변경 설계서_3차발주설계서_120억내역서_요약도_2004년 발주계획(안)" xfId="3436"/>
    <cellStyle name="_하천점용허가신청서_총체1회 설계변경 설계서_총체1회 설계변경 설계서_3차발주설계서_2004년 발주계획(안)" xfId="3437"/>
    <cellStyle name="_하천점용허가신청서_총체1회 설계변경 설계서_총체1회 설계변경 설계서_3차발주설계서_발주설계서" xfId="3438"/>
    <cellStyle name="_하천점용허가신청서_총체1회 설계변경 설계서_총체1회 설계변경 설계서_3차발주설계서_사전공사내역서" xfId="3439"/>
    <cellStyle name="_하천점용허가신청서_총체1회 설계변경 설계서_총체1회 설계변경 설계서_3차발주설계서_사전공사내역서_2004년 발주계획(안)" xfId="3440"/>
    <cellStyle name="_하천점용허가신청서_총체1회 설계변경 설계서_총체1회 설계변경 설계서_3차발주설계서_소장실자료(요약도)" xfId="3441"/>
    <cellStyle name="_하천점용허가신청서_총체1회 설계변경 설계서_총체1회 설계변경 설계서_3차발주설계서_소장실자료(요약도)_2004년 발주계획(안)" xfId="3442"/>
    <cellStyle name="_하천점용허가신청서_총체1회 설계변경 설계서_총체1회 설계변경 설계서_3차발주설계서_청에서" xfId="3443"/>
    <cellStyle name="_하천점용허가신청서_총체1회 설계변경 설계서_총체1회 설계변경 설계서_3차발주설계서_청에서_0.3차발주설계서" xfId="3444"/>
    <cellStyle name="_하천점용허가신청서_총체1회 설계변경 설계서_총체1회 설계변경 설계서_3차발주설계서_청에서_0.3차발주설계서_120억내역서" xfId="3445"/>
    <cellStyle name="_하천점용허가신청서_총체1회 설계변경 설계서_총체1회 설계변경 설계서_3차발주설계서_청에서_0.3차발주설계서_120억내역서_2004년 발주계획(안)" xfId="3446"/>
    <cellStyle name="_하천점용허가신청서_총체1회 설계변경 설계서_총체1회 설계변경 설계서_3차발주설계서_청에서_0.3차발주설계서_120억내역서_공사현황(03년7월)" xfId="3447"/>
    <cellStyle name="_하천점용허가신청서_총체1회 설계변경 설계서_총체1회 설계변경 설계서_3차발주설계서_청에서_0.3차발주설계서_120억내역서_공사현황(03년7월)_2004년 발주계획(안)" xfId="3448"/>
    <cellStyle name="_하천점용허가신청서_총체1회 설계변경 설계서_총체1회 설계변경 설계서_3차발주설계서_청에서_0.3차발주설계서_120억내역서_요약도" xfId="3449"/>
    <cellStyle name="_하천점용허가신청서_총체1회 설계변경 설계서_총체1회 설계변경 설계서_3차발주설계서_청에서_0.3차발주설계서_120억내역서_요약도_2004년 발주계획(안)" xfId="3450"/>
    <cellStyle name="_하천점용허가신청서_총체1회 설계변경 설계서_총체1회 설계변경 설계서_3차발주설계서_청에서_0.3차발주설계서_사전공사내역서" xfId="3451"/>
    <cellStyle name="_하천점용허가신청서_총체1회 설계변경 설계서_총체1회 설계변경 설계서_3차발주설계서_청에서_0.3차발주설계서_사전공사내역서_2004년 발주계획(안)" xfId="3452"/>
    <cellStyle name="_하천점용허가신청서_총체1회 설계변경 설계서_총체1회 설계변경 설계서_3차발주설계서_청에서_0.3차발주설계서_소장실자료(요약도)" xfId="3453"/>
    <cellStyle name="_하천점용허가신청서_총체1회 설계변경 설계서_총체1회 설계변경 설계서_3차발주설계서_청에서_0.3차발주설계서_소장실자료(요약도)_2004년 발주계획(안)" xfId="3454"/>
    <cellStyle name="_하천점용허가신청서_총체1회 설계변경 설계서_총체1회 설계변경 설계서_3차발주설계서_청에서_0.3차발주설계서_추가공사내역서" xfId="3455"/>
    <cellStyle name="_하천점용허가신청서_총체1회 설계변경 설계서_총체1회 설계변경 설계서_3차발주설계서_청에서_0.3차발주설계서_추가공사내역서_2004년 발주계획(안)" xfId="3456"/>
    <cellStyle name="_하천점용허가신청서_총체1회 설계변경 설계서_총체1회 설계변경 설계서_3차발주설계서_청에서_120억내역서" xfId="3457"/>
    <cellStyle name="_하천점용허가신청서_총체1회 설계변경 설계서_총체1회 설계변경 설계서_3차발주설계서_청에서_120억내역서_2004년 발주계획(안)" xfId="3458"/>
    <cellStyle name="_하천점용허가신청서_총체1회 설계변경 설계서_총체1회 설계변경 설계서_3차발주설계서_청에서_120억내역서_공사현황(03년7월)" xfId="3459"/>
    <cellStyle name="_하천점용허가신청서_총체1회 설계변경 설계서_총체1회 설계변경 설계서_3차발주설계서_청에서_120억내역서_공사현황(03년7월)_2004년 발주계획(안)" xfId="3460"/>
    <cellStyle name="_하천점용허가신청서_총체1회 설계변경 설계서_총체1회 설계변경 설계서_3차발주설계서_청에서_120억내역서_요약도" xfId="3461"/>
    <cellStyle name="_하천점용허가신청서_총체1회 설계변경 설계서_총체1회 설계변경 설계서_3차발주설계서_청에서_120억내역서_요약도_2004년 발주계획(안)" xfId="3462"/>
    <cellStyle name="_하천점용허가신청서_총체1회 설계변경 설계서_총체1회 설계변경 설계서_3차발주설계서_청에서_2004년 발주계획(안)" xfId="3463"/>
    <cellStyle name="_하천점용허가신청서_총체1회 설계변경 설계서_총체1회 설계변경 설계서_3차발주설계서_청에서_발주설계서" xfId="3464"/>
    <cellStyle name="_하천점용허가신청서_총체1회 설계변경 설계서_총체1회 설계변경 설계서_3차발주설계서_추가공사내역서" xfId="3465"/>
    <cellStyle name="_하천점용허가신청서_총체1회 설계변경 설계서_총체1회 설계변경 설계서_3차발주설계서_추가공사내역서_2004년 발주계획(안)" xfId="3466"/>
    <cellStyle name="_하천점용허가신청서_총체1회 설계변경 설계서_총체1회 설계변경 설계서_발주설계서" xfId="3467"/>
    <cellStyle name="_하천점용허가신청서_총체1회 설계변경 설계서_총체1회 설계변경 설계서_설계서" xfId="3468"/>
    <cellStyle name="_하천점용허가신청서_총체1회 설계변경 설계서_총체1회 설계변경 설계서_설계서_120억내역서" xfId="3469"/>
    <cellStyle name="_하천점용허가신청서_총체1회 설계변경 설계서_총체1회 설계변경 설계서_설계서_120억내역서_2004년 발주계획(안)" xfId="3470"/>
    <cellStyle name="_하천점용허가신청서_총체1회 설계변경 설계서_총체1회 설계변경 설계서_설계서_120억내역서_공사현황(03년7월)" xfId="3471"/>
    <cellStyle name="_하천점용허가신청서_총체1회 설계변경 설계서_총체1회 설계변경 설계서_설계서_120억내역서_공사현황(03년7월)_2004년 발주계획(안)" xfId="3472"/>
    <cellStyle name="_하천점용허가신청서_총체1회 설계변경 설계서_총체1회 설계변경 설계서_설계서_120억내역서_요약도" xfId="3473"/>
    <cellStyle name="_하천점용허가신청서_총체1회 설계변경 설계서_총체1회 설계변경 설계서_설계서_120억내역서_요약도_2004년 발주계획(안)" xfId="3474"/>
    <cellStyle name="_하천점용허가신청서_총체1회 설계변경 설계서_총체1회 설계변경 설계서_설계서_2004년 발주계획(안)" xfId="3475"/>
    <cellStyle name="_하천점용허가신청서_총체1회 설계변경 설계서_총체1회 설계변경 설계서_설계서_발주설계서" xfId="3476"/>
    <cellStyle name="_하천점용허가신청서_총체1회 설계변경 설계서_총체1회 설계변경 설계서_설계서_사전공사내역서" xfId="3477"/>
    <cellStyle name="_하천점용허가신청서_총체1회 설계변경 설계서_총체1회 설계변경 설계서_설계서_사전공사내역서_2004년 발주계획(안)" xfId="3478"/>
    <cellStyle name="_하천점용허가신청서_총체1회 설계변경 설계서_총체1회 설계변경 설계서_설계서_소장실자료(요약도)" xfId="3479"/>
    <cellStyle name="_하천점용허가신청서_총체1회 설계변경 설계서_총체1회 설계변경 설계서_설계서_소장실자료(요약도)_2004년 발주계획(안)" xfId="3480"/>
    <cellStyle name="_하천점용허가신청서_총체1회 설계변경 설계서_총체1회 설계변경 설계서_설계서_청에서" xfId="3481"/>
    <cellStyle name="_하천점용허가신청서_총체1회 설계변경 설계서_총체1회 설계변경 설계서_설계서_청에서_0.3차발주설계서" xfId="3482"/>
    <cellStyle name="_하천점용허가신청서_총체1회 설계변경 설계서_총체1회 설계변경 설계서_설계서_청에서_0.3차발주설계서_120억내역서" xfId="3483"/>
    <cellStyle name="_하천점용허가신청서_총체1회 설계변경 설계서_총체1회 설계변경 설계서_설계서_청에서_0.3차발주설계서_120억내역서_2004년 발주계획(안)" xfId="3484"/>
    <cellStyle name="_하천점용허가신청서_총체1회 설계변경 설계서_총체1회 설계변경 설계서_설계서_청에서_0.3차발주설계서_120억내역서_공사현황(03년7월)" xfId="3485"/>
    <cellStyle name="_하천점용허가신청서_총체1회 설계변경 설계서_총체1회 설계변경 설계서_설계서_청에서_0.3차발주설계서_120억내역서_공사현황(03년7월)_2004년 발주계획(안)" xfId="3486"/>
    <cellStyle name="_하천점용허가신청서_총체1회 설계변경 설계서_총체1회 설계변경 설계서_설계서_청에서_0.3차발주설계서_120억내역서_요약도" xfId="3487"/>
    <cellStyle name="_하천점용허가신청서_총체1회 설계변경 설계서_총체1회 설계변경 설계서_설계서_청에서_0.3차발주설계서_120억내역서_요약도_2004년 발주계획(안)" xfId="3488"/>
    <cellStyle name="_하천점용허가신청서_총체1회 설계변경 설계서_총체1회 설계변경 설계서_설계서_청에서_0.3차발주설계서_사전공사내역서" xfId="3489"/>
    <cellStyle name="_하천점용허가신청서_총체1회 설계변경 설계서_총체1회 설계변경 설계서_설계서_청에서_0.3차발주설계서_사전공사내역서_2004년 발주계획(안)" xfId="3490"/>
    <cellStyle name="_하천점용허가신청서_총체1회 설계변경 설계서_총체1회 설계변경 설계서_설계서_청에서_0.3차발주설계서_소장실자료(요약도)" xfId="3491"/>
    <cellStyle name="_하천점용허가신청서_총체1회 설계변경 설계서_총체1회 설계변경 설계서_설계서_청에서_0.3차발주설계서_소장실자료(요약도)_2004년 발주계획(안)" xfId="3492"/>
    <cellStyle name="_하천점용허가신청서_총체1회 설계변경 설계서_총체1회 설계변경 설계서_설계서_청에서_0.3차발주설계서_추가공사내역서" xfId="3493"/>
    <cellStyle name="_하천점용허가신청서_총체1회 설계변경 설계서_총체1회 설계변경 설계서_설계서_청에서_0.3차발주설계서_추가공사내역서_2004년 발주계획(안)" xfId="3494"/>
    <cellStyle name="_하천점용허가신청서_총체1회 설계변경 설계서_총체1회 설계변경 설계서_설계서_청에서_120억내역서" xfId="3495"/>
    <cellStyle name="_하천점용허가신청서_총체1회 설계변경 설계서_총체1회 설계변경 설계서_설계서_청에서_120억내역서_2004년 발주계획(안)" xfId="3496"/>
    <cellStyle name="_하천점용허가신청서_총체1회 설계변경 설계서_총체1회 설계변경 설계서_설계서_청에서_120억내역서_공사현황(03년7월)" xfId="3497"/>
    <cellStyle name="_하천점용허가신청서_총체1회 설계변경 설계서_총체1회 설계변경 설계서_설계서_청에서_120억내역서_공사현황(03년7월)_2004년 발주계획(안)" xfId="3498"/>
    <cellStyle name="_하천점용허가신청서_총체1회 설계변경 설계서_총체1회 설계변경 설계서_설계서_청에서_120억내역서_요약도" xfId="3499"/>
    <cellStyle name="_하천점용허가신청서_총체1회 설계변경 설계서_총체1회 설계변경 설계서_설계서_청에서_120억내역서_요약도_2004년 발주계획(안)" xfId="3500"/>
    <cellStyle name="_하천점용허가신청서_총체1회 설계변경 설계서_총체1회 설계변경 설계서_설계서_청에서_2004년 발주계획(안)" xfId="3501"/>
    <cellStyle name="_하천점용허가신청서_총체1회 설계변경 설계서_총체1회 설계변경 설계서_설계서_청에서_발주설계서" xfId="3502"/>
    <cellStyle name="_하천점용허가신청서_총체1회 설계변경 설계서_총체1회 설계변경 설계서_설계서_추가공사내역서" xfId="3503"/>
    <cellStyle name="_하천점용허가신청서_총체1회 설계변경 설계서_총체1회 설계변경 설계서_설계서_추가공사내역서_2004년 발주계획(안)" xfId="3504"/>
    <cellStyle name="_하천점용허가신청서_총체1회 설계변경 설계서_총체1회 설계변경 설계서_요약서" xfId="3505"/>
    <cellStyle name="_하천점용허가신청서_총체1회 설계변경 설계서_총체1회 설계변경 설계서_요약서_2004년 발주계획(안)" xfId="3506"/>
    <cellStyle name="_하천점용허가신청서_총체1회 설계변경 설계서_총체1회 설계변경 설계서_총체1회 설계변경 설계서" xfId="3507"/>
    <cellStyle name="_하천점용허가신청서_총체1회 설계변경 설계서_총체1회 설계변경 설계서_총체1회 설계변경 설계서_2004년 발주계획(안)" xfId="3508"/>
    <cellStyle name="_하천점용허가신청서_총체1회 설계변경 설계서_총체2회 설계변경 설계서" xfId="3509"/>
    <cellStyle name="_하천점용허가신청서_총체1회 설계변경 설계서_총체2회 설계변경 설계서_발주설계서" xfId="3510"/>
    <cellStyle name="_현리-신팔도로설계" xfId="1169"/>
    <cellStyle name="_현리-신팔도로설계_내역서(최초)" xfId="1170"/>
    <cellStyle name="_현리-신팔도로설계_설계내역서" xfId="1171"/>
    <cellStyle name="_현리-신팔도로설계_설계내역서(2차)" xfId="1172"/>
    <cellStyle name="_화동초-전기" xfId="107"/>
    <cellStyle name="¡¾¨u￠￢ⓒ÷A¨u," xfId="108"/>
    <cellStyle name="’E‰Y [0.00]_laroux" xfId="109"/>
    <cellStyle name="’E‰Y_laroux" xfId="110"/>
    <cellStyle name="¤@?e_TEST-1 " xfId="111"/>
    <cellStyle name="+,-,0" xfId="1173"/>
    <cellStyle name="△ []" xfId="1174"/>
    <cellStyle name="△ [0]" xfId="1175"/>
    <cellStyle name="0,0_x000d__x000a_NA_x000d__x000a_" xfId="112"/>
    <cellStyle name="0.0" xfId="113"/>
    <cellStyle name="0.00" xfId="114"/>
    <cellStyle name="1" xfId="115"/>
    <cellStyle name="1_laroux" xfId="116"/>
    <cellStyle name="1_laroux_ATC-YOON1" xfId="117"/>
    <cellStyle name="1_단가조사표" xfId="118"/>
    <cellStyle name="1_단가조사표_1011소각" xfId="119"/>
    <cellStyle name="1_단가조사표_1113교~1" xfId="120"/>
    <cellStyle name="1_단가조사표_121내역" xfId="121"/>
    <cellStyle name="1_단가조사표_객토량" xfId="122"/>
    <cellStyle name="1_단가조사표_교통센~1" xfId="123"/>
    <cellStyle name="1_단가조사표_교통센터412" xfId="124"/>
    <cellStyle name="1_단가조사표_교통수" xfId="125"/>
    <cellStyle name="1_단가조사표_교통수량산출서" xfId="126"/>
    <cellStyle name="1_단가조사표_구조물대가 (2)" xfId="127"/>
    <cellStyle name="1_단가조사표_내역서 (2)" xfId="128"/>
    <cellStyle name="1_단가조사표_대전관저지구" xfId="129"/>
    <cellStyle name="1_단가조사표_동측지~1" xfId="130"/>
    <cellStyle name="1_단가조사표_동측지원422" xfId="131"/>
    <cellStyle name="1_단가조사표_동측지원512" xfId="132"/>
    <cellStyle name="1_단가조사표_동측지원524" xfId="133"/>
    <cellStyle name="1_단가조사표_부대422" xfId="134"/>
    <cellStyle name="1_단가조사표_부대시설" xfId="135"/>
    <cellStyle name="1_단가조사표_소각수~1" xfId="136"/>
    <cellStyle name="1_단가조사표_소각수내역서" xfId="137"/>
    <cellStyle name="1_단가조사표_소각수목2" xfId="138"/>
    <cellStyle name="1_단가조사표_수량산출서 (2)" xfId="139"/>
    <cellStyle name="1_단가조사표_엑스포~1" xfId="140"/>
    <cellStyle name="1_단가조사표_엑스포한빛1" xfId="141"/>
    <cellStyle name="1_단가조사표_여객터미널331" xfId="142"/>
    <cellStyle name="1_단가조사표_여객터미널513" xfId="143"/>
    <cellStyle name="1_단가조사표_여객터미널629" xfId="144"/>
    <cellStyle name="1_단가조사표_외곽도로616" xfId="145"/>
    <cellStyle name="1_단가조사표_용인죽전수량" xfId="146"/>
    <cellStyle name="1_단가조사표_원가계~1" xfId="147"/>
    <cellStyle name="1_단가조사표_유기질" xfId="148"/>
    <cellStyle name="1_단가조사표_자재조서 (2)" xfId="149"/>
    <cellStyle name="1_단가조사표_총괄내역" xfId="150"/>
    <cellStyle name="1_단가조사표_총괄내역 (2)" xfId="151"/>
    <cellStyle name="1_단가조사표_터미널도로403" xfId="152"/>
    <cellStyle name="1_단가조사표_터미널도로429" xfId="153"/>
    <cellStyle name="1_단가조사표_포장일위" xfId="154"/>
    <cellStyle name="¹eºða²" xfId="155"/>
    <cellStyle name="2" xfId="156"/>
    <cellStyle name="2)" xfId="157"/>
    <cellStyle name="2_laroux" xfId="158"/>
    <cellStyle name="2_laroux_ATC-YOON1" xfId="159"/>
    <cellStyle name="2_단가조사표" xfId="160"/>
    <cellStyle name="2_단가조사표_1011소각" xfId="161"/>
    <cellStyle name="2_단가조사표_1113교~1" xfId="162"/>
    <cellStyle name="2_단가조사표_121내역" xfId="163"/>
    <cellStyle name="2_단가조사표_객토량" xfId="164"/>
    <cellStyle name="2_단가조사표_교통센~1" xfId="165"/>
    <cellStyle name="2_단가조사표_교통센터412" xfId="166"/>
    <cellStyle name="2_단가조사표_교통수" xfId="167"/>
    <cellStyle name="2_단가조사표_교통수량산출서" xfId="168"/>
    <cellStyle name="2_단가조사표_구조물대가 (2)" xfId="169"/>
    <cellStyle name="2_단가조사표_내역서 (2)" xfId="170"/>
    <cellStyle name="2_단가조사표_대전관저지구" xfId="171"/>
    <cellStyle name="2_단가조사표_동측지~1" xfId="172"/>
    <cellStyle name="2_단가조사표_동측지원422" xfId="173"/>
    <cellStyle name="2_단가조사표_동측지원512" xfId="174"/>
    <cellStyle name="2_단가조사표_동측지원524" xfId="175"/>
    <cellStyle name="2_단가조사표_부대422" xfId="176"/>
    <cellStyle name="2_단가조사표_부대시설" xfId="177"/>
    <cellStyle name="2_단가조사표_소각수~1" xfId="178"/>
    <cellStyle name="2_단가조사표_소각수내역서" xfId="179"/>
    <cellStyle name="2_단가조사표_소각수목2" xfId="180"/>
    <cellStyle name="2_단가조사표_수량산출서 (2)" xfId="181"/>
    <cellStyle name="2_단가조사표_엑스포~1" xfId="182"/>
    <cellStyle name="2_단가조사표_엑스포한빛1" xfId="183"/>
    <cellStyle name="2_단가조사표_여객터미널331" xfId="184"/>
    <cellStyle name="2_단가조사표_여객터미널513" xfId="185"/>
    <cellStyle name="2_단가조사표_여객터미널629" xfId="186"/>
    <cellStyle name="2_단가조사표_외곽도로616" xfId="187"/>
    <cellStyle name="2_단가조사표_용인죽전수량" xfId="188"/>
    <cellStyle name="2_단가조사표_원가계~1" xfId="189"/>
    <cellStyle name="2_단가조사표_유기질" xfId="190"/>
    <cellStyle name="2_단가조사표_자재조서 (2)" xfId="191"/>
    <cellStyle name="2_단가조사표_총괄내역" xfId="192"/>
    <cellStyle name="2_단가조사표_총괄내역 (2)" xfId="193"/>
    <cellStyle name="2_단가조사표_터미널도로403" xfId="194"/>
    <cellStyle name="2_단가조사표_터미널도로429" xfId="195"/>
    <cellStyle name="2_단가조사표_포장일위" xfId="196"/>
    <cellStyle name="၃urrency_OTD thru NOR " xfId="1176"/>
    <cellStyle name="82" xfId="197"/>
    <cellStyle name="90" xfId="198"/>
    <cellStyle name="A¨­￠￢￠O [0]_INQUIRY ￠?￥i¨u¡AAⓒ￢Aⓒª " xfId="199"/>
    <cellStyle name="A¨­￠￢￠O_INQUIRY ￠?￥i¨u¡AAⓒ￢Aⓒª " xfId="200"/>
    <cellStyle name="Aee­" xfId="201"/>
    <cellStyle name="Aee­ " xfId="1177"/>
    <cellStyle name="Aee­ [0]" xfId="202"/>
    <cellStyle name="ÅëÈ­ [0]_»óºÎ¼ö·®Áý°è " xfId="203"/>
    <cellStyle name="AeE­ [0]_¹y¸eº¸E￡ " xfId="1178"/>
    <cellStyle name="ÅëÈ­ [0]_º»¼± ±æ¾î±úºÎ ¼ö·® Áý°èÇ¥ " xfId="1179"/>
    <cellStyle name="AeE­ [0]_º≫¼± ±æ¾i±uºI ¼o·R Ay°eC￥ " xfId="1180"/>
    <cellStyle name="Aee­ _021029여천여수실행" xfId="1181"/>
    <cellStyle name="AeE­_  A¾  CO  " xfId="204"/>
    <cellStyle name="ÅëÈ­_»óºÎ¼ö·®Áý°è " xfId="205"/>
    <cellStyle name="AeE­_¹y¸eº¸E￡ " xfId="1182"/>
    <cellStyle name="ÅëÈ­_º»¼± ±æ¾î±úºÎ ¼ö·® Áý°èÇ¥ " xfId="1183"/>
    <cellStyle name="AeE­_º≫¼± ±æ¾i±uºI ¼o·R Ay°eC￥ " xfId="1184"/>
    <cellStyle name="AeE¡ⓒ [0]_INQUIRY ￠?￥i¨u¡AAⓒ￢Aⓒª " xfId="206"/>
    <cellStyle name="AeE¡ⓒ_INQUIRY ￠?￥i¨u¡AAⓒ￢Aⓒª " xfId="207"/>
    <cellStyle name="ALIGNMENT" xfId="208"/>
    <cellStyle name="AoA¤μCAo ¾EA½" xfId="209"/>
    <cellStyle name="Aþ¸¶" xfId="210"/>
    <cellStyle name="Aþ¸¶ [0]" xfId="211"/>
    <cellStyle name="ÄÞ¸¶ [0]_»óºÎ¼ö·®Áý°è " xfId="212"/>
    <cellStyle name="AÞ¸¶ [0]_¹y¸eº¸E￡ " xfId="1185"/>
    <cellStyle name="ÄÞ¸¶ [0]_º»¼± ±æ¾î±úºÎ ¼ö·® Áý°èÇ¥ " xfId="1186"/>
    <cellStyle name="AÞ¸¶ [0]_º≫¼± ±æ¾i±uºI ¼o·R Ay°eC￥ " xfId="1187"/>
    <cellStyle name="AÞ¸¶_  A¾  CO  " xfId="213"/>
    <cellStyle name="ÄÞ¸¶_»óºÎ¼ö·®Áý°è " xfId="214"/>
    <cellStyle name="AÞ¸¶_¹y¸eº¸E￡ " xfId="1188"/>
    <cellStyle name="ÄÞ¸¶_º»¼± ±æ¾î±úºÎ ¼ö·® Áý°èÇ¥ " xfId="1189"/>
    <cellStyle name="AÞ¸¶_º≫¼± ±æ¾i±uºI ¼o·R Ay°eC￥ " xfId="1190"/>
    <cellStyle name="Body" xfId="215"/>
    <cellStyle name="C¡IA¨ª_¡ic¨u¡A¨￢I¨￢¡Æ AN¡Æe " xfId="216"/>
    <cellStyle name="C￥aø" xfId="217"/>
    <cellStyle name="Ç¥ÁØ_»óºÎ¼ö·®Áý°è " xfId="218"/>
    <cellStyle name="C￥AØ_≫c¾÷ºIº° AN°e " xfId="4"/>
    <cellStyle name="Calc Currency (0)" xfId="5"/>
    <cellStyle name="Calc Currency (0) 2" xfId="1191"/>
    <cellStyle name="category" xfId="219"/>
    <cellStyle name="category 2" xfId="1192"/>
    <cellStyle name="Column_Title" xfId="220"/>
    <cellStyle name="Comma" xfId="221"/>
    <cellStyle name="Comma [0]" xfId="222"/>
    <cellStyle name="Comma [0] 2" xfId="1194"/>
    <cellStyle name="Comma 2" xfId="1193"/>
    <cellStyle name="comma zerodec" xfId="6"/>
    <cellStyle name="comma zerodec 2" xfId="1195"/>
    <cellStyle name="Comma_ SG&amp;A Bridge " xfId="7"/>
    <cellStyle name="Comma0" xfId="223"/>
    <cellStyle name="Comma0 2" xfId="1196"/>
    <cellStyle name="Comm뼬_E&amp;ONW2" xfId="224"/>
    <cellStyle name="Copied" xfId="8"/>
    <cellStyle name="Curren?_x0012_퐀_x0017_?" xfId="225"/>
    <cellStyle name="Currenby_Cash&amp;DSO Chart" xfId="226"/>
    <cellStyle name="Currency" xfId="227"/>
    <cellStyle name="Currency [0]" xfId="228"/>
    <cellStyle name="Currency [0] 2" xfId="1198"/>
    <cellStyle name="Currency 2" xfId="1197"/>
    <cellStyle name="currency-$" xfId="229"/>
    <cellStyle name="Currency_ SG&amp;A Bridge " xfId="9"/>
    <cellStyle name="Currency0" xfId="230"/>
    <cellStyle name="Currency0 2" xfId="1199"/>
    <cellStyle name="Currency1" xfId="10"/>
    <cellStyle name="Currency1 2" xfId="1200"/>
    <cellStyle name="Date" xfId="231"/>
    <cellStyle name="Date 2" xfId="1201"/>
    <cellStyle name="DD" xfId="232"/>
    <cellStyle name="Dezimal [0]_Compiling Utility Macros" xfId="233"/>
    <cellStyle name="Dezimal_Compiling Utility Macros" xfId="234"/>
    <cellStyle name="Dollar (zero dec)" xfId="11"/>
    <cellStyle name="Dollar (zero dec) 2" xfId="1202"/>
    <cellStyle name="Entered" xfId="12"/>
    <cellStyle name="Euro" xfId="235"/>
    <cellStyle name="F2" xfId="236"/>
    <cellStyle name="F2 2" xfId="1203"/>
    <cellStyle name="F3" xfId="237"/>
    <cellStyle name="F3 2" xfId="1204"/>
    <cellStyle name="F4" xfId="238"/>
    <cellStyle name="F4 2" xfId="1205"/>
    <cellStyle name="F5" xfId="239"/>
    <cellStyle name="F5 2" xfId="1206"/>
    <cellStyle name="F6" xfId="240"/>
    <cellStyle name="F6 2" xfId="1207"/>
    <cellStyle name="F7" xfId="241"/>
    <cellStyle name="F7 2" xfId="1208"/>
    <cellStyle name="F8" xfId="242"/>
    <cellStyle name="F8 2" xfId="1209"/>
    <cellStyle name="Fixed" xfId="243"/>
    <cellStyle name="Fixed 2" xfId="1210"/>
    <cellStyle name="Followed Hyperlink" xfId="244"/>
    <cellStyle name="Grey" xfId="13"/>
    <cellStyle name="H1" xfId="245"/>
    <cellStyle name="H2" xfId="246"/>
    <cellStyle name="HEADER" xfId="247"/>
    <cellStyle name="HEADER 2" xfId="1211"/>
    <cellStyle name="Header1" xfId="14"/>
    <cellStyle name="Header2" xfId="15"/>
    <cellStyle name="Heading 1" xfId="248"/>
    <cellStyle name="Heading 1 2" xfId="1212"/>
    <cellStyle name="Heading 2" xfId="249"/>
    <cellStyle name="Heading 2 2" xfId="1213"/>
    <cellStyle name="Heading1" xfId="250"/>
    <cellStyle name="Heading1 2" xfId="1214"/>
    <cellStyle name="Heading2" xfId="251"/>
    <cellStyle name="Heading2 2" xfId="1215"/>
    <cellStyle name="Hyperlink" xfId="252"/>
    <cellStyle name="Input [yellow]" xfId="16"/>
    <cellStyle name="L`" xfId="1216"/>
    <cellStyle name="M3" xfId="1217"/>
    <cellStyle name="Midtitle" xfId="253"/>
    <cellStyle name="Midtitle 2" xfId="1218"/>
    <cellStyle name="Milliers [0]_Arabian Spec" xfId="17"/>
    <cellStyle name="Milliers_Arabian Spec" xfId="18"/>
    <cellStyle name="Model" xfId="254"/>
    <cellStyle name="Model 2" xfId="1219"/>
    <cellStyle name="Mon?aire [0]_Arabian Spec" xfId="19"/>
    <cellStyle name="Mon?aire_Arabian Spec" xfId="20"/>
    <cellStyle name="no dec" xfId="255"/>
    <cellStyle name="normal" xfId="256"/>
    <cellStyle name="Normal - Style1" xfId="21"/>
    <cellStyle name="Normal - Style1 2" xfId="22"/>
    <cellStyle name="Normal - Style1 3" xfId="23"/>
    <cellStyle name="Normal - Style1 4" xfId="24"/>
    <cellStyle name="Normal - Style1 5" xfId="25"/>
    <cellStyle name="Normal - Style1 6" xfId="1221"/>
    <cellStyle name="Normal - 유형1" xfId="257"/>
    <cellStyle name="Normal 2" xfId="1220"/>
    <cellStyle name="Normal_ SG&amp;A Bridge " xfId="26"/>
    <cellStyle name="Œ…?æ맖?e [0.00]_laroux" xfId="258"/>
    <cellStyle name="Œ…?æ맖?e_laroux" xfId="259"/>
    <cellStyle name="oft Excel]_x000d__x000a_Comment=The open=/f lines load custom functions into the Paste Function list._x000d__x000a_Maximized=3_x000d__x000a_AutoFormat=" xfId="260"/>
    <cellStyle name="Percent" xfId="261"/>
    <cellStyle name="Percent [2]" xfId="27"/>
    <cellStyle name="Percent 2" xfId="1222"/>
    <cellStyle name="Percent_1.1차UT견적(삼화)-내부용" xfId="262"/>
    <cellStyle name="RevList" xfId="28"/>
    <cellStyle name="Standard_Anpassen der Amortisation" xfId="263"/>
    <cellStyle name="subhead" xfId="264"/>
    <cellStyle name="subhead 2" xfId="1223"/>
    <cellStyle name="Subtotal" xfId="29"/>
    <cellStyle name="testtitle" xfId="265"/>
    <cellStyle name="testtitle 2" xfId="1224"/>
    <cellStyle name="Title" xfId="1225"/>
    <cellStyle name="title [1]" xfId="266"/>
    <cellStyle name="title [1] 2" xfId="1226"/>
    <cellStyle name="title [2]" xfId="267"/>
    <cellStyle name="title [2] 2" xfId="1227"/>
    <cellStyle name="TON" xfId="1228"/>
    <cellStyle name="Total" xfId="268"/>
    <cellStyle name="Total 2" xfId="1229"/>
    <cellStyle name="UM" xfId="30"/>
    <cellStyle name="W?rung [0]_Compiling Utility Macros" xfId="269"/>
    <cellStyle name="W?rung_Compiling Utility Macros" xfId="270"/>
    <cellStyle name="パーセント_技計ｾﾝﾀ" xfId="271"/>
    <cellStyle name="|?ドE" xfId="1230"/>
    <cellStyle name="견적부" xfId="3511"/>
    <cellStyle name="고정소숫점" xfId="31"/>
    <cellStyle name="고정소숫점 2" xfId="1231"/>
    <cellStyle name="고정출력1" xfId="32"/>
    <cellStyle name="고정출력1 2" xfId="1232"/>
    <cellStyle name="고정출력2" xfId="33"/>
    <cellStyle name="고정출력2 2" xfId="1233"/>
    <cellStyle name="공사원가계산서(조경)" xfId="272"/>
    <cellStyle name="김호(E4전환)" xfId="273"/>
    <cellStyle name="끼_x0001_?" xfId="1234"/>
    <cellStyle name="날짜" xfId="34"/>
    <cellStyle name="내역서" xfId="274"/>
    <cellStyle name="달러" xfId="35"/>
    <cellStyle name="돋움채" xfId="275"/>
    <cellStyle name="뒤에 오는 하이퍼링크" xfId="276"/>
    <cellStyle name="똿뗦먛귟 [0.00]_PRODUCT DETAIL Q1" xfId="277"/>
    <cellStyle name="똿뗦먛귟_PRODUCT DETAIL Q1" xfId="278"/>
    <cellStyle name="믅됞 [0.00]_PRODUCT DETAIL Q1" xfId="279"/>
    <cellStyle name="믅됞_PRODUCT DETAIL Q1" xfId="280"/>
    <cellStyle name="未定義" xfId="281"/>
    <cellStyle name="배분" xfId="282"/>
    <cellStyle name="배분 2" xfId="1235"/>
    <cellStyle name="백분율" xfId="1266" builtinId="5"/>
    <cellStyle name="백분율 [△1]" xfId="1236"/>
    <cellStyle name="백분율 [△2]" xfId="1237"/>
    <cellStyle name="백분율 [0]" xfId="283"/>
    <cellStyle name="백분율 [0] 2" xfId="1238"/>
    <cellStyle name="백분율 [2]" xfId="284"/>
    <cellStyle name="백분율 [2] 2" xfId="1239"/>
    <cellStyle name="백분율 2" xfId="36"/>
    <cellStyle name="백분율［△1］" xfId="285"/>
    <cellStyle name="백분율［△1］ 2" xfId="1240"/>
    <cellStyle name="백분율［△2］" xfId="286"/>
    <cellStyle name="백분율［△2］ 2" xfId="1241"/>
    <cellStyle name="附註" xfId="287"/>
    <cellStyle name="분수" xfId="288"/>
    <cellStyle name="뷭?_BOOKSHIP" xfId="37"/>
    <cellStyle name="빨강" xfId="289"/>
    <cellStyle name="선택영역의 가운데로" xfId="290"/>
    <cellStyle name="선택영역의 가운데로 2" xfId="1242"/>
    <cellStyle name="설계변경" xfId="3512"/>
    <cellStyle name="설계서" xfId="291"/>
    <cellStyle name="수량" xfId="292"/>
    <cellStyle name="수량산출" xfId="293"/>
    <cellStyle name="숫자" xfId="294"/>
    <cellStyle name="숫자(R)" xfId="38"/>
    <cellStyle name="쉼표 [0]" xfId="1267" builtinId="6"/>
    <cellStyle name="쉼표 [0] 2" xfId="3"/>
    <cellStyle name="쉼표 [0] 2 2" xfId="39"/>
    <cellStyle name="쉼표 [0] 2 2 2" xfId="40"/>
    <cellStyle name="쉼표 [0] 2 2 3" xfId="1245"/>
    <cellStyle name="쉼표 [0] 2 3" xfId="1244"/>
    <cellStyle name="쉼표 [0] 3" xfId="1243"/>
    <cellStyle name="쉼표 2" xfId="295"/>
    <cellStyle name="스타일 1" xfId="296"/>
    <cellStyle name="스타일 1 2" xfId="1246"/>
    <cellStyle name="스타일 2" xfId="297"/>
    <cellStyle name="스타일 3" xfId="298"/>
    <cellStyle name="스타일 4" xfId="299"/>
    <cellStyle name="스타일 5" xfId="300"/>
    <cellStyle name="스타일 6" xfId="301"/>
    <cellStyle name="안건회계법인" xfId="302"/>
    <cellStyle name="안건회계법인 2" xfId="1247"/>
    <cellStyle name="영호" xfId="303"/>
    <cellStyle name="원" xfId="304"/>
    <cellStyle name="원_강동보건지소신축공사(전기)" xfId="305"/>
    <cellStyle name="원_예정공정표" xfId="306"/>
    <cellStyle name="원_전기 내역" xfId="307"/>
    <cellStyle name="원_터파기-단가산출" xfId="308"/>
    <cellStyle name="원_터파기-산출서(8-2)" xfId="309"/>
    <cellStyle name="유1" xfId="41"/>
    <cellStyle name="이천칠백이십삼만육천원정" xfId="310"/>
    <cellStyle name="一般_~0059528" xfId="311"/>
    <cellStyle name="자리수" xfId="42"/>
    <cellStyle name="자리수0" xfId="43"/>
    <cellStyle name="지정되지 않음" xfId="312"/>
    <cellStyle name="지하철정렬" xfId="1248"/>
    <cellStyle name="千分位[0]_污水處理新建工程" xfId="313"/>
    <cellStyle name="千分位_鈷算表" xfId="314"/>
    <cellStyle name="콤마 [#]" xfId="315"/>
    <cellStyle name="콤마 [#] 2" xfId="1249"/>
    <cellStyle name="콤마 []" xfId="316"/>
    <cellStyle name="콤마 [] 2" xfId="1250"/>
    <cellStyle name="콤마 [0]" xfId="317"/>
    <cellStyle name="콤마 [0]기기자재비" xfId="44"/>
    <cellStyle name="콤마 [2]" xfId="318"/>
    <cellStyle name="콤마 [2] 2" xfId="1251"/>
    <cellStyle name="콤마 [금액]" xfId="319"/>
    <cellStyle name="콤마 [금액] 2" xfId="1252"/>
    <cellStyle name="콤마 [소수]" xfId="320"/>
    <cellStyle name="콤마 [소수] 2" xfId="1253"/>
    <cellStyle name="콤마 [수량]" xfId="321"/>
    <cellStyle name="콤마 [수량] 2" xfId="1254"/>
    <cellStyle name="콤마[ ]" xfId="322"/>
    <cellStyle name="콤마[ ] 2" xfId="1255"/>
    <cellStyle name="콤마[*]" xfId="323"/>
    <cellStyle name="콤마[*] 2" xfId="1256"/>
    <cellStyle name="콤마[.]" xfId="324"/>
    <cellStyle name="콤마[.] 2" xfId="1257"/>
    <cellStyle name="콤마[0]" xfId="325"/>
    <cellStyle name="콤마[0] 2" xfId="1258"/>
    <cellStyle name="콤마_  종  합  " xfId="326"/>
    <cellStyle name="通貨 [0.00]_laroux" xfId="327"/>
    <cellStyle name="통화 [0] 2" xfId="328"/>
    <cellStyle name="통화 [0㉝〸" xfId="329"/>
    <cellStyle name="通貨_laroux" xfId="330"/>
    <cellStyle name="퍼센트" xfId="45"/>
    <cellStyle name="퍼센트 2" xfId="1259"/>
    <cellStyle name="標題說明" xfId="331"/>
    <cellStyle name="표준" xfId="0" builtinId="0"/>
    <cellStyle name="표준 100" xfId="3513"/>
    <cellStyle name="표준 11" xfId="3514"/>
    <cellStyle name="표준 11 2" xfId="3515"/>
    <cellStyle name="표준 11 3" xfId="3516"/>
    <cellStyle name="표준 14" xfId="3517"/>
    <cellStyle name="표준 14 2" xfId="3518"/>
    <cellStyle name="표준 14 3" xfId="3519"/>
    <cellStyle name="표준 16" xfId="1269"/>
    <cellStyle name="표준 2" xfId="1"/>
    <cellStyle name="표준 2 2" xfId="46"/>
    <cellStyle name="표준 2 20" xfId="3520"/>
    <cellStyle name="표준 2 3" xfId="2"/>
    <cellStyle name="표준 2 4" xfId="1260"/>
    <cellStyle name="표준 3" xfId="47"/>
    <cellStyle name="표준 3 2" xfId="48"/>
    <cellStyle name="표준 3 2 2" xfId="49"/>
    <cellStyle name="표준 4" xfId="332"/>
    <cellStyle name="표준 4 2" xfId="333"/>
    <cellStyle name="표준 5" xfId="334"/>
    <cellStyle name="표준 5 2" xfId="335"/>
    <cellStyle name="표준 6" xfId="336"/>
    <cellStyle name="표준 6 2" xfId="3521"/>
    <cellStyle name="표준 6 3" xfId="3522"/>
    <cellStyle name="표준 7" xfId="1268"/>
    <cellStyle name="표준 7 2" xfId="3523"/>
    <cellStyle name="표준 7 3" xfId="3524"/>
    <cellStyle name="표준 8" xfId="3525"/>
    <cellStyle name="표준 8 2" xfId="3526"/>
    <cellStyle name="표준 8 3" xfId="3527"/>
    <cellStyle name="標準_ ｹ-ﾌﾞﾙ物量(B)" xfId="337"/>
    <cellStyle name="표준_1) 총괄및원가계산(2007년부터적용)" xfId="1261"/>
    <cellStyle name="표준_3)원가계산(한장)-관급유" xfId="1262"/>
    <cellStyle name="標準_Akia(F）-8" xfId="1263"/>
    <cellStyle name="표준_설계서(부곡-의왕간)" xfId="1270"/>
    <cellStyle name="표준_설계서(천안~온양온천)" xfId="1271"/>
    <cellStyle name="표준1" xfId="3528"/>
    <cellStyle name="표쥰" xfId="338"/>
    <cellStyle name="퓭닉_Eval(1 of 7)-BASE" xfId="339"/>
    <cellStyle name="합산" xfId="50"/>
    <cellStyle name="桁区切り [0.00]_laroux" xfId="340"/>
    <cellStyle name="桁区切り_laroux" xfId="341"/>
    <cellStyle name="해동양식" xfId="342"/>
    <cellStyle name="貨幣 [0]_污水處理新建工程" xfId="343"/>
    <cellStyle name="貨幣[0]_CT-1" xfId="344"/>
    <cellStyle name="貨幣_CT-1" xfId="345"/>
    <cellStyle name="화폐기호" xfId="51"/>
    <cellStyle name="화폐기호 2" xfId="1264"/>
    <cellStyle name="화폐기호0" xfId="52"/>
    <cellStyle name="화폐기호0 2" xfId="1265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15</xdr:row>
      <xdr:rowOff>85725</xdr:rowOff>
    </xdr:from>
    <xdr:to>
      <xdr:col>7</xdr:col>
      <xdr:colOff>19050</xdr:colOff>
      <xdr:row>16</xdr:row>
      <xdr:rowOff>314325</xdr:rowOff>
    </xdr:to>
    <xdr:pic>
      <xdr:nvPicPr>
        <xdr:cNvPr id="2" name="Picture 1" descr="한국철도시설공단-로그(큰것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06"/>
        <a:stretch>
          <a:fillRect/>
        </a:stretch>
      </xdr:blipFill>
      <xdr:spPr bwMode="auto">
        <a:xfrm rot="10800000" flipH="1" flipV="1">
          <a:off x="2600325" y="5543550"/>
          <a:ext cx="561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9525</xdr:colOff>
      <xdr:row>0</xdr:row>
      <xdr:rowOff>152400</xdr:rowOff>
    </xdr:from>
    <xdr:to>
      <xdr:col>20</xdr:col>
      <xdr:colOff>9525</xdr:colOff>
      <xdr:row>1</xdr:row>
      <xdr:rowOff>219075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8820150" y="152400"/>
          <a:ext cx="838200" cy="695325"/>
          <a:chOff x="792" y="13"/>
          <a:chExt cx="120" cy="120"/>
        </a:xfrm>
      </xdr:grpSpPr>
      <xdr:sp macro="" textlink="">
        <xdr:nvSpPr>
          <xdr:cNvPr id="4" name="Rectangle 3"/>
          <xdr:cNvSpPr>
            <a:spLocks noChangeArrowheads="1"/>
          </xdr:cNvSpPr>
        </xdr:nvSpPr>
        <xdr:spPr bwMode="auto">
          <a:xfrm>
            <a:off x="792" y="13"/>
            <a:ext cx="120" cy="12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Line 4"/>
          <xdr:cNvSpPr>
            <a:spLocks noChangeShapeType="1"/>
          </xdr:cNvSpPr>
        </xdr:nvSpPr>
        <xdr:spPr bwMode="auto">
          <a:xfrm flipH="1">
            <a:off x="792" y="13"/>
            <a:ext cx="119" cy="12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219075</xdr:colOff>
      <xdr:row>0</xdr:row>
      <xdr:rowOff>152400</xdr:rowOff>
    </xdr:from>
    <xdr:to>
      <xdr:col>16</xdr:col>
      <xdr:colOff>209550</xdr:colOff>
      <xdr:row>0</xdr:row>
      <xdr:rowOff>533400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6000750" y="152400"/>
          <a:ext cx="2181225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ko-KR" altLang="en-US" sz="2000" b="1" i="0" u="none" strike="noStrike" baseline="0">
              <a:solidFill>
                <a:srgbClr val="000000"/>
              </a:solidFill>
              <a:latin typeface="신명조"/>
            </a:rPr>
            <a:t>일반철도공사</a:t>
          </a:r>
          <a:endParaRPr lang="ko-KR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18"/>
  <sheetViews>
    <sheetView view="pageBreakPreview" zoomScaleNormal="100" zoomScaleSheetLayoutView="100" workbookViewId="0">
      <selection activeCell="F2" sqref="F2"/>
    </sheetView>
  </sheetViews>
  <sheetFormatPr defaultRowHeight="12"/>
  <cols>
    <col min="1" max="1" width="8.625" style="245" customWidth="1"/>
    <col min="2" max="6" width="5.5" style="245" customWidth="1"/>
    <col min="7" max="7" width="5.125" style="245" customWidth="1"/>
    <col min="8" max="9" width="5.5" style="245" customWidth="1"/>
    <col min="10" max="10" width="18.125" style="245" customWidth="1"/>
    <col min="11" max="12" width="5.5" style="245" customWidth="1"/>
    <col min="13" max="13" width="6.75" style="245" customWidth="1"/>
    <col min="14" max="20" width="5.5" style="245" customWidth="1"/>
    <col min="21" max="21" width="3.5" style="245" customWidth="1"/>
    <col min="22" max="256" width="9" style="245"/>
    <col min="257" max="257" width="8.625" style="245" customWidth="1"/>
    <col min="258" max="262" width="5.5" style="245" customWidth="1"/>
    <col min="263" max="263" width="5.125" style="245" customWidth="1"/>
    <col min="264" max="265" width="5.5" style="245" customWidth="1"/>
    <col min="266" max="266" width="18.125" style="245" customWidth="1"/>
    <col min="267" max="268" width="5.5" style="245" customWidth="1"/>
    <col min="269" max="269" width="6.75" style="245" customWidth="1"/>
    <col min="270" max="276" width="5.5" style="245" customWidth="1"/>
    <col min="277" max="277" width="3.5" style="245" customWidth="1"/>
    <col min="278" max="512" width="9" style="245"/>
    <col min="513" max="513" width="8.625" style="245" customWidth="1"/>
    <col min="514" max="518" width="5.5" style="245" customWidth="1"/>
    <col min="519" max="519" width="5.125" style="245" customWidth="1"/>
    <col min="520" max="521" width="5.5" style="245" customWidth="1"/>
    <col min="522" max="522" width="18.125" style="245" customWidth="1"/>
    <col min="523" max="524" width="5.5" style="245" customWidth="1"/>
    <col min="525" max="525" width="6.75" style="245" customWidth="1"/>
    <col min="526" max="532" width="5.5" style="245" customWidth="1"/>
    <col min="533" max="533" width="3.5" style="245" customWidth="1"/>
    <col min="534" max="768" width="9" style="245"/>
    <col min="769" max="769" width="8.625" style="245" customWidth="1"/>
    <col min="770" max="774" width="5.5" style="245" customWidth="1"/>
    <col min="775" max="775" width="5.125" style="245" customWidth="1"/>
    <col min="776" max="777" width="5.5" style="245" customWidth="1"/>
    <col min="778" max="778" width="18.125" style="245" customWidth="1"/>
    <col min="779" max="780" width="5.5" style="245" customWidth="1"/>
    <col min="781" max="781" width="6.75" style="245" customWidth="1"/>
    <col min="782" max="788" width="5.5" style="245" customWidth="1"/>
    <col min="789" max="789" width="3.5" style="245" customWidth="1"/>
    <col min="790" max="1024" width="9" style="245"/>
    <col min="1025" max="1025" width="8.625" style="245" customWidth="1"/>
    <col min="1026" max="1030" width="5.5" style="245" customWidth="1"/>
    <col min="1031" max="1031" width="5.125" style="245" customWidth="1"/>
    <col min="1032" max="1033" width="5.5" style="245" customWidth="1"/>
    <col min="1034" max="1034" width="18.125" style="245" customWidth="1"/>
    <col min="1035" max="1036" width="5.5" style="245" customWidth="1"/>
    <col min="1037" max="1037" width="6.75" style="245" customWidth="1"/>
    <col min="1038" max="1044" width="5.5" style="245" customWidth="1"/>
    <col min="1045" max="1045" width="3.5" style="245" customWidth="1"/>
    <col min="1046" max="1280" width="9" style="245"/>
    <col min="1281" max="1281" width="8.625" style="245" customWidth="1"/>
    <col min="1282" max="1286" width="5.5" style="245" customWidth="1"/>
    <col min="1287" max="1287" width="5.125" style="245" customWidth="1"/>
    <col min="1288" max="1289" width="5.5" style="245" customWidth="1"/>
    <col min="1290" max="1290" width="18.125" style="245" customWidth="1"/>
    <col min="1291" max="1292" width="5.5" style="245" customWidth="1"/>
    <col min="1293" max="1293" width="6.75" style="245" customWidth="1"/>
    <col min="1294" max="1300" width="5.5" style="245" customWidth="1"/>
    <col min="1301" max="1301" width="3.5" style="245" customWidth="1"/>
    <col min="1302" max="1536" width="9" style="245"/>
    <col min="1537" max="1537" width="8.625" style="245" customWidth="1"/>
    <col min="1538" max="1542" width="5.5" style="245" customWidth="1"/>
    <col min="1543" max="1543" width="5.125" style="245" customWidth="1"/>
    <col min="1544" max="1545" width="5.5" style="245" customWidth="1"/>
    <col min="1546" max="1546" width="18.125" style="245" customWidth="1"/>
    <col min="1547" max="1548" width="5.5" style="245" customWidth="1"/>
    <col min="1549" max="1549" width="6.75" style="245" customWidth="1"/>
    <col min="1550" max="1556" width="5.5" style="245" customWidth="1"/>
    <col min="1557" max="1557" width="3.5" style="245" customWidth="1"/>
    <col min="1558" max="1792" width="9" style="245"/>
    <col min="1793" max="1793" width="8.625" style="245" customWidth="1"/>
    <col min="1794" max="1798" width="5.5" style="245" customWidth="1"/>
    <col min="1799" max="1799" width="5.125" style="245" customWidth="1"/>
    <col min="1800" max="1801" width="5.5" style="245" customWidth="1"/>
    <col min="1802" max="1802" width="18.125" style="245" customWidth="1"/>
    <col min="1803" max="1804" width="5.5" style="245" customWidth="1"/>
    <col min="1805" max="1805" width="6.75" style="245" customWidth="1"/>
    <col min="1806" max="1812" width="5.5" style="245" customWidth="1"/>
    <col min="1813" max="1813" width="3.5" style="245" customWidth="1"/>
    <col min="1814" max="2048" width="9" style="245"/>
    <col min="2049" max="2049" width="8.625" style="245" customWidth="1"/>
    <col min="2050" max="2054" width="5.5" style="245" customWidth="1"/>
    <col min="2055" max="2055" width="5.125" style="245" customWidth="1"/>
    <col min="2056" max="2057" width="5.5" style="245" customWidth="1"/>
    <col min="2058" max="2058" width="18.125" style="245" customWidth="1"/>
    <col min="2059" max="2060" width="5.5" style="245" customWidth="1"/>
    <col min="2061" max="2061" width="6.75" style="245" customWidth="1"/>
    <col min="2062" max="2068" width="5.5" style="245" customWidth="1"/>
    <col min="2069" max="2069" width="3.5" style="245" customWidth="1"/>
    <col min="2070" max="2304" width="9" style="245"/>
    <col min="2305" max="2305" width="8.625" style="245" customWidth="1"/>
    <col min="2306" max="2310" width="5.5" style="245" customWidth="1"/>
    <col min="2311" max="2311" width="5.125" style="245" customWidth="1"/>
    <col min="2312" max="2313" width="5.5" style="245" customWidth="1"/>
    <col min="2314" max="2314" width="18.125" style="245" customWidth="1"/>
    <col min="2315" max="2316" width="5.5" style="245" customWidth="1"/>
    <col min="2317" max="2317" width="6.75" style="245" customWidth="1"/>
    <col min="2318" max="2324" width="5.5" style="245" customWidth="1"/>
    <col min="2325" max="2325" width="3.5" style="245" customWidth="1"/>
    <col min="2326" max="2560" width="9" style="245"/>
    <col min="2561" max="2561" width="8.625" style="245" customWidth="1"/>
    <col min="2562" max="2566" width="5.5" style="245" customWidth="1"/>
    <col min="2567" max="2567" width="5.125" style="245" customWidth="1"/>
    <col min="2568" max="2569" width="5.5" style="245" customWidth="1"/>
    <col min="2570" max="2570" width="18.125" style="245" customWidth="1"/>
    <col min="2571" max="2572" width="5.5" style="245" customWidth="1"/>
    <col min="2573" max="2573" width="6.75" style="245" customWidth="1"/>
    <col min="2574" max="2580" width="5.5" style="245" customWidth="1"/>
    <col min="2581" max="2581" width="3.5" style="245" customWidth="1"/>
    <col min="2582" max="2816" width="9" style="245"/>
    <col min="2817" max="2817" width="8.625" style="245" customWidth="1"/>
    <col min="2818" max="2822" width="5.5" style="245" customWidth="1"/>
    <col min="2823" max="2823" width="5.125" style="245" customWidth="1"/>
    <col min="2824" max="2825" width="5.5" style="245" customWidth="1"/>
    <col min="2826" max="2826" width="18.125" style="245" customWidth="1"/>
    <col min="2827" max="2828" width="5.5" style="245" customWidth="1"/>
    <col min="2829" max="2829" width="6.75" style="245" customWidth="1"/>
    <col min="2830" max="2836" width="5.5" style="245" customWidth="1"/>
    <col min="2837" max="2837" width="3.5" style="245" customWidth="1"/>
    <col min="2838" max="3072" width="9" style="245"/>
    <col min="3073" max="3073" width="8.625" style="245" customWidth="1"/>
    <col min="3074" max="3078" width="5.5" style="245" customWidth="1"/>
    <col min="3079" max="3079" width="5.125" style="245" customWidth="1"/>
    <col min="3080" max="3081" width="5.5" style="245" customWidth="1"/>
    <col min="3082" max="3082" width="18.125" style="245" customWidth="1"/>
    <col min="3083" max="3084" width="5.5" style="245" customWidth="1"/>
    <col min="3085" max="3085" width="6.75" style="245" customWidth="1"/>
    <col min="3086" max="3092" width="5.5" style="245" customWidth="1"/>
    <col min="3093" max="3093" width="3.5" style="245" customWidth="1"/>
    <col min="3094" max="3328" width="9" style="245"/>
    <col min="3329" max="3329" width="8.625" style="245" customWidth="1"/>
    <col min="3330" max="3334" width="5.5" style="245" customWidth="1"/>
    <col min="3335" max="3335" width="5.125" style="245" customWidth="1"/>
    <col min="3336" max="3337" width="5.5" style="245" customWidth="1"/>
    <col min="3338" max="3338" width="18.125" style="245" customWidth="1"/>
    <col min="3339" max="3340" width="5.5" style="245" customWidth="1"/>
    <col min="3341" max="3341" width="6.75" style="245" customWidth="1"/>
    <col min="3342" max="3348" width="5.5" style="245" customWidth="1"/>
    <col min="3349" max="3349" width="3.5" style="245" customWidth="1"/>
    <col min="3350" max="3584" width="9" style="245"/>
    <col min="3585" max="3585" width="8.625" style="245" customWidth="1"/>
    <col min="3586" max="3590" width="5.5" style="245" customWidth="1"/>
    <col min="3591" max="3591" width="5.125" style="245" customWidth="1"/>
    <col min="3592" max="3593" width="5.5" style="245" customWidth="1"/>
    <col min="3594" max="3594" width="18.125" style="245" customWidth="1"/>
    <col min="3595" max="3596" width="5.5" style="245" customWidth="1"/>
    <col min="3597" max="3597" width="6.75" style="245" customWidth="1"/>
    <col min="3598" max="3604" width="5.5" style="245" customWidth="1"/>
    <col min="3605" max="3605" width="3.5" style="245" customWidth="1"/>
    <col min="3606" max="3840" width="9" style="245"/>
    <col min="3841" max="3841" width="8.625" style="245" customWidth="1"/>
    <col min="3842" max="3846" width="5.5" style="245" customWidth="1"/>
    <col min="3847" max="3847" width="5.125" style="245" customWidth="1"/>
    <col min="3848" max="3849" width="5.5" style="245" customWidth="1"/>
    <col min="3850" max="3850" width="18.125" style="245" customWidth="1"/>
    <col min="3851" max="3852" width="5.5" style="245" customWidth="1"/>
    <col min="3853" max="3853" width="6.75" style="245" customWidth="1"/>
    <col min="3854" max="3860" width="5.5" style="245" customWidth="1"/>
    <col min="3861" max="3861" width="3.5" style="245" customWidth="1"/>
    <col min="3862" max="4096" width="9" style="245"/>
    <col min="4097" max="4097" width="8.625" style="245" customWidth="1"/>
    <col min="4098" max="4102" width="5.5" style="245" customWidth="1"/>
    <col min="4103" max="4103" width="5.125" style="245" customWidth="1"/>
    <col min="4104" max="4105" width="5.5" style="245" customWidth="1"/>
    <col min="4106" max="4106" width="18.125" style="245" customWidth="1"/>
    <col min="4107" max="4108" width="5.5" style="245" customWidth="1"/>
    <col min="4109" max="4109" width="6.75" style="245" customWidth="1"/>
    <col min="4110" max="4116" width="5.5" style="245" customWidth="1"/>
    <col min="4117" max="4117" width="3.5" style="245" customWidth="1"/>
    <col min="4118" max="4352" width="9" style="245"/>
    <col min="4353" max="4353" width="8.625" style="245" customWidth="1"/>
    <col min="4354" max="4358" width="5.5" style="245" customWidth="1"/>
    <col min="4359" max="4359" width="5.125" style="245" customWidth="1"/>
    <col min="4360" max="4361" width="5.5" style="245" customWidth="1"/>
    <col min="4362" max="4362" width="18.125" style="245" customWidth="1"/>
    <col min="4363" max="4364" width="5.5" style="245" customWidth="1"/>
    <col min="4365" max="4365" width="6.75" style="245" customWidth="1"/>
    <col min="4366" max="4372" width="5.5" style="245" customWidth="1"/>
    <col min="4373" max="4373" width="3.5" style="245" customWidth="1"/>
    <col min="4374" max="4608" width="9" style="245"/>
    <col min="4609" max="4609" width="8.625" style="245" customWidth="1"/>
    <col min="4610" max="4614" width="5.5" style="245" customWidth="1"/>
    <col min="4615" max="4615" width="5.125" style="245" customWidth="1"/>
    <col min="4616" max="4617" width="5.5" style="245" customWidth="1"/>
    <col min="4618" max="4618" width="18.125" style="245" customWidth="1"/>
    <col min="4619" max="4620" width="5.5" style="245" customWidth="1"/>
    <col min="4621" max="4621" width="6.75" style="245" customWidth="1"/>
    <col min="4622" max="4628" width="5.5" style="245" customWidth="1"/>
    <col min="4629" max="4629" width="3.5" style="245" customWidth="1"/>
    <col min="4630" max="4864" width="9" style="245"/>
    <col min="4865" max="4865" width="8.625" style="245" customWidth="1"/>
    <col min="4866" max="4870" width="5.5" style="245" customWidth="1"/>
    <col min="4871" max="4871" width="5.125" style="245" customWidth="1"/>
    <col min="4872" max="4873" width="5.5" style="245" customWidth="1"/>
    <col min="4874" max="4874" width="18.125" style="245" customWidth="1"/>
    <col min="4875" max="4876" width="5.5" style="245" customWidth="1"/>
    <col min="4877" max="4877" width="6.75" style="245" customWidth="1"/>
    <col min="4878" max="4884" width="5.5" style="245" customWidth="1"/>
    <col min="4885" max="4885" width="3.5" style="245" customWidth="1"/>
    <col min="4886" max="5120" width="9" style="245"/>
    <col min="5121" max="5121" width="8.625" style="245" customWidth="1"/>
    <col min="5122" max="5126" width="5.5" style="245" customWidth="1"/>
    <col min="5127" max="5127" width="5.125" style="245" customWidth="1"/>
    <col min="5128" max="5129" width="5.5" style="245" customWidth="1"/>
    <col min="5130" max="5130" width="18.125" style="245" customWidth="1"/>
    <col min="5131" max="5132" width="5.5" style="245" customWidth="1"/>
    <col min="5133" max="5133" width="6.75" style="245" customWidth="1"/>
    <col min="5134" max="5140" width="5.5" style="245" customWidth="1"/>
    <col min="5141" max="5141" width="3.5" style="245" customWidth="1"/>
    <col min="5142" max="5376" width="9" style="245"/>
    <col min="5377" max="5377" width="8.625" style="245" customWidth="1"/>
    <col min="5378" max="5382" width="5.5" style="245" customWidth="1"/>
    <col min="5383" max="5383" width="5.125" style="245" customWidth="1"/>
    <col min="5384" max="5385" width="5.5" style="245" customWidth="1"/>
    <col min="5386" max="5386" width="18.125" style="245" customWidth="1"/>
    <col min="5387" max="5388" width="5.5" style="245" customWidth="1"/>
    <col min="5389" max="5389" width="6.75" style="245" customWidth="1"/>
    <col min="5390" max="5396" width="5.5" style="245" customWidth="1"/>
    <col min="5397" max="5397" width="3.5" style="245" customWidth="1"/>
    <col min="5398" max="5632" width="9" style="245"/>
    <col min="5633" max="5633" width="8.625" style="245" customWidth="1"/>
    <col min="5634" max="5638" width="5.5" style="245" customWidth="1"/>
    <col min="5639" max="5639" width="5.125" style="245" customWidth="1"/>
    <col min="5640" max="5641" width="5.5" style="245" customWidth="1"/>
    <col min="5642" max="5642" width="18.125" style="245" customWidth="1"/>
    <col min="5643" max="5644" width="5.5" style="245" customWidth="1"/>
    <col min="5645" max="5645" width="6.75" style="245" customWidth="1"/>
    <col min="5646" max="5652" width="5.5" style="245" customWidth="1"/>
    <col min="5653" max="5653" width="3.5" style="245" customWidth="1"/>
    <col min="5654" max="5888" width="9" style="245"/>
    <col min="5889" max="5889" width="8.625" style="245" customWidth="1"/>
    <col min="5890" max="5894" width="5.5" style="245" customWidth="1"/>
    <col min="5895" max="5895" width="5.125" style="245" customWidth="1"/>
    <col min="5896" max="5897" width="5.5" style="245" customWidth="1"/>
    <col min="5898" max="5898" width="18.125" style="245" customWidth="1"/>
    <col min="5899" max="5900" width="5.5" style="245" customWidth="1"/>
    <col min="5901" max="5901" width="6.75" style="245" customWidth="1"/>
    <col min="5902" max="5908" width="5.5" style="245" customWidth="1"/>
    <col min="5909" max="5909" width="3.5" style="245" customWidth="1"/>
    <col min="5910" max="6144" width="9" style="245"/>
    <col min="6145" max="6145" width="8.625" style="245" customWidth="1"/>
    <col min="6146" max="6150" width="5.5" style="245" customWidth="1"/>
    <col min="6151" max="6151" width="5.125" style="245" customWidth="1"/>
    <col min="6152" max="6153" width="5.5" style="245" customWidth="1"/>
    <col min="6154" max="6154" width="18.125" style="245" customWidth="1"/>
    <col min="6155" max="6156" width="5.5" style="245" customWidth="1"/>
    <col min="6157" max="6157" width="6.75" style="245" customWidth="1"/>
    <col min="6158" max="6164" width="5.5" style="245" customWidth="1"/>
    <col min="6165" max="6165" width="3.5" style="245" customWidth="1"/>
    <col min="6166" max="6400" width="9" style="245"/>
    <col min="6401" max="6401" width="8.625" style="245" customWidth="1"/>
    <col min="6402" max="6406" width="5.5" style="245" customWidth="1"/>
    <col min="6407" max="6407" width="5.125" style="245" customWidth="1"/>
    <col min="6408" max="6409" width="5.5" style="245" customWidth="1"/>
    <col min="6410" max="6410" width="18.125" style="245" customWidth="1"/>
    <col min="6411" max="6412" width="5.5" style="245" customWidth="1"/>
    <col min="6413" max="6413" width="6.75" style="245" customWidth="1"/>
    <col min="6414" max="6420" width="5.5" style="245" customWidth="1"/>
    <col min="6421" max="6421" width="3.5" style="245" customWidth="1"/>
    <col min="6422" max="6656" width="9" style="245"/>
    <col min="6657" max="6657" width="8.625" style="245" customWidth="1"/>
    <col min="6658" max="6662" width="5.5" style="245" customWidth="1"/>
    <col min="6663" max="6663" width="5.125" style="245" customWidth="1"/>
    <col min="6664" max="6665" width="5.5" style="245" customWidth="1"/>
    <col min="6666" max="6666" width="18.125" style="245" customWidth="1"/>
    <col min="6667" max="6668" width="5.5" style="245" customWidth="1"/>
    <col min="6669" max="6669" width="6.75" style="245" customWidth="1"/>
    <col min="6670" max="6676" width="5.5" style="245" customWidth="1"/>
    <col min="6677" max="6677" width="3.5" style="245" customWidth="1"/>
    <col min="6678" max="6912" width="9" style="245"/>
    <col min="6913" max="6913" width="8.625" style="245" customWidth="1"/>
    <col min="6914" max="6918" width="5.5" style="245" customWidth="1"/>
    <col min="6919" max="6919" width="5.125" style="245" customWidth="1"/>
    <col min="6920" max="6921" width="5.5" style="245" customWidth="1"/>
    <col min="6922" max="6922" width="18.125" style="245" customWidth="1"/>
    <col min="6923" max="6924" width="5.5" style="245" customWidth="1"/>
    <col min="6925" max="6925" width="6.75" style="245" customWidth="1"/>
    <col min="6926" max="6932" width="5.5" style="245" customWidth="1"/>
    <col min="6933" max="6933" width="3.5" style="245" customWidth="1"/>
    <col min="6934" max="7168" width="9" style="245"/>
    <col min="7169" max="7169" width="8.625" style="245" customWidth="1"/>
    <col min="7170" max="7174" width="5.5" style="245" customWidth="1"/>
    <col min="7175" max="7175" width="5.125" style="245" customWidth="1"/>
    <col min="7176" max="7177" width="5.5" style="245" customWidth="1"/>
    <col min="7178" max="7178" width="18.125" style="245" customWidth="1"/>
    <col min="7179" max="7180" width="5.5" style="245" customWidth="1"/>
    <col min="7181" max="7181" width="6.75" style="245" customWidth="1"/>
    <col min="7182" max="7188" width="5.5" style="245" customWidth="1"/>
    <col min="7189" max="7189" width="3.5" style="245" customWidth="1"/>
    <col min="7190" max="7424" width="9" style="245"/>
    <col min="7425" max="7425" width="8.625" style="245" customWidth="1"/>
    <col min="7426" max="7430" width="5.5" style="245" customWidth="1"/>
    <col min="7431" max="7431" width="5.125" style="245" customWidth="1"/>
    <col min="7432" max="7433" width="5.5" style="245" customWidth="1"/>
    <col min="7434" max="7434" width="18.125" style="245" customWidth="1"/>
    <col min="7435" max="7436" width="5.5" style="245" customWidth="1"/>
    <col min="7437" max="7437" width="6.75" style="245" customWidth="1"/>
    <col min="7438" max="7444" width="5.5" style="245" customWidth="1"/>
    <col min="7445" max="7445" width="3.5" style="245" customWidth="1"/>
    <col min="7446" max="7680" width="9" style="245"/>
    <col min="7681" max="7681" width="8.625" style="245" customWidth="1"/>
    <col min="7682" max="7686" width="5.5" style="245" customWidth="1"/>
    <col min="7687" max="7687" width="5.125" style="245" customWidth="1"/>
    <col min="7688" max="7689" width="5.5" style="245" customWidth="1"/>
    <col min="7690" max="7690" width="18.125" style="245" customWidth="1"/>
    <col min="7691" max="7692" width="5.5" style="245" customWidth="1"/>
    <col min="7693" max="7693" width="6.75" style="245" customWidth="1"/>
    <col min="7694" max="7700" width="5.5" style="245" customWidth="1"/>
    <col min="7701" max="7701" width="3.5" style="245" customWidth="1"/>
    <col min="7702" max="7936" width="9" style="245"/>
    <col min="7937" max="7937" width="8.625" style="245" customWidth="1"/>
    <col min="7938" max="7942" width="5.5" style="245" customWidth="1"/>
    <col min="7943" max="7943" width="5.125" style="245" customWidth="1"/>
    <col min="7944" max="7945" width="5.5" style="245" customWidth="1"/>
    <col min="7946" max="7946" width="18.125" style="245" customWidth="1"/>
    <col min="7947" max="7948" width="5.5" style="245" customWidth="1"/>
    <col min="7949" max="7949" width="6.75" style="245" customWidth="1"/>
    <col min="7950" max="7956" width="5.5" style="245" customWidth="1"/>
    <col min="7957" max="7957" width="3.5" style="245" customWidth="1"/>
    <col min="7958" max="8192" width="9" style="245"/>
    <col min="8193" max="8193" width="8.625" style="245" customWidth="1"/>
    <col min="8194" max="8198" width="5.5" style="245" customWidth="1"/>
    <col min="8199" max="8199" width="5.125" style="245" customWidth="1"/>
    <col min="8200" max="8201" width="5.5" style="245" customWidth="1"/>
    <col min="8202" max="8202" width="18.125" style="245" customWidth="1"/>
    <col min="8203" max="8204" width="5.5" style="245" customWidth="1"/>
    <col min="8205" max="8205" width="6.75" style="245" customWidth="1"/>
    <col min="8206" max="8212" width="5.5" style="245" customWidth="1"/>
    <col min="8213" max="8213" width="3.5" style="245" customWidth="1"/>
    <col min="8214" max="8448" width="9" style="245"/>
    <col min="8449" max="8449" width="8.625" style="245" customWidth="1"/>
    <col min="8450" max="8454" width="5.5" style="245" customWidth="1"/>
    <col min="8455" max="8455" width="5.125" style="245" customWidth="1"/>
    <col min="8456" max="8457" width="5.5" style="245" customWidth="1"/>
    <col min="8458" max="8458" width="18.125" style="245" customWidth="1"/>
    <col min="8459" max="8460" width="5.5" style="245" customWidth="1"/>
    <col min="8461" max="8461" width="6.75" style="245" customWidth="1"/>
    <col min="8462" max="8468" width="5.5" style="245" customWidth="1"/>
    <col min="8469" max="8469" width="3.5" style="245" customWidth="1"/>
    <col min="8470" max="8704" width="9" style="245"/>
    <col min="8705" max="8705" width="8.625" style="245" customWidth="1"/>
    <col min="8706" max="8710" width="5.5" style="245" customWidth="1"/>
    <col min="8711" max="8711" width="5.125" style="245" customWidth="1"/>
    <col min="8712" max="8713" width="5.5" style="245" customWidth="1"/>
    <col min="8714" max="8714" width="18.125" style="245" customWidth="1"/>
    <col min="8715" max="8716" width="5.5" style="245" customWidth="1"/>
    <col min="8717" max="8717" width="6.75" style="245" customWidth="1"/>
    <col min="8718" max="8724" width="5.5" style="245" customWidth="1"/>
    <col min="8725" max="8725" width="3.5" style="245" customWidth="1"/>
    <col min="8726" max="8960" width="9" style="245"/>
    <col min="8961" max="8961" width="8.625" style="245" customWidth="1"/>
    <col min="8962" max="8966" width="5.5" style="245" customWidth="1"/>
    <col min="8967" max="8967" width="5.125" style="245" customWidth="1"/>
    <col min="8968" max="8969" width="5.5" style="245" customWidth="1"/>
    <col min="8970" max="8970" width="18.125" style="245" customWidth="1"/>
    <col min="8971" max="8972" width="5.5" style="245" customWidth="1"/>
    <col min="8973" max="8973" width="6.75" style="245" customWidth="1"/>
    <col min="8974" max="8980" width="5.5" style="245" customWidth="1"/>
    <col min="8981" max="8981" width="3.5" style="245" customWidth="1"/>
    <col min="8982" max="9216" width="9" style="245"/>
    <col min="9217" max="9217" width="8.625" style="245" customWidth="1"/>
    <col min="9218" max="9222" width="5.5" style="245" customWidth="1"/>
    <col min="9223" max="9223" width="5.125" style="245" customWidth="1"/>
    <col min="9224" max="9225" width="5.5" style="245" customWidth="1"/>
    <col min="9226" max="9226" width="18.125" style="245" customWidth="1"/>
    <col min="9227" max="9228" width="5.5" style="245" customWidth="1"/>
    <col min="9229" max="9229" width="6.75" style="245" customWidth="1"/>
    <col min="9230" max="9236" width="5.5" style="245" customWidth="1"/>
    <col min="9237" max="9237" width="3.5" style="245" customWidth="1"/>
    <col min="9238" max="9472" width="9" style="245"/>
    <col min="9473" max="9473" width="8.625" style="245" customWidth="1"/>
    <col min="9474" max="9478" width="5.5" style="245" customWidth="1"/>
    <col min="9479" max="9479" width="5.125" style="245" customWidth="1"/>
    <col min="9480" max="9481" width="5.5" style="245" customWidth="1"/>
    <col min="9482" max="9482" width="18.125" style="245" customWidth="1"/>
    <col min="9483" max="9484" width="5.5" style="245" customWidth="1"/>
    <col min="9485" max="9485" width="6.75" style="245" customWidth="1"/>
    <col min="9486" max="9492" width="5.5" style="245" customWidth="1"/>
    <col min="9493" max="9493" width="3.5" style="245" customWidth="1"/>
    <col min="9494" max="9728" width="9" style="245"/>
    <col min="9729" max="9729" width="8.625" style="245" customWidth="1"/>
    <col min="9730" max="9734" width="5.5" style="245" customWidth="1"/>
    <col min="9735" max="9735" width="5.125" style="245" customWidth="1"/>
    <col min="9736" max="9737" width="5.5" style="245" customWidth="1"/>
    <col min="9738" max="9738" width="18.125" style="245" customWidth="1"/>
    <col min="9739" max="9740" width="5.5" style="245" customWidth="1"/>
    <col min="9741" max="9741" width="6.75" style="245" customWidth="1"/>
    <col min="9742" max="9748" width="5.5" style="245" customWidth="1"/>
    <col min="9749" max="9749" width="3.5" style="245" customWidth="1"/>
    <col min="9750" max="9984" width="9" style="245"/>
    <col min="9985" max="9985" width="8.625" style="245" customWidth="1"/>
    <col min="9986" max="9990" width="5.5" style="245" customWidth="1"/>
    <col min="9991" max="9991" width="5.125" style="245" customWidth="1"/>
    <col min="9992" max="9993" width="5.5" style="245" customWidth="1"/>
    <col min="9994" max="9994" width="18.125" style="245" customWidth="1"/>
    <col min="9995" max="9996" width="5.5" style="245" customWidth="1"/>
    <col min="9997" max="9997" width="6.75" style="245" customWidth="1"/>
    <col min="9998" max="10004" width="5.5" style="245" customWidth="1"/>
    <col min="10005" max="10005" width="3.5" style="245" customWidth="1"/>
    <col min="10006" max="10240" width="9" style="245"/>
    <col min="10241" max="10241" width="8.625" style="245" customWidth="1"/>
    <col min="10242" max="10246" width="5.5" style="245" customWidth="1"/>
    <col min="10247" max="10247" width="5.125" style="245" customWidth="1"/>
    <col min="10248" max="10249" width="5.5" style="245" customWidth="1"/>
    <col min="10250" max="10250" width="18.125" style="245" customWidth="1"/>
    <col min="10251" max="10252" width="5.5" style="245" customWidth="1"/>
    <col min="10253" max="10253" width="6.75" style="245" customWidth="1"/>
    <col min="10254" max="10260" width="5.5" style="245" customWidth="1"/>
    <col min="10261" max="10261" width="3.5" style="245" customWidth="1"/>
    <col min="10262" max="10496" width="9" style="245"/>
    <col min="10497" max="10497" width="8.625" style="245" customWidth="1"/>
    <col min="10498" max="10502" width="5.5" style="245" customWidth="1"/>
    <col min="10503" max="10503" width="5.125" style="245" customWidth="1"/>
    <col min="10504" max="10505" width="5.5" style="245" customWidth="1"/>
    <col min="10506" max="10506" width="18.125" style="245" customWidth="1"/>
    <col min="10507" max="10508" width="5.5" style="245" customWidth="1"/>
    <col min="10509" max="10509" width="6.75" style="245" customWidth="1"/>
    <col min="10510" max="10516" width="5.5" style="245" customWidth="1"/>
    <col min="10517" max="10517" width="3.5" style="245" customWidth="1"/>
    <col min="10518" max="10752" width="9" style="245"/>
    <col min="10753" max="10753" width="8.625" style="245" customWidth="1"/>
    <col min="10754" max="10758" width="5.5" style="245" customWidth="1"/>
    <col min="10759" max="10759" width="5.125" style="245" customWidth="1"/>
    <col min="10760" max="10761" width="5.5" style="245" customWidth="1"/>
    <col min="10762" max="10762" width="18.125" style="245" customWidth="1"/>
    <col min="10763" max="10764" width="5.5" style="245" customWidth="1"/>
    <col min="10765" max="10765" width="6.75" style="245" customWidth="1"/>
    <col min="10766" max="10772" width="5.5" style="245" customWidth="1"/>
    <col min="10773" max="10773" width="3.5" style="245" customWidth="1"/>
    <col min="10774" max="11008" width="9" style="245"/>
    <col min="11009" max="11009" width="8.625" style="245" customWidth="1"/>
    <col min="11010" max="11014" width="5.5" style="245" customWidth="1"/>
    <col min="11015" max="11015" width="5.125" style="245" customWidth="1"/>
    <col min="11016" max="11017" width="5.5" style="245" customWidth="1"/>
    <col min="11018" max="11018" width="18.125" style="245" customWidth="1"/>
    <col min="11019" max="11020" width="5.5" style="245" customWidth="1"/>
    <col min="11021" max="11021" width="6.75" style="245" customWidth="1"/>
    <col min="11022" max="11028" width="5.5" style="245" customWidth="1"/>
    <col min="11029" max="11029" width="3.5" style="245" customWidth="1"/>
    <col min="11030" max="11264" width="9" style="245"/>
    <col min="11265" max="11265" width="8.625" style="245" customWidth="1"/>
    <col min="11266" max="11270" width="5.5" style="245" customWidth="1"/>
    <col min="11271" max="11271" width="5.125" style="245" customWidth="1"/>
    <col min="11272" max="11273" width="5.5" style="245" customWidth="1"/>
    <col min="11274" max="11274" width="18.125" style="245" customWidth="1"/>
    <col min="11275" max="11276" width="5.5" style="245" customWidth="1"/>
    <col min="11277" max="11277" width="6.75" style="245" customWidth="1"/>
    <col min="11278" max="11284" width="5.5" style="245" customWidth="1"/>
    <col min="11285" max="11285" width="3.5" style="245" customWidth="1"/>
    <col min="11286" max="11520" width="9" style="245"/>
    <col min="11521" max="11521" width="8.625" style="245" customWidth="1"/>
    <col min="11522" max="11526" width="5.5" style="245" customWidth="1"/>
    <col min="11527" max="11527" width="5.125" style="245" customWidth="1"/>
    <col min="11528" max="11529" width="5.5" style="245" customWidth="1"/>
    <col min="11530" max="11530" width="18.125" style="245" customWidth="1"/>
    <col min="11531" max="11532" width="5.5" style="245" customWidth="1"/>
    <col min="11533" max="11533" width="6.75" style="245" customWidth="1"/>
    <col min="11534" max="11540" width="5.5" style="245" customWidth="1"/>
    <col min="11541" max="11541" width="3.5" style="245" customWidth="1"/>
    <col min="11542" max="11776" width="9" style="245"/>
    <col min="11777" max="11777" width="8.625" style="245" customWidth="1"/>
    <col min="11778" max="11782" width="5.5" style="245" customWidth="1"/>
    <col min="11783" max="11783" width="5.125" style="245" customWidth="1"/>
    <col min="11784" max="11785" width="5.5" style="245" customWidth="1"/>
    <col min="11786" max="11786" width="18.125" style="245" customWidth="1"/>
    <col min="11787" max="11788" width="5.5" style="245" customWidth="1"/>
    <col min="11789" max="11789" width="6.75" style="245" customWidth="1"/>
    <col min="11790" max="11796" width="5.5" style="245" customWidth="1"/>
    <col min="11797" max="11797" width="3.5" style="245" customWidth="1"/>
    <col min="11798" max="12032" width="9" style="245"/>
    <col min="12033" max="12033" width="8.625" style="245" customWidth="1"/>
    <col min="12034" max="12038" width="5.5" style="245" customWidth="1"/>
    <col min="12039" max="12039" width="5.125" style="245" customWidth="1"/>
    <col min="12040" max="12041" width="5.5" style="245" customWidth="1"/>
    <col min="12042" max="12042" width="18.125" style="245" customWidth="1"/>
    <col min="12043" max="12044" width="5.5" style="245" customWidth="1"/>
    <col min="12045" max="12045" width="6.75" style="245" customWidth="1"/>
    <col min="12046" max="12052" width="5.5" style="245" customWidth="1"/>
    <col min="12053" max="12053" width="3.5" style="245" customWidth="1"/>
    <col min="12054" max="12288" width="9" style="245"/>
    <col min="12289" max="12289" width="8.625" style="245" customWidth="1"/>
    <col min="12290" max="12294" width="5.5" style="245" customWidth="1"/>
    <col min="12295" max="12295" width="5.125" style="245" customWidth="1"/>
    <col min="12296" max="12297" width="5.5" style="245" customWidth="1"/>
    <col min="12298" max="12298" width="18.125" style="245" customWidth="1"/>
    <col min="12299" max="12300" width="5.5" style="245" customWidth="1"/>
    <col min="12301" max="12301" width="6.75" style="245" customWidth="1"/>
    <col min="12302" max="12308" width="5.5" style="245" customWidth="1"/>
    <col min="12309" max="12309" width="3.5" style="245" customWidth="1"/>
    <col min="12310" max="12544" width="9" style="245"/>
    <col min="12545" max="12545" width="8.625" style="245" customWidth="1"/>
    <col min="12546" max="12550" width="5.5" style="245" customWidth="1"/>
    <col min="12551" max="12551" width="5.125" style="245" customWidth="1"/>
    <col min="12552" max="12553" width="5.5" style="245" customWidth="1"/>
    <col min="12554" max="12554" width="18.125" style="245" customWidth="1"/>
    <col min="12555" max="12556" width="5.5" style="245" customWidth="1"/>
    <col min="12557" max="12557" width="6.75" style="245" customWidth="1"/>
    <col min="12558" max="12564" width="5.5" style="245" customWidth="1"/>
    <col min="12565" max="12565" width="3.5" style="245" customWidth="1"/>
    <col min="12566" max="12800" width="9" style="245"/>
    <col min="12801" max="12801" width="8.625" style="245" customWidth="1"/>
    <col min="12802" max="12806" width="5.5" style="245" customWidth="1"/>
    <col min="12807" max="12807" width="5.125" style="245" customWidth="1"/>
    <col min="12808" max="12809" width="5.5" style="245" customWidth="1"/>
    <col min="12810" max="12810" width="18.125" style="245" customWidth="1"/>
    <col min="12811" max="12812" width="5.5" style="245" customWidth="1"/>
    <col min="12813" max="12813" width="6.75" style="245" customWidth="1"/>
    <col min="12814" max="12820" width="5.5" style="245" customWidth="1"/>
    <col min="12821" max="12821" width="3.5" style="245" customWidth="1"/>
    <col min="12822" max="13056" width="9" style="245"/>
    <col min="13057" max="13057" width="8.625" style="245" customWidth="1"/>
    <col min="13058" max="13062" width="5.5" style="245" customWidth="1"/>
    <col min="13063" max="13063" width="5.125" style="245" customWidth="1"/>
    <col min="13064" max="13065" width="5.5" style="245" customWidth="1"/>
    <col min="13066" max="13066" width="18.125" style="245" customWidth="1"/>
    <col min="13067" max="13068" width="5.5" style="245" customWidth="1"/>
    <col min="13069" max="13069" width="6.75" style="245" customWidth="1"/>
    <col min="13070" max="13076" width="5.5" style="245" customWidth="1"/>
    <col min="13077" max="13077" width="3.5" style="245" customWidth="1"/>
    <col min="13078" max="13312" width="9" style="245"/>
    <col min="13313" max="13313" width="8.625" style="245" customWidth="1"/>
    <col min="13314" max="13318" width="5.5" style="245" customWidth="1"/>
    <col min="13319" max="13319" width="5.125" style="245" customWidth="1"/>
    <col min="13320" max="13321" width="5.5" style="245" customWidth="1"/>
    <col min="13322" max="13322" width="18.125" style="245" customWidth="1"/>
    <col min="13323" max="13324" width="5.5" style="245" customWidth="1"/>
    <col min="13325" max="13325" width="6.75" style="245" customWidth="1"/>
    <col min="13326" max="13332" width="5.5" style="245" customWidth="1"/>
    <col min="13333" max="13333" width="3.5" style="245" customWidth="1"/>
    <col min="13334" max="13568" width="9" style="245"/>
    <col min="13569" max="13569" width="8.625" style="245" customWidth="1"/>
    <col min="13570" max="13574" width="5.5" style="245" customWidth="1"/>
    <col min="13575" max="13575" width="5.125" style="245" customWidth="1"/>
    <col min="13576" max="13577" width="5.5" style="245" customWidth="1"/>
    <col min="13578" max="13578" width="18.125" style="245" customWidth="1"/>
    <col min="13579" max="13580" width="5.5" style="245" customWidth="1"/>
    <col min="13581" max="13581" width="6.75" style="245" customWidth="1"/>
    <col min="13582" max="13588" width="5.5" style="245" customWidth="1"/>
    <col min="13589" max="13589" width="3.5" style="245" customWidth="1"/>
    <col min="13590" max="13824" width="9" style="245"/>
    <col min="13825" max="13825" width="8.625" style="245" customWidth="1"/>
    <col min="13826" max="13830" width="5.5" style="245" customWidth="1"/>
    <col min="13831" max="13831" width="5.125" style="245" customWidth="1"/>
    <col min="13832" max="13833" width="5.5" style="245" customWidth="1"/>
    <col min="13834" max="13834" width="18.125" style="245" customWidth="1"/>
    <col min="13835" max="13836" width="5.5" style="245" customWidth="1"/>
    <col min="13837" max="13837" width="6.75" style="245" customWidth="1"/>
    <col min="13838" max="13844" width="5.5" style="245" customWidth="1"/>
    <col min="13845" max="13845" width="3.5" style="245" customWidth="1"/>
    <col min="13846" max="14080" width="9" style="245"/>
    <col min="14081" max="14081" width="8.625" style="245" customWidth="1"/>
    <col min="14082" max="14086" width="5.5" style="245" customWidth="1"/>
    <col min="14087" max="14087" width="5.125" style="245" customWidth="1"/>
    <col min="14088" max="14089" width="5.5" style="245" customWidth="1"/>
    <col min="14090" max="14090" width="18.125" style="245" customWidth="1"/>
    <col min="14091" max="14092" width="5.5" style="245" customWidth="1"/>
    <col min="14093" max="14093" width="6.75" style="245" customWidth="1"/>
    <col min="14094" max="14100" width="5.5" style="245" customWidth="1"/>
    <col min="14101" max="14101" width="3.5" style="245" customWidth="1"/>
    <col min="14102" max="14336" width="9" style="245"/>
    <col min="14337" max="14337" width="8.625" style="245" customWidth="1"/>
    <col min="14338" max="14342" width="5.5" style="245" customWidth="1"/>
    <col min="14343" max="14343" width="5.125" style="245" customWidth="1"/>
    <col min="14344" max="14345" width="5.5" style="245" customWidth="1"/>
    <col min="14346" max="14346" width="18.125" style="245" customWidth="1"/>
    <col min="14347" max="14348" width="5.5" style="245" customWidth="1"/>
    <col min="14349" max="14349" width="6.75" style="245" customWidth="1"/>
    <col min="14350" max="14356" width="5.5" style="245" customWidth="1"/>
    <col min="14357" max="14357" width="3.5" style="245" customWidth="1"/>
    <col min="14358" max="14592" width="9" style="245"/>
    <col min="14593" max="14593" width="8.625" style="245" customWidth="1"/>
    <col min="14594" max="14598" width="5.5" style="245" customWidth="1"/>
    <col min="14599" max="14599" width="5.125" style="245" customWidth="1"/>
    <col min="14600" max="14601" width="5.5" style="245" customWidth="1"/>
    <col min="14602" max="14602" width="18.125" style="245" customWidth="1"/>
    <col min="14603" max="14604" width="5.5" style="245" customWidth="1"/>
    <col min="14605" max="14605" width="6.75" style="245" customWidth="1"/>
    <col min="14606" max="14612" width="5.5" style="245" customWidth="1"/>
    <col min="14613" max="14613" width="3.5" style="245" customWidth="1"/>
    <col min="14614" max="14848" width="9" style="245"/>
    <col min="14849" max="14849" width="8.625" style="245" customWidth="1"/>
    <col min="14850" max="14854" width="5.5" style="245" customWidth="1"/>
    <col min="14855" max="14855" width="5.125" style="245" customWidth="1"/>
    <col min="14856" max="14857" width="5.5" style="245" customWidth="1"/>
    <col min="14858" max="14858" width="18.125" style="245" customWidth="1"/>
    <col min="14859" max="14860" width="5.5" style="245" customWidth="1"/>
    <col min="14861" max="14861" width="6.75" style="245" customWidth="1"/>
    <col min="14862" max="14868" width="5.5" style="245" customWidth="1"/>
    <col min="14869" max="14869" width="3.5" style="245" customWidth="1"/>
    <col min="14870" max="15104" width="9" style="245"/>
    <col min="15105" max="15105" width="8.625" style="245" customWidth="1"/>
    <col min="15106" max="15110" width="5.5" style="245" customWidth="1"/>
    <col min="15111" max="15111" width="5.125" style="245" customWidth="1"/>
    <col min="15112" max="15113" width="5.5" style="245" customWidth="1"/>
    <col min="15114" max="15114" width="18.125" style="245" customWidth="1"/>
    <col min="15115" max="15116" width="5.5" style="245" customWidth="1"/>
    <col min="15117" max="15117" width="6.75" style="245" customWidth="1"/>
    <col min="15118" max="15124" width="5.5" style="245" customWidth="1"/>
    <col min="15125" max="15125" width="3.5" style="245" customWidth="1"/>
    <col min="15126" max="15360" width="9" style="245"/>
    <col min="15361" max="15361" width="8.625" style="245" customWidth="1"/>
    <col min="15362" max="15366" width="5.5" style="245" customWidth="1"/>
    <col min="15367" max="15367" width="5.125" style="245" customWidth="1"/>
    <col min="15368" max="15369" width="5.5" style="245" customWidth="1"/>
    <col min="15370" max="15370" width="18.125" style="245" customWidth="1"/>
    <col min="15371" max="15372" width="5.5" style="245" customWidth="1"/>
    <col min="15373" max="15373" width="6.75" style="245" customWidth="1"/>
    <col min="15374" max="15380" width="5.5" style="245" customWidth="1"/>
    <col min="15381" max="15381" width="3.5" style="245" customWidth="1"/>
    <col min="15382" max="15616" width="9" style="245"/>
    <col min="15617" max="15617" width="8.625" style="245" customWidth="1"/>
    <col min="15618" max="15622" width="5.5" style="245" customWidth="1"/>
    <col min="15623" max="15623" width="5.125" style="245" customWidth="1"/>
    <col min="15624" max="15625" width="5.5" style="245" customWidth="1"/>
    <col min="15626" max="15626" width="18.125" style="245" customWidth="1"/>
    <col min="15627" max="15628" width="5.5" style="245" customWidth="1"/>
    <col min="15629" max="15629" width="6.75" style="245" customWidth="1"/>
    <col min="15630" max="15636" width="5.5" style="245" customWidth="1"/>
    <col min="15637" max="15637" width="3.5" style="245" customWidth="1"/>
    <col min="15638" max="15872" width="9" style="245"/>
    <col min="15873" max="15873" width="8.625" style="245" customWidth="1"/>
    <col min="15874" max="15878" width="5.5" style="245" customWidth="1"/>
    <col min="15879" max="15879" width="5.125" style="245" customWidth="1"/>
    <col min="15880" max="15881" width="5.5" style="245" customWidth="1"/>
    <col min="15882" max="15882" width="18.125" style="245" customWidth="1"/>
    <col min="15883" max="15884" width="5.5" style="245" customWidth="1"/>
    <col min="15885" max="15885" width="6.75" style="245" customWidth="1"/>
    <col min="15886" max="15892" width="5.5" style="245" customWidth="1"/>
    <col min="15893" max="15893" width="3.5" style="245" customWidth="1"/>
    <col min="15894" max="16128" width="9" style="245"/>
    <col min="16129" max="16129" width="8.625" style="245" customWidth="1"/>
    <col min="16130" max="16134" width="5.5" style="245" customWidth="1"/>
    <col min="16135" max="16135" width="5.125" style="245" customWidth="1"/>
    <col min="16136" max="16137" width="5.5" style="245" customWidth="1"/>
    <col min="16138" max="16138" width="18.125" style="245" customWidth="1"/>
    <col min="16139" max="16140" width="5.5" style="245" customWidth="1"/>
    <col min="16141" max="16141" width="6.75" style="245" customWidth="1"/>
    <col min="16142" max="16148" width="5.5" style="245" customWidth="1"/>
    <col min="16149" max="16149" width="3.5" style="245" customWidth="1"/>
    <col min="16150" max="16384" width="9" style="245"/>
  </cols>
  <sheetData>
    <row r="1" spans="1:22" s="215" customFormat="1" ht="50.1" customHeight="1">
      <c r="A1" s="212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4"/>
    </row>
    <row r="2" spans="1:22" s="215" customFormat="1" ht="35.1" customHeight="1">
      <c r="A2" s="216"/>
      <c r="B2" s="252" t="s">
        <v>11056</v>
      </c>
      <c r="C2" s="252"/>
      <c r="D2" s="252"/>
      <c r="E2" s="252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8"/>
      <c r="T2" s="218"/>
      <c r="U2" s="219"/>
      <c r="V2" s="218"/>
    </row>
    <row r="3" spans="1:22" s="215" customFormat="1" ht="30.75" customHeight="1">
      <c r="A3" s="216"/>
      <c r="B3" s="253"/>
      <c r="C3" s="253"/>
      <c r="D3" s="253"/>
      <c r="E3" s="253"/>
      <c r="F3" s="253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8"/>
      <c r="T3" s="218"/>
      <c r="U3" s="219"/>
      <c r="V3" s="218"/>
    </row>
    <row r="4" spans="1:22" s="215" customFormat="1" ht="30" customHeight="1">
      <c r="A4" s="254" t="s">
        <v>11057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6"/>
      <c r="V4" s="218"/>
    </row>
    <row r="5" spans="1:22" s="215" customFormat="1" ht="15" customHeight="1">
      <c r="A5" s="220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18"/>
      <c r="T5" s="218"/>
      <c r="U5" s="219"/>
      <c r="V5" s="218"/>
    </row>
    <row r="6" spans="1:22" s="215" customFormat="1" ht="9.9499999999999993" customHeight="1">
      <c r="A6" s="220"/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18"/>
      <c r="T6" s="218"/>
      <c r="U6" s="219"/>
      <c r="V6" s="218"/>
    </row>
    <row r="7" spans="1:22" s="215" customFormat="1" ht="42" customHeight="1">
      <c r="A7" s="222"/>
      <c r="B7" s="218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9"/>
      <c r="V7" s="218"/>
    </row>
    <row r="8" spans="1:22" s="215" customFormat="1" ht="40.5" customHeight="1">
      <c r="A8" s="257" t="s">
        <v>11059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19"/>
      <c r="V8" s="218"/>
    </row>
    <row r="9" spans="1:22" s="215" customFormat="1" ht="14.25" customHeight="1">
      <c r="A9" s="223"/>
      <c r="B9" s="224"/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19"/>
      <c r="V9" s="218"/>
    </row>
    <row r="10" spans="1:22" s="227" customFormat="1" ht="29.25" customHeight="1">
      <c r="A10" s="259" t="s">
        <v>11119</v>
      </c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25"/>
      <c r="V10" s="226"/>
    </row>
    <row r="11" spans="1:22" s="227" customFormat="1" ht="14.25" customHeight="1">
      <c r="A11" s="228"/>
      <c r="B11" s="229"/>
      <c r="C11" s="229"/>
      <c r="D11" s="229"/>
      <c r="E11" s="230"/>
      <c r="F11" s="230"/>
      <c r="G11" s="230"/>
      <c r="H11" s="230"/>
      <c r="I11" s="230"/>
      <c r="J11" s="230"/>
      <c r="K11" s="231"/>
      <c r="L11" s="231"/>
      <c r="M11" s="231"/>
      <c r="N11" s="231"/>
      <c r="O11" s="231"/>
      <c r="P11" s="231"/>
      <c r="Q11" s="232"/>
      <c r="R11" s="229"/>
      <c r="S11" s="229"/>
      <c r="T11" s="229"/>
      <c r="U11" s="225"/>
      <c r="V11" s="226"/>
    </row>
    <row r="12" spans="1:22" s="215" customFormat="1" ht="77.25" customHeight="1">
      <c r="A12" s="222"/>
      <c r="B12" s="218"/>
      <c r="C12" s="218"/>
      <c r="D12" s="218"/>
      <c r="E12" s="233"/>
      <c r="F12" s="233"/>
      <c r="G12" s="233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5"/>
      <c r="S12" s="235"/>
      <c r="T12" s="218"/>
      <c r="U12" s="219"/>
      <c r="V12" s="218"/>
    </row>
    <row r="13" spans="1:22" s="215" customFormat="1" ht="14.25" customHeight="1">
      <c r="A13" s="222"/>
      <c r="B13" s="218"/>
      <c r="C13" s="218"/>
      <c r="D13" s="218"/>
      <c r="E13" s="233"/>
      <c r="F13" s="233"/>
      <c r="G13" s="233"/>
      <c r="H13" s="234"/>
      <c r="I13" s="234"/>
      <c r="J13" s="234"/>
      <c r="K13" s="234"/>
      <c r="L13" s="234"/>
      <c r="M13" s="234"/>
      <c r="N13" s="234"/>
      <c r="O13" s="234"/>
      <c r="P13" s="234"/>
      <c r="Q13" s="236"/>
      <c r="R13" s="237"/>
      <c r="S13" s="237"/>
      <c r="T13" s="218"/>
      <c r="U13" s="219"/>
      <c r="V13" s="218"/>
    </row>
    <row r="14" spans="1:22" s="215" customFormat="1" ht="14.25" customHeight="1">
      <c r="A14" s="238"/>
      <c r="B14" s="239"/>
      <c r="C14" s="239"/>
      <c r="D14" s="239"/>
      <c r="E14" s="218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9"/>
      <c r="R14" s="239"/>
      <c r="S14" s="239"/>
      <c r="T14" s="239"/>
      <c r="U14" s="240"/>
      <c r="V14" s="241"/>
    </row>
    <row r="15" spans="1:22" s="215" customFormat="1" ht="14.25" customHeight="1">
      <c r="A15" s="238"/>
      <c r="B15" s="239"/>
      <c r="C15" s="239"/>
      <c r="D15" s="239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9"/>
      <c r="R15" s="239"/>
      <c r="S15" s="239"/>
      <c r="T15" s="239"/>
      <c r="U15" s="240"/>
      <c r="V15" s="241"/>
    </row>
    <row r="16" spans="1:22" s="215" customFormat="1" ht="14.25" customHeight="1">
      <c r="A16" s="222"/>
      <c r="B16" s="218"/>
      <c r="C16" s="218"/>
      <c r="D16" s="218"/>
      <c r="E16" s="218"/>
      <c r="F16" s="236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18"/>
      <c r="T16" s="218"/>
      <c r="U16" s="219"/>
      <c r="V16" s="218"/>
    </row>
    <row r="17" spans="1:22" s="215" customFormat="1" ht="30" customHeight="1">
      <c r="A17" s="250" t="s">
        <v>11058</v>
      </c>
      <c r="B17" s="251"/>
      <c r="C17" s="251"/>
      <c r="D17" s="251"/>
      <c r="E17" s="251"/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19"/>
      <c r="V17" s="218"/>
    </row>
    <row r="18" spans="1:22" s="215" customFormat="1" ht="27.75" customHeight="1">
      <c r="A18" s="242"/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4"/>
      <c r="V18" s="218"/>
    </row>
  </sheetData>
  <mergeCells count="6">
    <mergeCell ref="A17:T17"/>
    <mergeCell ref="B2:E2"/>
    <mergeCell ref="B3:F3"/>
    <mergeCell ref="A4:U4"/>
    <mergeCell ref="A8:T8"/>
    <mergeCell ref="A10:T10"/>
  </mergeCells>
  <phoneticPr fontId="1" type="noConversion"/>
  <printOptions horizontalCentered="1" verticalCentered="1"/>
  <pageMargins left="0.9055118110236221" right="0.6692913385826772" top="0.59055118110236227" bottom="0.82677165354330717" header="0.51181102362204722" footer="0.51181102362204722"/>
  <pageSetup paperSize="9" scale="9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3"/>
  <sheetViews>
    <sheetView view="pageBreakPreview" topLeftCell="B82" zoomScale="85" zoomScaleSheetLayoutView="85" workbookViewId="0">
      <selection activeCell="G91" sqref="G91"/>
    </sheetView>
  </sheetViews>
  <sheetFormatPr defaultRowHeight="13.5"/>
  <cols>
    <col min="1" max="1" width="11.625" style="2" hidden="1" customWidth="1"/>
    <col min="2" max="2" width="34.25" style="2" customWidth="1"/>
    <col min="3" max="3" width="28.875" style="2" customWidth="1"/>
    <col min="4" max="4" width="4.625" style="2" customWidth="1"/>
    <col min="5" max="8" width="13.625" style="2" customWidth="1"/>
    <col min="9" max="9" width="12.625" style="2" customWidth="1"/>
    <col min="10" max="13" width="2.625" style="2" hidden="1" customWidth="1"/>
    <col min="14" max="16384" width="9" style="2"/>
  </cols>
  <sheetData>
    <row r="1" spans="1:13" ht="30" customHeight="1">
      <c r="A1" s="272" t="s">
        <v>3545</v>
      </c>
      <c r="B1" s="272"/>
      <c r="C1" s="272"/>
      <c r="D1" s="272"/>
      <c r="E1" s="272"/>
      <c r="F1" s="272"/>
      <c r="G1" s="272"/>
      <c r="H1" s="272"/>
      <c r="I1" s="272"/>
    </row>
    <row r="2" spans="1:13" ht="30" customHeight="1">
      <c r="A2" s="273" t="s">
        <v>946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</row>
    <row r="3" spans="1:13" ht="30" customHeight="1">
      <c r="A3" s="127" t="s">
        <v>471</v>
      </c>
      <c r="B3" s="123" t="s">
        <v>2</v>
      </c>
      <c r="C3" s="123" t="s">
        <v>3</v>
      </c>
      <c r="D3" s="123" t="s">
        <v>4</v>
      </c>
      <c r="E3" s="123" t="s">
        <v>472</v>
      </c>
      <c r="F3" s="123" t="s">
        <v>473</v>
      </c>
      <c r="G3" s="123" t="s">
        <v>474</v>
      </c>
      <c r="H3" s="123" t="s">
        <v>475</v>
      </c>
      <c r="I3" s="123" t="s">
        <v>476</v>
      </c>
      <c r="J3" s="128" t="s">
        <v>477</v>
      </c>
      <c r="K3" s="128" t="s">
        <v>478</v>
      </c>
      <c r="L3" s="128" t="s">
        <v>479</v>
      </c>
      <c r="M3" s="128" t="s">
        <v>480</v>
      </c>
    </row>
    <row r="4" spans="1:13" ht="18.95" customHeight="1">
      <c r="A4" s="4" t="s">
        <v>70</v>
      </c>
      <c r="B4" s="130" t="s">
        <v>2509</v>
      </c>
      <c r="C4" s="130" t="s">
        <v>1044</v>
      </c>
      <c r="D4" s="130" t="s">
        <v>1045</v>
      </c>
      <c r="E4" s="131" t="s">
        <v>1046</v>
      </c>
      <c r="F4" s="131" t="s">
        <v>1047</v>
      </c>
      <c r="G4" s="131" t="s">
        <v>1048</v>
      </c>
      <c r="H4" s="131" t="s">
        <v>1049</v>
      </c>
      <c r="I4" s="124" t="s">
        <v>52</v>
      </c>
      <c r="J4" s="7" t="s">
        <v>52</v>
      </c>
      <c r="K4" s="7" t="s">
        <v>52</v>
      </c>
      <c r="L4" s="7" t="s">
        <v>52</v>
      </c>
      <c r="M4" s="7" t="s">
        <v>52</v>
      </c>
    </row>
    <row r="5" spans="1:13" ht="18.95" customHeight="1">
      <c r="A5" s="4" t="s">
        <v>71</v>
      </c>
      <c r="B5" s="130" t="s">
        <v>2510</v>
      </c>
      <c r="C5" s="130" t="s">
        <v>1052</v>
      </c>
      <c r="D5" s="130" t="s">
        <v>1045</v>
      </c>
      <c r="E5" s="131" t="s">
        <v>1053</v>
      </c>
      <c r="F5" s="131" t="s">
        <v>1054</v>
      </c>
      <c r="G5" s="131" t="s">
        <v>1055</v>
      </c>
      <c r="H5" s="131" t="s">
        <v>1056</v>
      </c>
      <c r="I5" s="124" t="s">
        <v>52</v>
      </c>
      <c r="J5" s="7" t="s">
        <v>52</v>
      </c>
      <c r="K5" s="7" t="s">
        <v>52</v>
      </c>
      <c r="L5" s="7" t="s">
        <v>52</v>
      </c>
      <c r="M5" s="7" t="s">
        <v>52</v>
      </c>
    </row>
    <row r="6" spans="1:13" ht="18.95" customHeight="1">
      <c r="A6" s="4" t="s">
        <v>72</v>
      </c>
      <c r="B6" s="130" t="s">
        <v>2511</v>
      </c>
      <c r="C6" s="130" t="s">
        <v>1067</v>
      </c>
      <c r="D6" s="130" t="s">
        <v>1045</v>
      </c>
      <c r="E6" s="131" t="s">
        <v>832</v>
      </c>
      <c r="F6" s="131" t="s">
        <v>1068</v>
      </c>
      <c r="G6" s="131" t="s">
        <v>1069</v>
      </c>
      <c r="H6" s="131" t="s">
        <v>1070</v>
      </c>
      <c r="I6" s="124" t="s">
        <v>52</v>
      </c>
      <c r="J6" s="7" t="s">
        <v>52</v>
      </c>
      <c r="K6" s="7" t="s">
        <v>52</v>
      </c>
      <c r="L6" s="7" t="s">
        <v>52</v>
      </c>
      <c r="M6" s="7" t="s">
        <v>52</v>
      </c>
    </row>
    <row r="7" spans="1:13" ht="18.95" customHeight="1">
      <c r="A7" s="4" t="s">
        <v>73</v>
      </c>
      <c r="B7" s="130" t="s">
        <v>2512</v>
      </c>
      <c r="C7" s="130" t="s">
        <v>52</v>
      </c>
      <c r="D7" s="130" t="s">
        <v>1045</v>
      </c>
      <c r="E7" s="131" t="s">
        <v>1096</v>
      </c>
      <c r="F7" s="131" t="s">
        <v>1097</v>
      </c>
      <c r="G7" s="131" t="s">
        <v>52</v>
      </c>
      <c r="H7" s="131" t="s">
        <v>1098</v>
      </c>
      <c r="I7" s="124" t="s">
        <v>52</v>
      </c>
      <c r="J7" s="7" t="s">
        <v>52</v>
      </c>
      <c r="K7" s="7" t="s">
        <v>52</v>
      </c>
      <c r="L7" s="7" t="s">
        <v>52</v>
      </c>
      <c r="M7" s="7" t="s">
        <v>52</v>
      </c>
    </row>
    <row r="8" spans="1:13" ht="18.95" customHeight="1">
      <c r="A8" s="4" t="s">
        <v>74</v>
      </c>
      <c r="B8" s="130" t="s">
        <v>2513</v>
      </c>
      <c r="C8" s="130" t="s">
        <v>1108</v>
      </c>
      <c r="D8" s="130" t="s">
        <v>960</v>
      </c>
      <c r="E8" s="131" t="s">
        <v>1109</v>
      </c>
      <c r="F8" s="131" t="s">
        <v>1110</v>
      </c>
      <c r="G8" s="131" t="s">
        <v>52</v>
      </c>
      <c r="H8" s="131" t="s">
        <v>1111</v>
      </c>
      <c r="I8" s="124" t="s">
        <v>52</v>
      </c>
      <c r="J8" s="7" t="s">
        <v>52</v>
      </c>
      <c r="K8" s="7" t="s">
        <v>52</v>
      </c>
      <c r="L8" s="7" t="s">
        <v>52</v>
      </c>
      <c r="M8" s="7" t="s">
        <v>52</v>
      </c>
    </row>
    <row r="9" spans="1:13" ht="18.95" customHeight="1">
      <c r="A9" s="4" t="s">
        <v>75</v>
      </c>
      <c r="B9" s="130" t="s">
        <v>2514</v>
      </c>
      <c r="C9" s="130" t="s">
        <v>1117</v>
      </c>
      <c r="D9" s="130" t="s">
        <v>960</v>
      </c>
      <c r="E9" s="131" t="s">
        <v>1118</v>
      </c>
      <c r="F9" s="131" t="s">
        <v>1119</v>
      </c>
      <c r="G9" s="131" t="s">
        <v>52</v>
      </c>
      <c r="H9" s="131" t="s">
        <v>1120</v>
      </c>
      <c r="I9" s="124" t="s">
        <v>52</v>
      </c>
      <c r="J9" s="7" t="s">
        <v>52</v>
      </c>
      <c r="K9" s="7" t="s">
        <v>52</v>
      </c>
      <c r="L9" s="7" t="s">
        <v>52</v>
      </c>
      <c r="M9" s="7" t="s">
        <v>52</v>
      </c>
    </row>
    <row r="10" spans="1:13" ht="18.95" customHeight="1">
      <c r="A10" s="4" t="s">
        <v>76</v>
      </c>
      <c r="B10" s="130" t="s">
        <v>2515</v>
      </c>
      <c r="C10" s="130" t="s">
        <v>1135</v>
      </c>
      <c r="D10" s="130" t="s">
        <v>960</v>
      </c>
      <c r="E10" s="131" t="s">
        <v>1136</v>
      </c>
      <c r="F10" s="131" t="s">
        <v>1137</v>
      </c>
      <c r="G10" s="131" t="s">
        <v>1138</v>
      </c>
      <c r="H10" s="131" t="s">
        <v>1139</v>
      </c>
      <c r="I10" s="124" t="s">
        <v>52</v>
      </c>
      <c r="J10" s="7" t="s">
        <v>52</v>
      </c>
      <c r="K10" s="7" t="s">
        <v>52</v>
      </c>
      <c r="L10" s="7" t="s">
        <v>52</v>
      </c>
      <c r="M10" s="7" t="s">
        <v>52</v>
      </c>
    </row>
    <row r="11" spans="1:13" ht="18.95" customHeight="1">
      <c r="A11" s="4" t="s">
        <v>77</v>
      </c>
      <c r="B11" s="130" t="s">
        <v>2516</v>
      </c>
      <c r="C11" s="130" t="s">
        <v>1145</v>
      </c>
      <c r="D11" s="130" t="s">
        <v>960</v>
      </c>
      <c r="E11" s="131" t="s">
        <v>1146</v>
      </c>
      <c r="F11" s="131" t="s">
        <v>1147</v>
      </c>
      <c r="G11" s="131" t="s">
        <v>1148</v>
      </c>
      <c r="H11" s="131" t="s">
        <v>1149</v>
      </c>
      <c r="I11" s="124" t="s">
        <v>52</v>
      </c>
      <c r="J11" s="7" t="s">
        <v>52</v>
      </c>
      <c r="K11" s="7" t="s">
        <v>52</v>
      </c>
      <c r="L11" s="7" t="s">
        <v>52</v>
      </c>
      <c r="M11" s="7" t="s">
        <v>52</v>
      </c>
    </row>
    <row r="12" spans="1:13" ht="18.95" customHeight="1">
      <c r="A12" s="4" t="s">
        <v>79</v>
      </c>
      <c r="B12" s="130" t="s">
        <v>2517</v>
      </c>
      <c r="C12" s="130" t="s">
        <v>1151</v>
      </c>
      <c r="D12" s="130" t="s">
        <v>960</v>
      </c>
      <c r="E12" s="131" t="s">
        <v>1152</v>
      </c>
      <c r="F12" s="131" t="s">
        <v>1153</v>
      </c>
      <c r="G12" s="131" t="s">
        <v>1154</v>
      </c>
      <c r="H12" s="131" t="s">
        <v>1155</v>
      </c>
      <c r="I12" s="124" t="s">
        <v>52</v>
      </c>
      <c r="J12" s="7" t="s">
        <v>52</v>
      </c>
      <c r="K12" s="7" t="s">
        <v>52</v>
      </c>
      <c r="L12" s="7" t="s">
        <v>52</v>
      </c>
      <c r="M12" s="7" t="s">
        <v>52</v>
      </c>
    </row>
    <row r="13" spans="1:13" ht="18.95" customHeight="1">
      <c r="A13" s="4" t="s">
        <v>80</v>
      </c>
      <c r="B13" s="130" t="s">
        <v>2518</v>
      </c>
      <c r="C13" s="130" t="s">
        <v>1161</v>
      </c>
      <c r="D13" s="130" t="s">
        <v>960</v>
      </c>
      <c r="E13" s="131" t="s">
        <v>1162</v>
      </c>
      <c r="F13" s="131" t="s">
        <v>1163</v>
      </c>
      <c r="G13" s="131" t="s">
        <v>1164</v>
      </c>
      <c r="H13" s="131" t="s">
        <v>1165</v>
      </c>
      <c r="I13" s="124" t="s">
        <v>52</v>
      </c>
      <c r="J13" s="7" t="s">
        <v>52</v>
      </c>
      <c r="K13" s="7" t="s">
        <v>52</v>
      </c>
      <c r="L13" s="7" t="s">
        <v>52</v>
      </c>
      <c r="M13" s="7" t="s">
        <v>52</v>
      </c>
    </row>
    <row r="14" spans="1:13" ht="18.95" customHeight="1">
      <c r="A14" s="4" t="s">
        <v>84</v>
      </c>
      <c r="B14" s="130" t="s">
        <v>2519</v>
      </c>
      <c r="C14" s="130" t="s">
        <v>1168</v>
      </c>
      <c r="D14" s="130" t="s">
        <v>960</v>
      </c>
      <c r="E14" s="131" t="s">
        <v>1169</v>
      </c>
      <c r="F14" s="131" t="s">
        <v>1170</v>
      </c>
      <c r="G14" s="131" t="s">
        <v>1171</v>
      </c>
      <c r="H14" s="131" t="s">
        <v>1172</v>
      </c>
      <c r="I14" s="124" t="s">
        <v>52</v>
      </c>
      <c r="J14" s="7" t="s">
        <v>52</v>
      </c>
      <c r="K14" s="7" t="s">
        <v>52</v>
      </c>
      <c r="L14" s="7" t="s">
        <v>704</v>
      </c>
      <c r="M14" s="7" t="s">
        <v>52</v>
      </c>
    </row>
    <row r="15" spans="1:13" ht="18.95" customHeight="1">
      <c r="A15" s="4" t="s">
        <v>360</v>
      </c>
      <c r="B15" s="130" t="s">
        <v>2520</v>
      </c>
      <c r="C15" s="130" t="s">
        <v>1174</v>
      </c>
      <c r="D15" s="130" t="s">
        <v>960</v>
      </c>
      <c r="E15" s="131" t="s">
        <v>1175</v>
      </c>
      <c r="F15" s="131" t="s">
        <v>1176</v>
      </c>
      <c r="G15" s="131" t="s">
        <v>1177</v>
      </c>
      <c r="H15" s="131" t="s">
        <v>1178</v>
      </c>
      <c r="I15" s="124" t="s">
        <v>52</v>
      </c>
      <c r="J15" s="7" t="s">
        <v>52</v>
      </c>
      <c r="K15" s="7" t="s">
        <v>52</v>
      </c>
      <c r="L15" s="7" t="s">
        <v>52</v>
      </c>
      <c r="M15" s="7" t="s">
        <v>52</v>
      </c>
    </row>
    <row r="16" spans="1:13" ht="18.95" customHeight="1">
      <c r="A16" s="4" t="s">
        <v>362</v>
      </c>
      <c r="B16" s="130" t="s">
        <v>2521</v>
      </c>
      <c r="C16" s="130" t="s">
        <v>1180</v>
      </c>
      <c r="D16" s="130" t="s">
        <v>960</v>
      </c>
      <c r="E16" s="131" t="s">
        <v>1181</v>
      </c>
      <c r="F16" s="131" t="s">
        <v>1182</v>
      </c>
      <c r="G16" s="131" t="s">
        <v>1183</v>
      </c>
      <c r="H16" s="131" t="s">
        <v>1184</v>
      </c>
      <c r="I16" s="124" t="s">
        <v>52</v>
      </c>
      <c r="J16" s="7" t="s">
        <v>52</v>
      </c>
      <c r="K16" s="7" t="s">
        <v>52</v>
      </c>
      <c r="L16" s="7" t="s">
        <v>52</v>
      </c>
      <c r="M16" s="7" t="s">
        <v>52</v>
      </c>
    </row>
    <row r="17" spans="1:13" ht="18.95" customHeight="1">
      <c r="A17" s="4" t="s">
        <v>365</v>
      </c>
      <c r="B17" s="130" t="s">
        <v>2522</v>
      </c>
      <c r="C17" s="130" t="s">
        <v>1186</v>
      </c>
      <c r="D17" s="130" t="s">
        <v>960</v>
      </c>
      <c r="E17" s="131" t="s">
        <v>1187</v>
      </c>
      <c r="F17" s="131" t="s">
        <v>1188</v>
      </c>
      <c r="G17" s="131" t="s">
        <v>1189</v>
      </c>
      <c r="H17" s="131" t="s">
        <v>1190</v>
      </c>
      <c r="I17" s="124" t="s">
        <v>52</v>
      </c>
      <c r="J17" s="7" t="s">
        <v>52</v>
      </c>
      <c r="K17" s="7" t="s">
        <v>52</v>
      </c>
      <c r="L17" s="7" t="s">
        <v>52</v>
      </c>
      <c r="M17" s="7" t="s">
        <v>52</v>
      </c>
    </row>
    <row r="18" spans="1:13" ht="18.95" customHeight="1">
      <c r="A18" s="4" t="s">
        <v>366</v>
      </c>
      <c r="B18" s="130" t="s">
        <v>2523</v>
      </c>
      <c r="C18" s="130" t="s">
        <v>1192</v>
      </c>
      <c r="D18" s="130" t="s">
        <v>960</v>
      </c>
      <c r="E18" s="131" t="s">
        <v>1193</v>
      </c>
      <c r="F18" s="131" t="s">
        <v>1194</v>
      </c>
      <c r="G18" s="131" t="s">
        <v>1195</v>
      </c>
      <c r="H18" s="131" t="s">
        <v>1196</v>
      </c>
      <c r="I18" s="124" t="s">
        <v>52</v>
      </c>
      <c r="J18" s="7" t="s">
        <v>52</v>
      </c>
      <c r="K18" s="7" t="s">
        <v>52</v>
      </c>
      <c r="L18" s="7" t="s">
        <v>52</v>
      </c>
      <c r="M18" s="7" t="s">
        <v>52</v>
      </c>
    </row>
    <row r="19" spans="1:13" ht="18.95" customHeight="1">
      <c r="A19" s="4" t="s">
        <v>391</v>
      </c>
      <c r="B19" s="130" t="s">
        <v>2524</v>
      </c>
      <c r="C19" s="130" t="s">
        <v>2525</v>
      </c>
      <c r="D19" s="130" t="s">
        <v>960</v>
      </c>
      <c r="E19" s="131" t="s">
        <v>1250</v>
      </c>
      <c r="F19" s="131" t="s">
        <v>1251</v>
      </c>
      <c r="G19" s="131" t="s">
        <v>1252</v>
      </c>
      <c r="H19" s="131" t="s">
        <v>1253</v>
      </c>
      <c r="I19" s="124" t="s">
        <v>52</v>
      </c>
      <c r="J19" s="7" t="s">
        <v>52</v>
      </c>
      <c r="K19" s="7" t="s">
        <v>52</v>
      </c>
      <c r="L19" s="7" t="s">
        <v>777</v>
      </c>
      <c r="M19" s="7" t="s">
        <v>52</v>
      </c>
    </row>
    <row r="20" spans="1:13" ht="18.95" customHeight="1">
      <c r="A20" s="4" t="s">
        <v>514</v>
      </c>
      <c r="B20" s="130" t="s">
        <v>2526</v>
      </c>
      <c r="C20" s="130" t="s">
        <v>2527</v>
      </c>
      <c r="D20" s="130" t="s">
        <v>960</v>
      </c>
      <c r="E20" s="131" t="s">
        <v>1256</v>
      </c>
      <c r="F20" s="131" t="s">
        <v>1257</v>
      </c>
      <c r="G20" s="131" t="s">
        <v>1258</v>
      </c>
      <c r="H20" s="131" t="s">
        <v>1259</v>
      </c>
      <c r="I20" s="124" t="s">
        <v>52</v>
      </c>
      <c r="J20" s="7" t="s">
        <v>52</v>
      </c>
      <c r="K20" s="7" t="s">
        <v>52</v>
      </c>
      <c r="L20" s="7" t="s">
        <v>52</v>
      </c>
      <c r="M20" s="7" t="s">
        <v>52</v>
      </c>
    </row>
    <row r="21" spans="1:13" ht="18.95" customHeight="1">
      <c r="A21" s="4" t="s">
        <v>516</v>
      </c>
      <c r="B21" s="130" t="s">
        <v>2528</v>
      </c>
      <c r="C21" s="130" t="s">
        <v>1289</v>
      </c>
      <c r="D21" s="130" t="s">
        <v>69</v>
      </c>
      <c r="E21" s="131" t="s">
        <v>1290</v>
      </c>
      <c r="F21" s="131" t="s">
        <v>1291</v>
      </c>
      <c r="G21" s="131" t="s">
        <v>1292</v>
      </c>
      <c r="H21" s="131" t="s">
        <v>1293</v>
      </c>
      <c r="I21" s="124" t="s">
        <v>52</v>
      </c>
      <c r="J21" s="7" t="s">
        <v>52</v>
      </c>
      <c r="K21" s="7" t="s">
        <v>52</v>
      </c>
      <c r="L21" s="7" t="s">
        <v>52</v>
      </c>
      <c r="M21" s="7" t="s">
        <v>52</v>
      </c>
    </row>
    <row r="22" spans="1:13" ht="18.95" customHeight="1">
      <c r="A22" s="4" t="s">
        <v>531</v>
      </c>
      <c r="B22" s="130" t="s">
        <v>2529</v>
      </c>
      <c r="C22" s="130" t="s">
        <v>1383</v>
      </c>
      <c r="D22" s="130" t="s">
        <v>65</v>
      </c>
      <c r="E22" s="131" t="s">
        <v>1384</v>
      </c>
      <c r="F22" s="131" t="s">
        <v>1385</v>
      </c>
      <c r="G22" s="131" t="s">
        <v>1386</v>
      </c>
      <c r="H22" s="131" t="s">
        <v>1387</v>
      </c>
      <c r="I22" s="124" t="s">
        <v>52</v>
      </c>
      <c r="J22" s="7" t="s">
        <v>52</v>
      </c>
      <c r="K22" s="7" t="s">
        <v>52</v>
      </c>
      <c r="L22" s="7" t="s">
        <v>52</v>
      </c>
      <c r="M22" s="7" t="s">
        <v>52</v>
      </c>
    </row>
    <row r="23" spans="1:13" ht="18.95" customHeight="1">
      <c r="A23" s="4" t="s">
        <v>533</v>
      </c>
      <c r="B23" s="130" t="s">
        <v>2530</v>
      </c>
      <c r="C23" s="130" t="s">
        <v>1388</v>
      </c>
      <c r="D23" s="130" t="s">
        <v>65</v>
      </c>
      <c r="E23" s="131" t="s">
        <v>1390</v>
      </c>
      <c r="F23" s="131" t="s">
        <v>1391</v>
      </c>
      <c r="G23" s="131" t="s">
        <v>1392</v>
      </c>
      <c r="H23" s="131" t="s">
        <v>1393</v>
      </c>
      <c r="I23" s="124" t="s">
        <v>52</v>
      </c>
      <c r="J23" s="7" t="s">
        <v>52</v>
      </c>
      <c r="K23" s="7" t="s">
        <v>52</v>
      </c>
      <c r="L23" s="7" t="s">
        <v>52</v>
      </c>
      <c r="M23" s="7" t="s">
        <v>52</v>
      </c>
    </row>
    <row r="24" spans="1:13" ht="18.95" customHeight="1">
      <c r="A24" s="4" t="s">
        <v>552</v>
      </c>
      <c r="B24" s="130" t="s">
        <v>2531</v>
      </c>
      <c r="C24" s="130" t="s">
        <v>1394</v>
      </c>
      <c r="D24" s="130" t="s">
        <v>65</v>
      </c>
      <c r="E24" s="131" t="s">
        <v>1395</v>
      </c>
      <c r="F24" s="131" t="s">
        <v>1396</v>
      </c>
      <c r="G24" s="131" t="s">
        <v>1397</v>
      </c>
      <c r="H24" s="131" t="s">
        <v>1398</v>
      </c>
      <c r="I24" s="124" t="s">
        <v>52</v>
      </c>
      <c r="J24" s="7" t="s">
        <v>52</v>
      </c>
      <c r="K24" s="7" t="s">
        <v>52</v>
      </c>
      <c r="L24" s="7" t="s">
        <v>52</v>
      </c>
      <c r="M24" s="7" t="s">
        <v>52</v>
      </c>
    </row>
    <row r="25" spans="1:13" ht="18.95" customHeight="1">
      <c r="A25" s="4" t="s">
        <v>554</v>
      </c>
      <c r="B25" s="130" t="s">
        <v>2532</v>
      </c>
      <c r="C25" s="130" t="s">
        <v>1399</v>
      </c>
      <c r="D25" s="130" t="s">
        <v>65</v>
      </c>
      <c r="E25" s="131" t="s">
        <v>1400</v>
      </c>
      <c r="F25" s="131" t="s">
        <v>1401</v>
      </c>
      <c r="G25" s="131" t="s">
        <v>839</v>
      </c>
      <c r="H25" s="131" t="s">
        <v>1402</v>
      </c>
      <c r="I25" s="124" t="s">
        <v>52</v>
      </c>
      <c r="J25" s="7" t="s">
        <v>52</v>
      </c>
      <c r="K25" s="7" t="s">
        <v>52</v>
      </c>
      <c r="L25" s="7" t="s">
        <v>52</v>
      </c>
      <c r="M25" s="7" t="s">
        <v>52</v>
      </c>
    </row>
    <row r="26" spans="1:13" ht="18.95" customHeight="1">
      <c r="A26" s="4" t="s">
        <v>586</v>
      </c>
      <c r="B26" s="130" t="s">
        <v>2533</v>
      </c>
      <c r="C26" s="130" t="s">
        <v>1403</v>
      </c>
      <c r="D26" s="130" t="s">
        <v>65</v>
      </c>
      <c r="E26" s="131" t="s">
        <v>1404</v>
      </c>
      <c r="F26" s="131" t="s">
        <v>1405</v>
      </c>
      <c r="G26" s="131" t="s">
        <v>1397</v>
      </c>
      <c r="H26" s="131" t="s">
        <v>1406</v>
      </c>
      <c r="I26" s="124" t="s">
        <v>52</v>
      </c>
      <c r="J26" s="7" t="s">
        <v>52</v>
      </c>
      <c r="K26" s="7" t="s">
        <v>52</v>
      </c>
      <c r="L26" s="7" t="s">
        <v>52</v>
      </c>
      <c r="M26" s="7" t="s">
        <v>52</v>
      </c>
    </row>
    <row r="27" spans="1:13" ht="18.95" customHeight="1">
      <c r="A27" s="4" t="s">
        <v>588</v>
      </c>
      <c r="B27" s="130" t="s">
        <v>2534</v>
      </c>
      <c r="C27" s="130" t="s">
        <v>1407</v>
      </c>
      <c r="D27" s="130" t="s">
        <v>65</v>
      </c>
      <c r="E27" s="131" t="s">
        <v>1408</v>
      </c>
      <c r="F27" s="131" t="s">
        <v>1409</v>
      </c>
      <c r="G27" s="131" t="s">
        <v>836</v>
      </c>
      <c r="H27" s="131" t="s">
        <v>1410</v>
      </c>
      <c r="I27" s="124" t="s">
        <v>52</v>
      </c>
      <c r="J27" s="7" t="s">
        <v>52</v>
      </c>
      <c r="K27" s="7" t="s">
        <v>52</v>
      </c>
      <c r="L27" s="7" t="s">
        <v>52</v>
      </c>
      <c r="M27" s="7" t="s">
        <v>52</v>
      </c>
    </row>
    <row r="28" spans="1:13" ht="18.95" customHeight="1">
      <c r="A28" s="4" t="s">
        <v>724</v>
      </c>
      <c r="B28" s="130" t="s">
        <v>2535</v>
      </c>
      <c r="C28" s="130" t="s">
        <v>1411</v>
      </c>
      <c r="D28" s="130" t="s">
        <v>65</v>
      </c>
      <c r="E28" s="131" t="s">
        <v>1413</v>
      </c>
      <c r="F28" s="131" t="s">
        <v>1414</v>
      </c>
      <c r="G28" s="131" t="s">
        <v>1415</v>
      </c>
      <c r="H28" s="131" t="s">
        <v>1416</v>
      </c>
      <c r="I28" s="124" t="s">
        <v>52</v>
      </c>
      <c r="J28" s="7" t="s">
        <v>52</v>
      </c>
      <c r="K28" s="7" t="s">
        <v>52</v>
      </c>
      <c r="L28" s="7" t="s">
        <v>704</v>
      </c>
      <c r="M28" s="7" t="s">
        <v>52</v>
      </c>
    </row>
    <row r="29" spans="1:13" ht="18.95" customHeight="1">
      <c r="A29" s="4" t="s">
        <v>726</v>
      </c>
      <c r="B29" s="130" t="s">
        <v>2536</v>
      </c>
      <c r="C29" s="130" t="s">
        <v>1417</v>
      </c>
      <c r="D29" s="130" t="s">
        <v>65</v>
      </c>
      <c r="E29" s="131" t="s">
        <v>1418</v>
      </c>
      <c r="F29" s="131" t="s">
        <v>1419</v>
      </c>
      <c r="G29" s="131" t="s">
        <v>1392</v>
      </c>
      <c r="H29" s="131" t="s">
        <v>1420</v>
      </c>
      <c r="I29" s="124" t="s">
        <v>52</v>
      </c>
      <c r="J29" s="7" t="s">
        <v>52</v>
      </c>
      <c r="K29" s="7" t="s">
        <v>52</v>
      </c>
      <c r="L29" s="7" t="s">
        <v>704</v>
      </c>
      <c r="M29" s="7" t="s">
        <v>52</v>
      </c>
    </row>
    <row r="30" spans="1:13" ht="18.95" customHeight="1">
      <c r="A30" s="4" t="s">
        <v>757</v>
      </c>
      <c r="B30" s="130" t="s">
        <v>2537</v>
      </c>
      <c r="C30" s="130" t="s">
        <v>1421</v>
      </c>
      <c r="D30" s="130" t="s">
        <v>65</v>
      </c>
      <c r="E30" s="131" t="s">
        <v>1422</v>
      </c>
      <c r="F30" s="131" t="s">
        <v>1423</v>
      </c>
      <c r="G30" s="131" t="s">
        <v>52</v>
      </c>
      <c r="H30" s="131" t="s">
        <v>1424</v>
      </c>
      <c r="I30" s="124" t="s">
        <v>52</v>
      </c>
      <c r="J30" s="7" t="s">
        <v>813</v>
      </c>
      <c r="K30" s="7" t="s">
        <v>52</v>
      </c>
      <c r="L30" s="7" t="s">
        <v>814</v>
      </c>
      <c r="M30" s="7" t="s">
        <v>57</v>
      </c>
    </row>
    <row r="31" spans="1:13" ht="16.5">
      <c r="B31" s="130" t="s">
        <v>2538</v>
      </c>
      <c r="C31" s="130" t="s">
        <v>1425</v>
      </c>
      <c r="D31" s="130" t="s">
        <v>65</v>
      </c>
      <c r="E31" s="131" t="s">
        <v>1427</v>
      </c>
      <c r="F31" s="131" t="s">
        <v>1428</v>
      </c>
      <c r="G31" s="131" t="s">
        <v>52</v>
      </c>
      <c r="H31" s="131" t="s">
        <v>1429</v>
      </c>
      <c r="I31" s="124" t="s">
        <v>52</v>
      </c>
    </row>
    <row r="32" spans="1:13" ht="16.5">
      <c r="B32" s="130" t="s">
        <v>2539</v>
      </c>
      <c r="C32" s="130" t="s">
        <v>1431</v>
      </c>
      <c r="D32" s="130" t="s">
        <v>65</v>
      </c>
      <c r="E32" s="131" t="s">
        <v>1432</v>
      </c>
      <c r="F32" s="131" t="s">
        <v>1396</v>
      </c>
      <c r="G32" s="131" t="s">
        <v>1433</v>
      </c>
      <c r="H32" s="131" t="s">
        <v>1434</v>
      </c>
      <c r="I32" s="124" t="s">
        <v>52</v>
      </c>
    </row>
    <row r="33" spans="2:9" ht="16.5">
      <c r="B33" s="130" t="s">
        <v>2540</v>
      </c>
      <c r="C33" s="130" t="s">
        <v>1436</v>
      </c>
      <c r="D33" s="130" t="s">
        <v>65</v>
      </c>
      <c r="E33" s="131" t="s">
        <v>1437</v>
      </c>
      <c r="F33" s="131" t="s">
        <v>1428</v>
      </c>
      <c r="G33" s="131" t="s">
        <v>52</v>
      </c>
      <c r="H33" s="131" t="s">
        <v>1438</v>
      </c>
      <c r="I33" s="124" t="s">
        <v>52</v>
      </c>
    </row>
    <row r="34" spans="2:9" ht="16.5">
      <c r="B34" s="130" t="s">
        <v>2541</v>
      </c>
      <c r="C34" s="130" t="s">
        <v>1440</v>
      </c>
      <c r="D34" s="130" t="s">
        <v>65</v>
      </c>
      <c r="E34" s="131" t="s">
        <v>1437</v>
      </c>
      <c r="F34" s="131" t="s">
        <v>1428</v>
      </c>
      <c r="G34" s="131" t="s">
        <v>52</v>
      </c>
      <c r="H34" s="131" t="s">
        <v>1438</v>
      </c>
      <c r="I34" s="124" t="s">
        <v>52</v>
      </c>
    </row>
    <row r="35" spans="2:9" ht="16.5">
      <c r="B35" s="130" t="s">
        <v>2542</v>
      </c>
      <c r="C35" s="130" t="s">
        <v>1442</v>
      </c>
      <c r="D35" s="130" t="s">
        <v>65</v>
      </c>
      <c r="E35" s="131" t="s">
        <v>1437</v>
      </c>
      <c r="F35" s="131" t="s">
        <v>1428</v>
      </c>
      <c r="G35" s="131" t="s">
        <v>52</v>
      </c>
      <c r="H35" s="131" t="s">
        <v>1438</v>
      </c>
      <c r="I35" s="124" t="s">
        <v>52</v>
      </c>
    </row>
    <row r="36" spans="2:9" ht="16.5">
      <c r="B36" s="130" t="s">
        <v>2543</v>
      </c>
      <c r="C36" s="130" t="s">
        <v>1444</v>
      </c>
      <c r="D36" s="130" t="s">
        <v>65</v>
      </c>
      <c r="E36" s="131" t="s">
        <v>1445</v>
      </c>
      <c r="F36" s="131" t="s">
        <v>1428</v>
      </c>
      <c r="G36" s="131" t="s">
        <v>52</v>
      </c>
      <c r="H36" s="131" t="s">
        <v>1446</v>
      </c>
      <c r="I36" s="124" t="s">
        <v>52</v>
      </c>
    </row>
    <row r="37" spans="2:9" ht="16.5">
      <c r="B37" s="130" t="s">
        <v>2544</v>
      </c>
      <c r="C37" s="130" t="s">
        <v>1448</v>
      </c>
      <c r="D37" s="130" t="s">
        <v>65</v>
      </c>
      <c r="E37" s="131" t="s">
        <v>1445</v>
      </c>
      <c r="F37" s="131" t="s">
        <v>1428</v>
      </c>
      <c r="G37" s="131" t="s">
        <v>52</v>
      </c>
      <c r="H37" s="131" t="s">
        <v>1446</v>
      </c>
      <c r="I37" s="124" t="s">
        <v>52</v>
      </c>
    </row>
    <row r="38" spans="2:9" ht="16.5">
      <c r="B38" s="130" t="s">
        <v>2545</v>
      </c>
      <c r="C38" s="130" t="s">
        <v>1450</v>
      </c>
      <c r="D38" s="130" t="s">
        <v>65</v>
      </c>
      <c r="E38" s="131" t="s">
        <v>1451</v>
      </c>
      <c r="F38" s="131" t="s">
        <v>1428</v>
      </c>
      <c r="G38" s="131" t="s">
        <v>52</v>
      </c>
      <c r="H38" s="131" t="s">
        <v>1452</v>
      </c>
      <c r="I38" s="124" t="s">
        <v>52</v>
      </c>
    </row>
    <row r="39" spans="2:9" ht="16.5">
      <c r="B39" s="130" t="s">
        <v>2546</v>
      </c>
      <c r="C39" s="130" t="s">
        <v>1454</v>
      </c>
      <c r="D39" s="130" t="s">
        <v>65</v>
      </c>
      <c r="E39" s="131" t="s">
        <v>1455</v>
      </c>
      <c r="F39" s="131" t="s">
        <v>1456</v>
      </c>
      <c r="G39" s="131" t="s">
        <v>52</v>
      </c>
      <c r="H39" s="131" t="s">
        <v>1457</v>
      </c>
      <c r="I39" s="124" t="s">
        <v>52</v>
      </c>
    </row>
    <row r="40" spans="2:9" ht="16.5">
      <c r="B40" s="130" t="s">
        <v>2547</v>
      </c>
      <c r="C40" s="130" t="s">
        <v>1465</v>
      </c>
      <c r="D40" s="130" t="s">
        <v>65</v>
      </c>
      <c r="E40" s="131" t="s">
        <v>1466</v>
      </c>
      <c r="F40" s="131" t="s">
        <v>1467</v>
      </c>
      <c r="G40" s="131" t="s">
        <v>1468</v>
      </c>
      <c r="H40" s="131" t="s">
        <v>1469</v>
      </c>
      <c r="I40" s="124" t="s">
        <v>52</v>
      </c>
    </row>
    <row r="41" spans="2:9" ht="16.5">
      <c r="B41" s="130" t="s">
        <v>2548</v>
      </c>
      <c r="C41" s="130" t="s">
        <v>1465</v>
      </c>
      <c r="D41" s="130" t="s">
        <v>65</v>
      </c>
      <c r="E41" s="131" t="s">
        <v>1472</v>
      </c>
      <c r="F41" s="131" t="s">
        <v>1473</v>
      </c>
      <c r="G41" s="131" t="s">
        <v>1474</v>
      </c>
      <c r="H41" s="131" t="s">
        <v>1476</v>
      </c>
      <c r="I41" s="124" t="s">
        <v>52</v>
      </c>
    </row>
    <row r="42" spans="2:9" ht="16.5">
      <c r="B42" s="130" t="s">
        <v>2549</v>
      </c>
      <c r="C42" s="130" t="s">
        <v>1465</v>
      </c>
      <c r="D42" s="130" t="s">
        <v>65</v>
      </c>
      <c r="E42" s="131" t="s">
        <v>1479</v>
      </c>
      <c r="F42" s="131" t="s">
        <v>1480</v>
      </c>
      <c r="G42" s="131" t="s">
        <v>1475</v>
      </c>
      <c r="H42" s="131" t="s">
        <v>1481</v>
      </c>
      <c r="I42" s="124" t="s">
        <v>52</v>
      </c>
    </row>
    <row r="43" spans="2:9" ht="16.5">
      <c r="B43" s="130" t="s">
        <v>2550</v>
      </c>
      <c r="C43" s="130" t="s">
        <v>1465</v>
      </c>
      <c r="D43" s="130" t="s">
        <v>65</v>
      </c>
      <c r="E43" s="131" t="s">
        <v>1484</v>
      </c>
      <c r="F43" s="131" t="s">
        <v>1485</v>
      </c>
      <c r="G43" s="131" t="s">
        <v>1486</v>
      </c>
      <c r="H43" s="131" t="s">
        <v>1487</v>
      </c>
      <c r="I43" s="124" t="s">
        <v>52</v>
      </c>
    </row>
    <row r="44" spans="2:9" ht="16.5">
      <c r="B44" s="130" t="s">
        <v>2551</v>
      </c>
      <c r="C44" s="130" t="s">
        <v>1465</v>
      </c>
      <c r="D44" s="130" t="s">
        <v>65</v>
      </c>
      <c r="E44" s="131" t="s">
        <v>1490</v>
      </c>
      <c r="F44" s="131" t="s">
        <v>1491</v>
      </c>
      <c r="G44" s="131" t="s">
        <v>1492</v>
      </c>
      <c r="H44" s="131" t="s">
        <v>1493</v>
      </c>
      <c r="I44" s="124" t="s">
        <v>52</v>
      </c>
    </row>
    <row r="45" spans="2:9" ht="16.5">
      <c r="B45" s="130" t="s">
        <v>2552</v>
      </c>
      <c r="C45" s="130" t="s">
        <v>1501</v>
      </c>
      <c r="D45" s="130" t="s">
        <v>65</v>
      </c>
      <c r="E45" s="131" t="s">
        <v>1502</v>
      </c>
      <c r="F45" s="131" t="s">
        <v>1503</v>
      </c>
      <c r="G45" s="131" t="s">
        <v>1504</v>
      </c>
      <c r="H45" s="131" t="s">
        <v>1505</v>
      </c>
      <c r="I45" s="124" t="s">
        <v>52</v>
      </c>
    </row>
    <row r="46" spans="2:9" ht="16.5">
      <c r="B46" s="130" t="s">
        <v>2553</v>
      </c>
      <c r="C46" s="130" t="s">
        <v>1514</v>
      </c>
      <c r="D46" s="130" t="s">
        <v>65</v>
      </c>
      <c r="E46" s="131" t="s">
        <v>1515</v>
      </c>
      <c r="F46" s="131" t="s">
        <v>1516</v>
      </c>
      <c r="G46" s="131" t="s">
        <v>1517</v>
      </c>
      <c r="H46" s="131" t="s">
        <v>1518</v>
      </c>
      <c r="I46" s="124" t="s">
        <v>52</v>
      </c>
    </row>
    <row r="47" spans="2:9" ht="16.5">
      <c r="B47" s="130" t="s">
        <v>2554</v>
      </c>
      <c r="C47" s="130" t="s">
        <v>1521</v>
      </c>
      <c r="D47" s="130" t="s">
        <v>65</v>
      </c>
      <c r="E47" s="131" t="s">
        <v>1389</v>
      </c>
      <c r="F47" s="131" t="s">
        <v>1522</v>
      </c>
      <c r="G47" s="131" t="s">
        <v>1523</v>
      </c>
      <c r="H47" s="131" t="s">
        <v>1524</v>
      </c>
      <c r="I47" s="124" t="s">
        <v>52</v>
      </c>
    </row>
    <row r="48" spans="2:9" ht="16.5">
      <c r="B48" s="130" t="s">
        <v>2555</v>
      </c>
      <c r="C48" s="130" t="s">
        <v>1526</v>
      </c>
      <c r="D48" s="130" t="s">
        <v>65</v>
      </c>
      <c r="E48" s="131" t="s">
        <v>1527</v>
      </c>
      <c r="F48" s="131" t="s">
        <v>835</v>
      </c>
      <c r="G48" s="131" t="s">
        <v>1426</v>
      </c>
      <c r="H48" s="131" t="s">
        <v>1528</v>
      </c>
      <c r="I48" s="124" t="s">
        <v>52</v>
      </c>
    </row>
    <row r="49" spans="2:9" ht="16.5">
      <c r="B49" s="130" t="s">
        <v>2556</v>
      </c>
      <c r="C49" s="130" t="s">
        <v>1756</v>
      </c>
      <c r="D49" s="130" t="s">
        <v>69</v>
      </c>
      <c r="E49" s="131" t="s">
        <v>1659</v>
      </c>
      <c r="F49" s="131" t="s">
        <v>1660</v>
      </c>
      <c r="G49" s="131" t="s">
        <v>52</v>
      </c>
      <c r="H49" s="131" t="s">
        <v>1661</v>
      </c>
      <c r="I49" s="124" t="s">
        <v>52</v>
      </c>
    </row>
    <row r="50" spans="2:9" ht="16.5">
      <c r="B50" s="130" t="s">
        <v>2557</v>
      </c>
      <c r="C50" s="130" t="s">
        <v>2558</v>
      </c>
      <c r="D50" s="130" t="s">
        <v>1667</v>
      </c>
      <c r="E50" s="131" t="s">
        <v>1668</v>
      </c>
      <c r="F50" s="131" t="s">
        <v>1669</v>
      </c>
      <c r="G50" s="131" t="s">
        <v>52</v>
      </c>
      <c r="H50" s="131" t="s">
        <v>1670</v>
      </c>
      <c r="I50" s="124" t="s">
        <v>52</v>
      </c>
    </row>
    <row r="51" spans="2:9" ht="16.5">
      <c r="B51" s="130" t="s">
        <v>2559</v>
      </c>
      <c r="C51" s="130" t="s">
        <v>2560</v>
      </c>
      <c r="D51" s="130" t="s">
        <v>960</v>
      </c>
      <c r="E51" s="131" t="s">
        <v>1673</v>
      </c>
      <c r="F51" s="131" t="s">
        <v>1674</v>
      </c>
      <c r="G51" s="131" t="s">
        <v>1675</v>
      </c>
      <c r="H51" s="131" t="s">
        <v>1676</v>
      </c>
      <c r="I51" s="124" t="s">
        <v>52</v>
      </c>
    </row>
    <row r="52" spans="2:9" ht="16.5">
      <c r="B52" s="130" t="s">
        <v>2561</v>
      </c>
      <c r="C52" s="130" t="s">
        <v>2562</v>
      </c>
      <c r="D52" s="130" t="s">
        <v>960</v>
      </c>
      <c r="E52" s="131" t="s">
        <v>1679</v>
      </c>
      <c r="F52" s="131" t="s">
        <v>1680</v>
      </c>
      <c r="G52" s="131" t="s">
        <v>1681</v>
      </c>
      <c r="H52" s="131" t="s">
        <v>1682</v>
      </c>
      <c r="I52" s="124" t="s">
        <v>52</v>
      </c>
    </row>
    <row r="53" spans="2:9" ht="16.5">
      <c r="B53" s="130" t="s">
        <v>2563</v>
      </c>
      <c r="C53" s="130" t="s">
        <v>52</v>
      </c>
      <c r="D53" s="130" t="s">
        <v>960</v>
      </c>
      <c r="E53" s="131" t="s">
        <v>1701</v>
      </c>
      <c r="F53" s="131" t="s">
        <v>1702</v>
      </c>
      <c r="G53" s="131" t="s">
        <v>1703</v>
      </c>
      <c r="H53" s="131" t="s">
        <v>1704</v>
      </c>
      <c r="I53" s="124" t="s">
        <v>52</v>
      </c>
    </row>
    <row r="54" spans="2:9" ht="16.5">
      <c r="B54" s="130" t="s">
        <v>2564</v>
      </c>
      <c r="C54" s="130" t="s">
        <v>1707</v>
      </c>
      <c r="D54" s="130" t="s">
        <v>69</v>
      </c>
      <c r="E54" s="131" t="s">
        <v>52</v>
      </c>
      <c r="F54" s="131" t="s">
        <v>1708</v>
      </c>
      <c r="G54" s="131" t="s">
        <v>52</v>
      </c>
      <c r="H54" s="131" t="s">
        <v>1708</v>
      </c>
      <c r="I54" s="124" t="s">
        <v>52</v>
      </c>
    </row>
    <row r="55" spans="2:9" ht="16.5">
      <c r="B55" s="130" t="s">
        <v>2565</v>
      </c>
      <c r="C55" s="130" t="s">
        <v>2566</v>
      </c>
      <c r="D55" s="130" t="s">
        <v>69</v>
      </c>
      <c r="E55" s="131" t="s">
        <v>1714</v>
      </c>
      <c r="F55" s="131" t="s">
        <v>1715</v>
      </c>
      <c r="G55" s="131" t="s">
        <v>52</v>
      </c>
      <c r="H55" s="131" t="s">
        <v>1716</v>
      </c>
      <c r="I55" s="124" t="s">
        <v>52</v>
      </c>
    </row>
    <row r="56" spans="2:9" ht="16.5">
      <c r="B56" s="130" t="s">
        <v>2567</v>
      </c>
      <c r="C56" s="130" t="s">
        <v>1723</v>
      </c>
      <c r="D56" s="130" t="s">
        <v>960</v>
      </c>
      <c r="E56" s="131" t="s">
        <v>1724</v>
      </c>
      <c r="F56" s="131" t="s">
        <v>1725</v>
      </c>
      <c r="G56" s="131" t="s">
        <v>52</v>
      </c>
      <c r="H56" s="131" t="s">
        <v>1726</v>
      </c>
      <c r="I56" s="124" t="s">
        <v>52</v>
      </c>
    </row>
    <row r="57" spans="2:9" ht="16.5">
      <c r="B57" s="130" t="s">
        <v>2568</v>
      </c>
      <c r="C57" s="130" t="s">
        <v>1729</v>
      </c>
      <c r="D57" s="130" t="s">
        <v>960</v>
      </c>
      <c r="E57" s="131" t="s">
        <v>1730</v>
      </c>
      <c r="F57" s="131" t="s">
        <v>1731</v>
      </c>
      <c r="G57" s="131" t="s">
        <v>1732</v>
      </c>
      <c r="H57" s="131" t="s">
        <v>1733</v>
      </c>
      <c r="I57" s="124" t="s">
        <v>52</v>
      </c>
    </row>
    <row r="58" spans="2:9" ht="16.5">
      <c r="B58" s="130" t="s">
        <v>2569</v>
      </c>
      <c r="C58" s="130" t="s">
        <v>1735</v>
      </c>
      <c r="D58" s="130" t="s">
        <v>960</v>
      </c>
      <c r="E58" s="131" t="s">
        <v>1736</v>
      </c>
      <c r="F58" s="131" t="s">
        <v>1737</v>
      </c>
      <c r="G58" s="131" t="s">
        <v>1738</v>
      </c>
      <c r="H58" s="131" t="s">
        <v>1739</v>
      </c>
      <c r="I58" s="124" t="s">
        <v>52</v>
      </c>
    </row>
    <row r="59" spans="2:9" ht="16.5">
      <c r="B59" s="130" t="s">
        <v>2570</v>
      </c>
      <c r="C59" s="130" t="s">
        <v>2571</v>
      </c>
      <c r="D59" s="130" t="s">
        <v>69</v>
      </c>
      <c r="E59" s="131" t="s">
        <v>1092</v>
      </c>
      <c r="F59" s="131" t="s">
        <v>1745</v>
      </c>
      <c r="G59" s="131" t="s">
        <v>1746</v>
      </c>
      <c r="H59" s="131" t="s">
        <v>1747</v>
      </c>
      <c r="I59" s="124" t="s">
        <v>52</v>
      </c>
    </row>
    <row r="60" spans="2:9" ht="16.5">
      <c r="B60" s="130" t="s">
        <v>2572</v>
      </c>
      <c r="C60" s="130" t="s">
        <v>2573</v>
      </c>
      <c r="D60" s="130" t="s">
        <v>960</v>
      </c>
      <c r="E60" s="131" t="s">
        <v>1758</v>
      </c>
      <c r="F60" s="131" t="s">
        <v>1674</v>
      </c>
      <c r="G60" s="131" t="s">
        <v>1675</v>
      </c>
      <c r="H60" s="131" t="s">
        <v>1759</v>
      </c>
      <c r="I60" s="124" t="s">
        <v>52</v>
      </c>
    </row>
    <row r="61" spans="2:9" ht="16.5">
      <c r="B61" s="130" t="s">
        <v>2574</v>
      </c>
      <c r="C61" s="130" t="s">
        <v>2575</v>
      </c>
      <c r="D61" s="130" t="s">
        <v>960</v>
      </c>
      <c r="E61" s="131" t="s">
        <v>1761</v>
      </c>
      <c r="F61" s="131" t="s">
        <v>1762</v>
      </c>
      <c r="G61" s="131" t="s">
        <v>1763</v>
      </c>
      <c r="H61" s="131" t="s">
        <v>1764</v>
      </c>
      <c r="I61" s="124" t="s">
        <v>52</v>
      </c>
    </row>
    <row r="62" spans="2:9" ht="16.5">
      <c r="B62" s="130" t="s">
        <v>2576</v>
      </c>
      <c r="C62" s="130" t="s">
        <v>1770</v>
      </c>
      <c r="D62" s="130" t="s">
        <v>960</v>
      </c>
      <c r="E62" s="131" t="s">
        <v>1771</v>
      </c>
      <c r="F62" s="131" t="s">
        <v>1772</v>
      </c>
      <c r="G62" s="131" t="s">
        <v>52</v>
      </c>
      <c r="H62" s="131" t="s">
        <v>1773</v>
      </c>
      <c r="I62" s="124" t="s">
        <v>52</v>
      </c>
    </row>
    <row r="63" spans="2:9" ht="16.5">
      <c r="B63" s="130" t="s">
        <v>2577</v>
      </c>
      <c r="C63" s="130" t="s">
        <v>1776</v>
      </c>
      <c r="D63" s="130" t="s">
        <v>1200</v>
      </c>
      <c r="E63" s="131" t="s">
        <v>1777</v>
      </c>
      <c r="F63" s="131" t="s">
        <v>1778</v>
      </c>
      <c r="G63" s="131" t="s">
        <v>1779</v>
      </c>
      <c r="H63" s="131" t="s">
        <v>1780</v>
      </c>
      <c r="I63" s="124" t="s">
        <v>52</v>
      </c>
    </row>
    <row r="64" spans="2:9" ht="16.5">
      <c r="B64" s="130" t="s">
        <v>2578</v>
      </c>
      <c r="C64" s="130" t="s">
        <v>364</v>
      </c>
      <c r="D64" s="130" t="s">
        <v>1667</v>
      </c>
      <c r="E64" s="131" t="s">
        <v>52</v>
      </c>
      <c r="F64" s="131" t="s">
        <v>1790</v>
      </c>
      <c r="G64" s="131" t="s">
        <v>1791</v>
      </c>
      <c r="H64" s="131" t="s">
        <v>1793</v>
      </c>
      <c r="I64" s="124" t="s">
        <v>52</v>
      </c>
    </row>
    <row r="65" spans="2:9" ht="16.5">
      <c r="B65" s="130" t="s">
        <v>2579</v>
      </c>
      <c r="C65" s="130" t="s">
        <v>1798</v>
      </c>
      <c r="D65" s="130" t="s">
        <v>65</v>
      </c>
      <c r="E65" s="131" t="s">
        <v>1799</v>
      </c>
      <c r="F65" s="131" t="s">
        <v>1800</v>
      </c>
      <c r="G65" s="131" t="s">
        <v>1801</v>
      </c>
      <c r="H65" s="131" t="s">
        <v>1802</v>
      </c>
      <c r="I65" s="124" t="s">
        <v>52</v>
      </c>
    </row>
    <row r="66" spans="2:9" ht="16.5">
      <c r="B66" s="130" t="s">
        <v>2580</v>
      </c>
      <c r="C66" s="130" t="s">
        <v>1803</v>
      </c>
      <c r="D66" s="130" t="s">
        <v>65</v>
      </c>
      <c r="E66" s="131" t="s">
        <v>1804</v>
      </c>
      <c r="F66" s="131" t="s">
        <v>1805</v>
      </c>
      <c r="G66" s="131" t="s">
        <v>845</v>
      </c>
      <c r="H66" s="131" t="s">
        <v>1807</v>
      </c>
      <c r="I66" s="124" t="s">
        <v>52</v>
      </c>
    </row>
    <row r="67" spans="2:9" ht="16.5">
      <c r="B67" s="130" t="s">
        <v>2581</v>
      </c>
      <c r="C67" s="130" t="s">
        <v>1808</v>
      </c>
      <c r="D67" s="130" t="s">
        <v>65</v>
      </c>
      <c r="E67" s="131" t="s">
        <v>1809</v>
      </c>
      <c r="F67" s="131" t="s">
        <v>1810</v>
      </c>
      <c r="G67" s="131" t="s">
        <v>52</v>
      </c>
      <c r="H67" s="131" t="s">
        <v>1811</v>
      </c>
      <c r="I67" s="124" t="s">
        <v>52</v>
      </c>
    </row>
    <row r="68" spans="2:9" ht="16.5">
      <c r="B68" s="130" t="s">
        <v>2582</v>
      </c>
      <c r="C68" s="130" t="s">
        <v>1812</v>
      </c>
      <c r="D68" s="130" t="s">
        <v>65</v>
      </c>
      <c r="E68" s="131" t="s">
        <v>1813</v>
      </c>
      <c r="F68" s="131" t="s">
        <v>1810</v>
      </c>
      <c r="G68" s="131" t="s">
        <v>52</v>
      </c>
      <c r="H68" s="131" t="s">
        <v>1814</v>
      </c>
      <c r="I68" s="124" t="s">
        <v>52</v>
      </c>
    </row>
    <row r="69" spans="2:9" ht="16.5">
      <c r="B69" s="130" t="s">
        <v>2583</v>
      </c>
      <c r="C69" s="130" t="s">
        <v>2584</v>
      </c>
      <c r="D69" s="130" t="s">
        <v>1667</v>
      </c>
      <c r="E69" s="131" t="s">
        <v>1823</v>
      </c>
      <c r="F69" s="131" t="s">
        <v>1824</v>
      </c>
      <c r="G69" s="131" t="s">
        <v>1825</v>
      </c>
      <c r="H69" s="131" t="s">
        <v>1826</v>
      </c>
      <c r="I69" s="124" t="s">
        <v>52</v>
      </c>
    </row>
    <row r="70" spans="2:9" ht="16.5">
      <c r="B70" s="130" t="s">
        <v>2585</v>
      </c>
      <c r="C70" s="130" t="s">
        <v>2586</v>
      </c>
      <c r="D70" s="130" t="s">
        <v>1855</v>
      </c>
      <c r="E70" s="131" t="s">
        <v>1970</v>
      </c>
      <c r="F70" s="131" t="s">
        <v>1971</v>
      </c>
      <c r="G70" s="131" t="s">
        <v>52</v>
      </c>
      <c r="H70" s="131" t="s">
        <v>1972</v>
      </c>
      <c r="I70" s="124" t="s">
        <v>52</v>
      </c>
    </row>
    <row r="71" spans="2:9" ht="16.5">
      <c r="B71" s="130" t="s">
        <v>2587</v>
      </c>
      <c r="C71" s="130" t="s">
        <v>2588</v>
      </c>
      <c r="D71" s="130" t="s">
        <v>1855</v>
      </c>
      <c r="E71" s="131" t="s">
        <v>1970</v>
      </c>
      <c r="F71" s="131" t="s">
        <v>1971</v>
      </c>
      <c r="G71" s="131" t="s">
        <v>52</v>
      </c>
      <c r="H71" s="131" t="s">
        <v>1972</v>
      </c>
      <c r="I71" s="124" t="s">
        <v>52</v>
      </c>
    </row>
    <row r="72" spans="2:9" ht="16.5">
      <c r="B72" s="130" t="s">
        <v>2589</v>
      </c>
      <c r="C72" s="130" t="s">
        <v>2590</v>
      </c>
      <c r="D72" s="130" t="s">
        <v>1855</v>
      </c>
      <c r="E72" s="131" t="s">
        <v>1979</v>
      </c>
      <c r="F72" s="131" t="s">
        <v>1980</v>
      </c>
      <c r="G72" s="131" t="s">
        <v>52</v>
      </c>
      <c r="H72" s="131" t="s">
        <v>1981</v>
      </c>
      <c r="I72" s="124" t="s">
        <v>52</v>
      </c>
    </row>
    <row r="73" spans="2:9" ht="16.5">
      <c r="B73" s="130" t="s">
        <v>2591</v>
      </c>
      <c r="C73" s="130" t="s">
        <v>2592</v>
      </c>
      <c r="D73" s="130" t="s">
        <v>1855</v>
      </c>
      <c r="E73" s="131" t="s">
        <v>1985</v>
      </c>
      <c r="F73" s="131" t="s">
        <v>1986</v>
      </c>
      <c r="G73" s="131" t="s">
        <v>52</v>
      </c>
      <c r="H73" s="131" t="s">
        <v>1987</v>
      </c>
      <c r="I73" s="124" t="s">
        <v>52</v>
      </c>
    </row>
    <row r="74" spans="2:9" ht="16.5">
      <c r="B74" s="130" t="s">
        <v>2593</v>
      </c>
      <c r="C74" s="130" t="s">
        <v>1990</v>
      </c>
      <c r="D74" s="130" t="s">
        <v>960</v>
      </c>
      <c r="E74" s="131" t="s">
        <v>1169</v>
      </c>
      <c r="F74" s="131" t="s">
        <v>1991</v>
      </c>
      <c r="G74" s="131" t="s">
        <v>1992</v>
      </c>
      <c r="H74" s="131" t="s">
        <v>1993</v>
      </c>
      <c r="I74" s="124" t="s">
        <v>52</v>
      </c>
    </row>
    <row r="75" spans="2:9" ht="16.5">
      <c r="B75" s="130" t="s">
        <v>2594</v>
      </c>
      <c r="C75" s="130" t="s">
        <v>2000</v>
      </c>
      <c r="D75" s="130" t="s">
        <v>960</v>
      </c>
      <c r="E75" s="131" t="s">
        <v>1181</v>
      </c>
      <c r="F75" s="131" t="s">
        <v>2001</v>
      </c>
      <c r="G75" s="131" t="s">
        <v>2002</v>
      </c>
      <c r="H75" s="131" t="s">
        <v>2003</v>
      </c>
      <c r="I75" s="124" t="s">
        <v>52</v>
      </c>
    </row>
    <row r="76" spans="2:9" ht="16.5">
      <c r="B76" s="130" t="s">
        <v>2595</v>
      </c>
      <c r="C76" s="130" t="s">
        <v>2005</v>
      </c>
      <c r="D76" s="130" t="s">
        <v>960</v>
      </c>
      <c r="E76" s="131" t="s">
        <v>1187</v>
      </c>
      <c r="F76" s="131" t="s">
        <v>2006</v>
      </c>
      <c r="G76" s="131" t="s">
        <v>2007</v>
      </c>
      <c r="H76" s="131" t="s">
        <v>2008</v>
      </c>
      <c r="I76" s="124" t="s">
        <v>52</v>
      </c>
    </row>
    <row r="77" spans="2:9" ht="16.5">
      <c r="B77" s="130" t="s">
        <v>2596</v>
      </c>
      <c r="C77" s="130" t="s">
        <v>2010</v>
      </c>
      <c r="D77" s="130" t="s">
        <v>960</v>
      </c>
      <c r="E77" s="131" t="s">
        <v>1193</v>
      </c>
      <c r="F77" s="131" t="s">
        <v>2011</v>
      </c>
      <c r="G77" s="131" t="s">
        <v>2012</v>
      </c>
      <c r="H77" s="131" t="s">
        <v>2013</v>
      </c>
      <c r="I77" s="124" t="s">
        <v>52</v>
      </c>
    </row>
    <row r="78" spans="2:9" ht="16.5">
      <c r="B78" s="130" t="s">
        <v>2597</v>
      </c>
      <c r="C78" s="130" t="s">
        <v>2016</v>
      </c>
      <c r="D78" s="130" t="s">
        <v>1855</v>
      </c>
      <c r="E78" s="131" t="s">
        <v>2017</v>
      </c>
      <c r="F78" s="131" t="s">
        <v>2018</v>
      </c>
      <c r="G78" s="131" t="s">
        <v>52</v>
      </c>
      <c r="H78" s="131" t="s">
        <v>2019</v>
      </c>
      <c r="I78" s="124" t="s">
        <v>52</v>
      </c>
    </row>
    <row r="79" spans="2:9" ht="16.5">
      <c r="B79" s="130" t="s">
        <v>2598</v>
      </c>
      <c r="C79" s="130" t="s">
        <v>2047</v>
      </c>
      <c r="D79" s="130" t="s">
        <v>1855</v>
      </c>
      <c r="E79" s="131" t="s">
        <v>2048</v>
      </c>
      <c r="F79" s="131" t="s">
        <v>2049</v>
      </c>
      <c r="G79" s="131" t="s">
        <v>2050</v>
      </c>
      <c r="H79" s="131" t="s">
        <v>2051</v>
      </c>
      <c r="I79" s="124" t="s">
        <v>52</v>
      </c>
    </row>
    <row r="80" spans="2:9" ht="16.5">
      <c r="B80" s="130" t="s">
        <v>2599</v>
      </c>
      <c r="C80" s="130" t="s">
        <v>2053</v>
      </c>
      <c r="D80" s="130" t="s">
        <v>1855</v>
      </c>
      <c r="E80" s="131" t="s">
        <v>2054</v>
      </c>
      <c r="F80" s="131" t="s">
        <v>2055</v>
      </c>
      <c r="G80" s="131" t="s">
        <v>2056</v>
      </c>
      <c r="H80" s="131" t="s">
        <v>2057</v>
      </c>
      <c r="I80" s="124" t="s">
        <v>52</v>
      </c>
    </row>
    <row r="81" spans="2:9" ht="16.5">
      <c r="B81" s="130" t="s">
        <v>2600</v>
      </c>
      <c r="C81" s="130" t="s">
        <v>2059</v>
      </c>
      <c r="D81" s="130" t="s">
        <v>1855</v>
      </c>
      <c r="E81" s="131" t="s">
        <v>2060</v>
      </c>
      <c r="F81" s="131" t="s">
        <v>2061</v>
      </c>
      <c r="G81" s="131" t="s">
        <v>2062</v>
      </c>
      <c r="H81" s="131" t="s">
        <v>2063</v>
      </c>
      <c r="I81" s="124" t="s">
        <v>52</v>
      </c>
    </row>
    <row r="82" spans="2:9" ht="16.5">
      <c r="B82" s="130" t="s">
        <v>2601</v>
      </c>
      <c r="C82" s="130" t="s">
        <v>2065</v>
      </c>
      <c r="D82" s="130" t="s">
        <v>1855</v>
      </c>
      <c r="E82" s="131" t="s">
        <v>2066</v>
      </c>
      <c r="F82" s="131" t="s">
        <v>2067</v>
      </c>
      <c r="G82" s="131" t="s">
        <v>2068</v>
      </c>
      <c r="H82" s="131" t="s">
        <v>2069</v>
      </c>
      <c r="I82" s="124" t="s">
        <v>52</v>
      </c>
    </row>
    <row r="83" spans="2:9" ht="16.5">
      <c r="B83" s="130" t="s">
        <v>2602</v>
      </c>
      <c r="C83" s="130" t="s">
        <v>2071</v>
      </c>
      <c r="D83" s="130" t="s">
        <v>1855</v>
      </c>
      <c r="E83" s="131" t="s">
        <v>2060</v>
      </c>
      <c r="F83" s="131" t="s">
        <v>2061</v>
      </c>
      <c r="G83" s="131" t="s">
        <v>2062</v>
      </c>
      <c r="H83" s="131" t="s">
        <v>2063</v>
      </c>
      <c r="I83" s="124" t="s">
        <v>52</v>
      </c>
    </row>
    <row r="84" spans="2:9" ht="16.5">
      <c r="B84" s="130" t="s">
        <v>2603</v>
      </c>
      <c r="C84" s="130" t="s">
        <v>2073</v>
      </c>
      <c r="D84" s="130" t="s">
        <v>1855</v>
      </c>
      <c r="E84" s="131" t="s">
        <v>2074</v>
      </c>
      <c r="F84" s="131" t="s">
        <v>2075</v>
      </c>
      <c r="G84" s="131" t="s">
        <v>2076</v>
      </c>
      <c r="H84" s="131" t="s">
        <v>2077</v>
      </c>
      <c r="I84" s="124" t="s">
        <v>52</v>
      </c>
    </row>
    <row r="85" spans="2:9" ht="16.5">
      <c r="B85" s="130" t="s">
        <v>2604</v>
      </c>
      <c r="C85" s="130" t="s">
        <v>2079</v>
      </c>
      <c r="D85" s="130" t="s">
        <v>1855</v>
      </c>
      <c r="E85" s="131" t="s">
        <v>2080</v>
      </c>
      <c r="F85" s="131" t="s">
        <v>2081</v>
      </c>
      <c r="G85" s="131" t="s">
        <v>2082</v>
      </c>
      <c r="H85" s="131" t="s">
        <v>2083</v>
      </c>
      <c r="I85" s="124" t="s">
        <v>52</v>
      </c>
    </row>
    <row r="86" spans="2:9" ht="16.5">
      <c r="B86" s="130" t="s">
        <v>2605</v>
      </c>
      <c r="C86" s="130" t="s">
        <v>1953</v>
      </c>
      <c r="D86" s="130" t="s">
        <v>1855</v>
      </c>
      <c r="E86" s="131" t="s">
        <v>2089</v>
      </c>
      <c r="F86" s="131" t="s">
        <v>2090</v>
      </c>
      <c r="G86" s="131" t="s">
        <v>2091</v>
      </c>
      <c r="H86" s="131" t="s">
        <v>2092</v>
      </c>
      <c r="I86" s="124" t="s">
        <v>52</v>
      </c>
    </row>
    <row r="87" spans="2:9" ht="16.5">
      <c r="B87" s="130" t="s">
        <v>2606</v>
      </c>
      <c r="C87" s="130" t="s">
        <v>52</v>
      </c>
      <c r="D87" s="130" t="s">
        <v>58</v>
      </c>
      <c r="E87" s="131" t="s">
        <v>52</v>
      </c>
      <c r="F87" s="131" t="s">
        <v>2344</v>
      </c>
      <c r="G87" s="131" t="s">
        <v>2390</v>
      </c>
      <c r="H87" s="131" t="s">
        <v>2391</v>
      </c>
      <c r="I87" s="124" t="s">
        <v>52</v>
      </c>
    </row>
    <row r="88" spans="2:9" ht="16.5">
      <c r="B88" s="130" t="s">
        <v>2607</v>
      </c>
      <c r="C88" s="130" t="s">
        <v>52</v>
      </c>
      <c r="D88" s="130" t="s">
        <v>2409</v>
      </c>
      <c r="E88" s="131" t="s">
        <v>2410</v>
      </c>
      <c r="F88" s="131" t="s">
        <v>2411</v>
      </c>
      <c r="G88" s="131" t="s">
        <v>2412</v>
      </c>
      <c r="H88" s="131" t="s">
        <v>2413</v>
      </c>
      <c r="I88" s="124" t="s">
        <v>52</v>
      </c>
    </row>
    <row r="89" spans="2:9" ht="16.5">
      <c r="B89" s="130" t="s">
        <v>2608</v>
      </c>
      <c r="C89" s="130" t="s">
        <v>2423</v>
      </c>
      <c r="D89" s="130" t="s">
        <v>2424</v>
      </c>
      <c r="E89" s="131" t="s">
        <v>52</v>
      </c>
      <c r="F89" s="131" t="s">
        <v>2425</v>
      </c>
      <c r="G89" s="131" t="s">
        <v>52</v>
      </c>
      <c r="H89" s="131" t="s">
        <v>2425</v>
      </c>
      <c r="I89" s="124" t="s">
        <v>52</v>
      </c>
    </row>
    <row r="90" spans="2:9" ht="16.5">
      <c r="B90" s="130" t="s">
        <v>2609</v>
      </c>
      <c r="C90" s="130" t="s">
        <v>2428</v>
      </c>
      <c r="D90" s="130" t="s">
        <v>58</v>
      </c>
      <c r="E90" s="131" t="s">
        <v>52</v>
      </c>
      <c r="F90" s="131" t="s">
        <v>52</v>
      </c>
      <c r="G90" s="131" t="s">
        <v>2429</v>
      </c>
      <c r="H90" s="131" t="s">
        <v>2429</v>
      </c>
      <c r="I90" s="124" t="s">
        <v>52</v>
      </c>
    </row>
    <row r="91" spans="2:9" ht="16.5">
      <c r="B91" s="130" t="s">
        <v>2610</v>
      </c>
      <c r="C91" s="130" t="s">
        <v>52</v>
      </c>
      <c r="D91" s="130" t="s">
        <v>58</v>
      </c>
      <c r="E91" s="131" t="s">
        <v>52</v>
      </c>
      <c r="F91" s="131" t="s">
        <v>52</v>
      </c>
      <c r="G91" s="208">
        <v>5207364</v>
      </c>
      <c r="H91" s="208">
        <v>5207364</v>
      </c>
      <c r="I91" s="124" t="s">
        <v>52</v>
      </c>
    </row>
    <row r="92" spans="2:9" ht="16.5">
      <c r="B92" s="130" t="s">
        <v>2611</v>
      </c>
      <c r="C92" s="130" t="s">
        <v>52</v>
      </c>
      <c r="D92" s="130" t="s">
        <v>58</v>
      </c>
      <c r="E92" s="131" t="s">
        <v>52</v>
      </c>
      <c r="F92" s="131" t="s">
        <v>2434</v>
      </c>
      <c r="G92" s="131" t="s">
        <v>2435</v>
      </c>
      <c r="H92" s="131" t="s">
        <v>2436</v>
      </c>
      <c r="I92" s="124" t="s">
        <v>52</v>
      </c>
    </row>
    <row r="93" spans="2:9" ht="16.5">
      <c r="B93" s="130" t="s">
        <v>2612</v>
      </c>
      <c r="C93" s="130" t="s">
        <v>2613</v>
      </c>
      <c r="D93" s="130" t="s">
        <v>2614</v>
      </c>
      <c r="E93" s="131" t="s">
        <v>2440</v>
      </c>
      <c r="F93" s="131" t="s">
        <v>843</v>
      </c>
      <c r="G93" s="131" t="s">
        <v>2441</v>
      </c>
      <c r="H93" s="131" t="s">
        <v>2442</v>
      </c>
      <c r="I93" s="124" t="s">
        <v>52</v>
      </c>
    </row>
    <row r="94" spans="2:9" ht="16.5">
      <c r="B94" s="130" t="s">
        <v>2615</v>
      </c>
      <c r="C94" s="130" t="s">
        <v>2616</v>
      </c>
      <c r="D94" s="130" t="s">
        <v>1667</v>
      </c>
      <c r="E94" s="131" t="s">
        <v>2445</v>
      </c>
      <c r="F94" s="131" t="s">
        <v>2446</v>
      </c>
      <c r="G94" s="131" t="s">
        <v>2447</v>
      </c>
      <c r="H94" s="131" t="s">
        <v>2448</v>
      </c>
      <c r="I94" s="124" t="s">
        <v>52</v>
      </c>
    </row>
    <row r="95" spans="2:9" ht="16.5">
      <c r="B95" s="130" t="s">
        <v>2617</v>
      </c>
      <c r="C95" s="130" t="s">
        <v>2451</v>
      </c>
      <c r="D95" s="130" t="s">
        <v>1667</v>
      </c>
      <c r="E95" s="131" t="s">
        <v>2452</v>
      </c>
      <c r="F95" s="131" t="s">
        <v>2453</v>
      </c>
      <c r="G95" s="131" t="s">
        <v>1806</v>
      </c>
      <c r="H95" s="131" t="s">
        <v>2454</v>
      </c>
      <c r="I95" s="124" t="s">
        <v>52</v>
      </c>
    </row>
    <row r="96" spans="2:9" ht="16.5">
      <c r="B96" s="130" t="s">
        <v>2618</v>
      </c>
      <c r="C96" s="130" t="s">
        <v>2619</v>
      </c>
      <c r="D96" s="130" t="s">
        <v>1045</v>
      </c>
      <c r="E96" s="131" t="s">
        <v>2457</v>
      </c>
      <c r="F96" s="131" t="s">
        <v>2458</v>
      </c>
      <c r="G96" s="131" t="s">
        <v>2459</v>
      </c>
      <c r="H96" s="131" t="s">
        <v>2460</v>
      </c>
      <c r="I96" s="124" t="s">
        <v>52</v>
      </c>
    </row>
    <row r="97" spans="2:9" ht="16.5">
      <c r="B97" s="130" t="s">
        <v>2620</v>
      </c>
      <c r="C97" s="130" t="s">
        <v>1232</v>
      </c>
      <c r="D97" s="130" t="s">
        <v>960</v>
      </c>
      <c r="E97" s="131" t="s">
        <v>2621</v>
      </c>
      <c r="F97" s="131" t="s">
        <v>2622</v>
      </c>
      <c r="G97" s="131" t="s">
        <v>52</v>
      </c>
      <c r="H97" s="131" t="s">
        <v>2623</v>
      </c>
      <c r="I97" s="124" t="s">
        <v>52</v>
      </c>
    </row>
    <row r="98" spans="2:9" ht="16.5">
      <c r="B98" s="130" t="s">
        <v>2624</v>
      </c>
      <c r="C98" s="130" t="s">
        <v>1232</v>
      </c>
      <c r="D98" s="130" t="s">
        <v>960</v>
      </c>
      <c r="E98" s="131" t="s">
        <v>2625</v>
      </c>
      <c r="F98" s="131" t="s">
        <v>2626</v>
      </c>
      <c r="G98" s="131" t="s">
        <v>2627</v>
      </c>
      <c r="H98" s="131" t="s">
        <v>2628</v>
      </c>
      <c r="I98" s="124" t="s">
        <v>52</v>
      </c>
    </row>
    <row r="99" spans="2:9" ht="16.5">
      <c r="B99" s="130" t="s">
        <v>2629</v>
      </c>
      <c r="C99" s="130" t="s">
        <v>1232</v>
      </c>
      <c r="D99" s="130" t="s">
        <v>960</v>
      </c>
      <c r="E99" s="131" t="s">
        <v>2621</v>
      </c>
      <c r="F99" s="131" t="s">
        <v>2622</v>
      </c>
      <c r="G99" s="131" t="s">
        <v>52</v>
      </c>
      <c r="H99" s="131" t="s">
        <v>2623</v>
      </c>
      <c r="I99" s="124" t="s">
        <v>52</v>
      </c>
    </row>
    <row r="100" spans="2:9" ht="16.5">
      <c r="B100" s="130" t="s">
        <v>2630</v>
      </c>
      <c r="C100" s="130" t="s">
        <v>1521</v>
      </c>
      <c r="D100" s="130" t="s">
        <v>65</v>
      </c>
      <c r="E100" s="131" t="s">
        <v>1687</v>
      </c>
      <c r="F100" s="131" t="s">
        <v>2631</v>
      </c>
      <c r="G100" s="131" t="s">
        <v>2632</v>
      </c>
      <c r="H100" s="131" t="s">
        <v>2633</v>
      </c>
      <c r="I100" s="124" t="s">
        <v>52</v>
      </c>
    </row>
    <row r="101" spans="2:9" ht="16.5">
      <c r="B101" s="130" t="s">
        <v>2634</v>
      </c>
      <c r="C101" s="130" t="s">
        <v>1521</v>
      </c>
      <c r="D101" s="130" t="s">
        <v>65</v>
      </c>
      <c r="E101" s="131" t="s">
        <v>2635</v>
      </c>
      <c r="F101" s="131" t="s">
        <v>2636</v>
      </c>
      <c r="G101" s="131" t="s">
        <v>2637</v>
      </c>
      <c r="H101" s="131" t="s">
        <v>2638</v>
      </c>
      <c r="I101" s="124" t="s">
        <v>52</v>
      </c>
    </row>
    <row r="102" spans="2:9" ht="16.5">
      <c r="B102" s="130" t="s">
        <v>2639</v>
      </c>
      <c r="C102" s="130" t="s">
        <v>2640</v>
      </c>
      <c r="D102" s="130" t="s">
        <v>960</v>
      </c>
      <c r="E102" s="131" t="s">
        <v>2641</v>
      </c>
      <c r="F102" s="131" t="s">
        <v>2642</v>
      </c>
      <c r="G102" s="131" t="s">
        <v>2643</v>
      </c>
      <c r="H102" s="131" t="s">
        <v>2644</v>
      </c>
      <c r="I102" s="124" t="s">
        <v>52</v>
      </c>
    </row>
    <row r="103" spans="2:9" ht="16.5">
      <c r="B103" s="130" t="s">
        <v>2645</v>
      </c>
      <c r="C103" s="130" t="s">
        <v>2646</v>
      </c>
      <c r="D103" s="130" t="s">
        <v>960</v>
      </c>
      <c r="E103" s="131" t="s">
        <v>2647</v>
      </c>
      <c r="F103" s="131" t="s">
        <v>2648</v>
      </c>
      <c r="G103" s="131" t="s">
        <v>2649</v>
      </c>
      <c r="H103" s="131" t="s">
        <v>2650</v>
      </c>
      <c r="I103" s="124" t="s">
        <v>52</v>
      </c>
    </row>
    <row r="104" spans="2:9" ht="16.5">
      <c r="B104" s="130" t="s">
        <v>2651</v>
      </c>
      <c r="C104" s="130" t="s">
        <v>1247</v>
      </c>
      <c r="D104" s="130" t="s">
        <v>960</v>
      </c>
      <c r="E104" s="131" t="s">
        <v>2652</v>
      </c>
      <c r="F104" s="131" t="s">
        <v>2653</v>
      </c>
      <c r="G104" s="131" t="s">
        <v>52</v>
      </c>
      <c r="H104" s="131" t="s">
        <v>2654</v>
      </c>
      <c r="I104" s="124" t="s">
        <v>52</v>
      </c>
    </row>
    <row r="105" spans="2:9" ht="16.5">
      <c r="B105" s="130" t="s">
        <v>2655</v>
      </c>
      <c r="C105" s="130" t="s">
        <v>1247</v>
      </c>
      <c r="D105" s="130" t="s">
        <v>960</v>
      </c>
      <c r="E105" s="131" t="s">
        <v>2656</v>
      </c>
      <c r="F105" s="131" t="s">
        <v>2657</v>
      </c>
      <c r="G105" s="131" t="s">
        <v>2658</v>
      </c>
      <c r="H105" s="131" t="s">
        <v>2659</v>
      </c>
      <c r="I105" s="124" t="s">
        <v>52</v>
      </c>
    </row>
    <row r="106" spans="2:9" ht="16.5">
      <c r="B106" s="130" t="s">
        <v>2660</v>
      </c>
      <c r="C106" s="130" t="s">
        <v>1247</v>
      </c>
      <c r="D106" s="130" t="s">
        <v>960</v>
      </c>
      <c r="E106" s="131" t="s">
        <v>2652</v>
      </c>
      <c r="F106" s="131" t="s">
        <v>2653</v>
      </c>
      <c r="G106" s="131" t="s">
        <v>52</v>
      </c>
      <c r="H106" s="131" t="s">
        <v>2654</v>
      </c>
      <c r="I106" s="124" t="s">
        <v>52</v>
      </c>
    </row>
    <row r="107" spans="2:9" ht="16.5">
      <c r="B107" s="130" t="s">
        <v>2661</v>
      </c>
      <c r="C107" s="130" t="s">
        <v>2662</v>
      </c>
      <c r="D107" s="130" t="s">
        <v>960</v>
      </c>
      <c r="E107" s="131" t="s">
        <v>2663</v>
      </c>
      <c r="F107" s="131" t="s">
        <v>2664</v>
      </c>
      <c r="G107" s="131" t="s">
        <v>2665</v>
      </c>
      <c r="H107" s="131" t="s">
        <v>2666</v>
      </c>
      <c r="I107" s="124" t="s">
        <v>52</v>
      </c>
    </row>
    <row r="108" spans="2:9" ht="16.5">
      <c r="B108" s="130" t="s">
        <v>2667</v>
      </c>
      <c r="C108" s="130" t="s">
        <v>2668</v>
      </c>
      <c r="D108" s="130" t="s">
        <v>960</v>
      </c>
      <c r="E108" s="131" t="s">
        <v>2669</v>
      </c>
      <c r="F108" s="131" t="s">
        <v>2670</v>
      </c>
      <c r="G108" s="131" t="s">
        <v>2671</v>
      </c>
      <c r="H108" s="131" t="s">
        <v>2672</v>
      </c>
      <c r="I108" s="124" t="s">
        <v>52</v>
      </c>
    </row>
    <row r="109" spans="2:9" ht="16.5">
      <c r="B109" s="130" t="s">
        <v>2673</v>
      </c>
      <c r="C109" s="130" t="s">
        <v>2674</v>
      </c>
      <c r="D109" s="130" t="s">
        <v>960</v>
      </c>
      <c r="E109" s="131" t="s">
        <v>2675</v>
      </c>
      <c r="F109" s="131" t="s">
        <v>2676</v>
      </c>
      <c r="G109" s="131" t="s">
        <v>2677</v>
      </c>
      <c r="H109" s="131" t="s">
        <v>2678</v>
      </c>
      <c r="I109" s="124" t="s">
        <v>52</v>
      </c>
    </row>
    <row r="110" spans="2:9" ht="16.5">
      <c r="B110" s="130" t="s">
        <v>2679</v>
      </c>
      <c r="C110" s="130" t="s">
        <v>2680</v>
      </c>
      <c r="D110" s="130" t="s">
        <v>960</v>
      </c>
      <c r="E110" s="131" t="s">
        <v>2681</v>
      </c>
      <c r="F110" s="131" t="s">
        <v>2682</v>
      </c>
      <c r="G110" s="131" t="s">
        <v>2683</v>
      </c>
      <c r="H110" s="131" t="s">
        <v>2684</v>
      </c>
      <c r="I110" s="124" t="s">
        <v>52</v>
      </c>
    </row>
    <row r="111" spans="2:9" ht="16.5">
      <c r="B111" s="130" t="s">
        <v>2685</v>
      </c>
      <c r="C111" s="130" t="s">
        <v>1247</v>
      </c>
      <c r="D111" s="130" t="s">
        <v>960</v>
      </c>
      <c r="E111" s="131" t="s">
        <v>2656</v>
      </c>
      <c r="F111" s="131" t="s">
        <v>2686</v>
      </c>
      <c r="G111" s="131" t="s">
        <v>2658</v>
      </c>
      <c r="H111" s="131" t="s">
        <v>2687</v>
      </c>
      <c r="I111" s="124" t="s">
        <v>52</v>
      </c>
    </row>
    <row r="112" spans="2:9" ht="16.5">
      <c r="B112" s="130" t="s">
        <v>2688</v>
      </c>
      <c r="C112" s="130" t="s">
        <v>1521</v>
      </c>
      <c r="D112" s="130" t="s">
        <v>65</v>
      </c>
      <c r="E112" s="131" t="s">
        <v>1687</v>
      </c>
      <c r="F112" s="131" t="s">
        <v>2689</v>
      </c>
      <c r="G112" s="131" t="s">
        <v>2632</v>
      </c>
      <c r="H112" s="131" t="s">
        <v>2690</v>
      </c>
      <c r="I112" s="124" t="s">
        <v>52</v>
      </c>
    </row>
    <row r="113" spans="2:9" ht="16.5">
      <c r="B113" s="130" t="s">
        <v>2691</v>
      </c>
      <c r="C113" s="130" t="s">
        <v>1521</v>
      </c>
      <c r="D113" s="130" t="s">
        <v>65</v>
      </c>
      <c r="E113" s="131" t="s">
        <v>2635</v>
      </c>
      <c r="F113" s="131" t="s">
        <v>2692</v>
      </c>
      <c r="G113" s="131" t="s">
        <v>2637</v>
      </c>
      <c r="H113" s="131" t="s">
        <v>2693</v>
      </c>
      <c r="I113" s="124" t="s">
        <v>52</v>
      </c>
    </row>
    <row r="114" spans="2:9" ht="16.5">
      <c r="B114" s="130" t="s">
        <v>2694</v>
      </c>
      <c r="C114" s="130" t="s">
        <v>2695</v>
      </c>
      <c r="D114" s="130" t="s">
        <v>65</v>
      </c>
      <c r="E114" s="131" t="s">
        <v>1297</v>
      </c>
      <c r="F114" s="131" t="s">
        <v>1233</v>
      </c>
      <c r="G114" s="131" t="s">
        <v>1535</v>
      </c>
      <c r="H114" s="131" t="s">
        <v>1597</v>
      </c>
      <c r="I114" s="124" t="s">
        <v>52</v>
      </c>
    </row>
    <row r="115" spans="2:9" ht="16.5">
      <c r="B115" s="130" t="s">
        <v>2696</v>
      </c>
      <c r="C115" s="130" t="s">
        <v>2697</v>
      </c>
      <c r="D115" s="130" t="s">
        <v>960</v>
      </c>
      <c r="E115" s="131" t="s">
        <v>2698</v>
      </c>
      <c r="F115" s="131" t="s">
        <v>2699</v>
      </c>
      <c r="G115" s="131" t="s">
        <v>2700</v>
      </c>
      <c r="H115" s="131" t="s">
        <v>2701</v>
      </c>
      <c r="I115" s="124" t="s">
        <v>52</v>
      </c>
    </row>
    <row r="116" spans="2:9" ht="16.5">
      <c r="B116" s="130" t="s">
        <v>2702</v>
      </c>
      <c r="C116" s="130" t="s">
        <v>52</v>
      </c>
      <c r="D116" s="130" t="s">
        <v>1045</v>
      </c>
      <c r="E116" s="131" t="s">
        <v>2703</v>
      </c>
      <c r="F116" s="131" t="s">
        <v>2704</v>
      </c>
      <c r="G116" s="131" t="s">
        <v>1084</v>
      </c>
      <c r="H116" s="131" t="s">
        <v>2705</v>
      </c>
      <c r="I116" s="124" t="s">
        <v>52</v>
      </c>
    </row>
    <row r="117" spans="2:9" ht="16.5">
      <c r="B117" s="130" t="s">
        <v>2706</v>
      </c>
      <c r="C117" s="130" t="s">
        <v>1021</v>
      </c>
      <c r="D117" s="130" t="s">
        <v>1045</v>
      </c>
      <c r="E117" s="131" t="s">
        <v>2707</v>
      </c>
      <c r="F117" s="131" t="s">
        <v>2708</v>
      </c>
      <c r="G117" s="131" t="s">
        <v>1092</v>
      </c>
      <c r="H117" s="131" t="s">
        <v>2709</v>
      </c>
      <c r="I117" s="124" t="s">
        <v>52</v>
      </c>
    </row>
    <row r="118" spans="2:9" ht="16.5">
      <c r="B118" s="130" t="s">
        <v>2710</v>
      </c>
      <c r="C118" s="130" t="s">
        <v>2711</v>
      </c>
      <c r="D118" s="130" t="s">
        <v>1045</v>
      </c>
      <c r="E118" s="131" t="s">
        <v>2712</v>
      </c>
      <c r="F118" s="131" t="s">
        <v>2713</v>
      </c>
      <c r="G118" s="131" t="s">
        <v>2714</v>
      </c>
      <c r="H118" s="131" t="s">
        <v>2715</v>
      </c>
      <c r="I118" s="124" t="s">
        <v>52</v>
      </c>
    </row>
    <row r="119" spans="2:9" ht="16.5">
      <c r="B119" s="130" t="s">
        <v>2716</v>
      </c>
      <c r="C119" s="130" t="s">
        <v>2717</v>
      </c>
      <c r="D119" s="130" t="s">
        <v>1045</v>
      </c>
      <c r="E119" s="131" t="s">
        <v>2718</v>
      </c>
      <c r="F119" s="131" t="s">
        <v>2719</v>
      </c>
      <c r="G119" s="131" t="s">
        <v>2720</v>
      </c>
      <c r="H119" s="131" t="s">
        <v>2721</v>
      </c>
      <c r="I119" s="124" t="s">
        <v>52</v>
      </c>
    </row>
    <row r="120" spans="2:9" ht="16.5">
      <c r="B120" s="130" t="s">
        <v>2722</v>
      </c>
      <c r="C120" s="130" t="s">
        <v>2723</v>
      </c>
      <c r="D120" s="130" t="s">
        <v>1045</v>
      </c>
      <c r="E120" s="131" t="s">
        <v>2724</v>
      </c>
      <c r="F120" s="131" t="s">
        <v>2725</v>
      </c>
      <c r="G120" s="131" t="s">
        <v>2726</v>
      </c>
      <c r="H120" s="131" t="s">
        <v>2727</v>
      </c>
      <c r="I120" s="124" t="s">
        <v>52</v>
      </c>
    </row>
    <row r="121" spans="2:9" ht="16.5">
      <c r="B121" s="130" t="s">
        <v>2728</v>
      </c>
      <c r="C121" s="130" t="s">
        <v>2729</v>
      </c>
      <c r="D121" s="130" t="s">
        <v>1045</v>
      </c>
      <c r="E121" s="131" t="s">
        <v>2730</v>
      </c>
      <c r="F121" s="131" t="s">
        <v>2731</v>
      </c>
      <c r="G121" s="131" t="s">
        <v>1415</v>
      </c>
      <c r="H121" s="131" t="s">
        <v>2732</v>
      </c>
      <c r="I121" s="124" t="s">
        <v>52</v>
      </c>
    </row>
    <row r="122" spans="2:9" ht="16.5">
      <c r="B122" s="130" t="s">
        <v>2733</v>
      </c>
      <c r="C122" s="130" t="s">
        <v>52</v>
      </c>
      <c r="D122" s="130" t="s">
        <v>1045</v>
      </c>
      <c r="E122" s="131" t="s">
        <v>52</v>
      </c>
      <c r="F122" s="131" t="s">
        <v>52</v>
      </c>
      <c r="G122" s="131" t="s">
        <v>2734</v>
      </c>
      <c r="H122" s="131" t="s">
        <v>2734</v>
      </c>
      <c r="I122" s="124" t="s">
        <v>52</v>
      </c>
    </row>
    <row r="123" spans="2:9" ht="16.5">
      <c r="B123" s="130" t="s">
        <v>2735</v>
      </c>
      <c r="C123" s="130" t="s">
        <v>1664</v>
      </c>
      <c r="D123" s="130" t="s">
        <v>69</v>
      </c>
      <c r="E123" s="131" t="s">
        <v>1270</v>
      </c>
      <c r="F123" s="131" t="s">
        <v>1271</v>
      </c>
      <c r="G123" s="131" t="s">
        <v>52</v>
      </c>
      <c r="H123" s="131" t="s">
        <v>1272</v>
      </c>
      <c r="I123" s="124" t="s">
        <v>52</v>
      </c>
    </row>
    <row r="124" spans="2:9" ht="16.5">
      <c r="B124" s="130" t="s">
        <v>2736</v>
      </c>
      <c r="C124" s="130" t="s">
        <v>2695</v>
      </c>
      <c r="D124" s="130" t="s">
        <v>65</v>
      </c>
      <c r="E124" s="131" t="s">
        <v>835</v>
      </c>
      <c r="F124" s="131" t="s">
        <v>2737</v>
      </c>
      <c r="G124" s="131" t="s">
        <v>1096</v>
      </c>
      <c r="H124" s="131" t="s">
        <v>2738</v>
      </c>
      <c r="I124" s="124" t="s">
        <v>52</v>
      </c>
    </row>
    <row r="125" spans="2:9" ht="16.5">
      <c r="B125" s="130" t="s">
        <v>2739</v>
      </c>
      <c r="C125" s="130" t="s">
        <v>2695</v>
      </c>
      <c r="D125" s="130" t="s">
        <v>65</v>
      </c>
      <c r="E125" s="131" t="s">
        <v>2635</v>
      </c>
      <c r="F125" s="131" t="s">
        <v>2692</v>
      </c>
      <c r="G125" s="131" t="s">
        <v>2637</v>
      </c>
      <c r="H125" s="131" t="s">
        <v>2693</v>
      </c>
      <c r="I125" s="124" t="s">
        <v>52</v>
      </c>
    </row>
    <row r="126" spans="2:9" ht="16.5">
      <c r="B126" s="130" t="s">
        <v>2740</v>
      </c>
      <c r="C126" s="130" t="s">
        <v>2741</v>
      </c>
      <c r="D126" s="130" t="s">
        <v>960</v>
      </c>
      <c r="E126" s="131" t="s">
        <v>2742</v>
      </c>
      <c r="F126" s="131" t="s">
        <v>2743</v>
      </c>
      <c r="G126" s="131" t="s">
        <v>2744</v>
      </c>
      <c r="H126" s="131" t="s">
        <v>2745</v>
      </c>
      <c r="I126" s="124" t="s">
        <v>52</v>
      </c>
    </row>
    <row r="127" spans="2:9" ht="16.5">
      <c r="B127" s="130" t="s">
        <v>2746</v>
      </c>
      <c r="C127" s="130" t="s">
        <v>2747</v>
      </c>
      <c r="D127" s="130" t="s">
        <v>65</v>
      </c>
      <c r="E127" s="131" t="s">
        <v>2748</v>
      </c>
      <c r="F127" s="131" t="s">
        <v>52</v>
      </c>
      <c r="G127" s="131" t="s">
        <v>52</v>
      </c>
      <c r="H127" s="131" t="s">
        <v>2748</v>
      </c>
      <c r="I127" s="124" t="s">
        <v>52</v>
      </c>
    </row>
    <row r="128" spans="2:9" ht="16.5">
      <c r="B128" s="130" t="s">
        <v>2749</v>
      </c>
      <c r="C128" s="130" t="s">
        <v>2750</v>
      </c>
      <c r="D128" s="130" t="s">
        <v>960</v>
      </c>
      <c r="E128" s="131" t="s">
        <v>2751</v>
      </c>
      <c r="F128" s="131" t="s">
        <v>2752</v>
      </c>
      <c r="G128" s="131" t="s">
        <v>2753</v>
      </c>
      <c r="H128" s="131" t="s">
        <v>2754</v>
      </c>
      <c r="I128" s="124" t="s">
        <v>52</v>
      </c>
    </row>
    <row r="129" spans="2:9" ht="16.5">
      <c r="B129" s="130" t="s">
        <v>2755</v>
      </c>
      <c r="C129" s="130" t="s">
        <v>2756</v>
      </c>
      <c r="D129" s="130" t="s">
        <v>960</v>
      </c>
      <c r="E129" s="131" t="s">
        <v>1685</v>
      </c>
      <c r="F129" s="131" t="s">
        <v>1686</v>
      </c>
      <c r="G129" s="131" t="s">
        <v>1687</v>
      </c>
      <c r="H129" s="131" t="s">
        <v>1689</v>
      </c>
      <c r="I129" s="124" t="s">
        <v>52</v>
      </c>
    </row>
    <row r="130" spans="2:9" ht="16.5">
      <c r="B130" s="130" t="s">
        <v>2757</v>
      </c>
      <c r="C130" s="130" t="s">
        <v>2758</v>
      </c>
      <c r="D130" s="130" t="s">
        <v>1045</v>
      </c>
      <c r="E130" s="131" t="s">
        <v>1692</v>
      </c>
      <c r="F130" s="131" t="s">
        <v>1693</v>
      </c>
      <c r="G130" s="131" t="s">
        <v>1694</v>
      </c>
      <c r="H130" s="131" t="s">
        <v>1695</v>
      </c>
      <c r="I130" s="124" t="s">
        <v>52</v>
      </c>
    </row>
    <row r="131" spans="2:9" ht="16.5">
      <c r="B131" s="130" t="s">
        <v>2759</v>
      </c>
      <c r="C131" s="130" t="s">
        <v>52</v>
      </c>
      <c r="D131" s="130" t="s">
        <v>1045</v>
      </c>
      <c r="E131" s="131" t="s">
        <v>1697</v>
      </c>
      <c r="F131" s="131" t="s">
        <v>1698</v>
      </c>
      <c r="G131" s="131" t="s">
        <v>1060</v>
      </c>
      <c r="H131" s="131" t="s">
        <v>1699</v>
      </c>
      <c r="I131" s="124" t="s">
        <v>52</v>
      </c>
    </row>
    <row r="132" spans="2:9" ht="16.5">
      <c r="B132" s="130" t="s">
        <v>2760</v>
      </c>
      <c r="C132" s="130" t="s">
        <v>52</v>
      </c>
      <c r="D132" s="130" t="s">
        <v>2761</v>
      </c>
      <c r="E132" s="131" t="s">
        <v>52</v>
      </c>
      <c r="F132" s="131" t="s">
        <v>52</v>
      </c>
      <c r="G132" s="131" t="s">
        <v>2762</v>
      </c>
      <c r="H132" s="131" t="s">
        <v>2762</v>
      </c>
      <c r="I132" s="124" t="s">
        <v>52</v>
      </c>
    </row>
    <row r="133" spans="2:9" ht="16.5">
      <c r="B133" s="130" t="s">
        <v>2763</v>
      </c>
      <c r="C133" s="130" t="s">
        <v>2764</v>
      </c>
      <c r="D133" s="130" t="s">
        <v>960</v>
      </c>
      <c r="E133" s="131" t="s">
        <v>1766</v>
      </c>
      <c r="F133" s="131" t="s">
        <v>1767</v>
      </c>
      <c r="G133" s="131" t="s">
        <v>1687</v>
      </c>
      <c r="H133" s="131" t="s">
        <v>1768</v>
      </c>
      <c r="I133" s="124" t="s">
        <v>52</v>
      </c>
    </row>
    <row r="134" spans="2:9" ht="16.5">
      <c r="B134" s="130" t="s">
        <v>2765</v>
      </c>
      <c r="C134" s="130" t="s">
        <v>1247</v>
      </c>
      <c r="D134" s="130" t="s">
        <v>960</v>
      </c>
      <c r="E134" s="131" t="s">
        <v>2656</v>
      </c>
      <c r="F134" s="131" t="s">
        <v>2686</v>
      </c>
      <c r="G134" s="131" t="s">
        <v>2766</v>
      </c>
      <c r="H134" s="131" t="s">
        <v>2767</v>
      </c>
      <c r="I134" s="124" t="s">
        <v>52</v>
      </c>
    </row>
    <row r="135" spans="2:9" ht="16.5">
      <c r="B135" s="130" t="s">
        <v>2768</v>
      </c>
      <c r="C135" s="130" t="s">
        <v>2769</v>
      </c>
      <c r="D135" s="130" t="s">
        <v>960</v>
      </c>
      <c r="E135" s="131" t="s">
        <v>2770</v>
      </c>
      <c r="F135" s="131" t="s">
        <v>2771</v>
      </c>
      <c r="G135" s="131" t="s">
        <v>2772</v>
      </c>
      <c r="H135" s="131" t="s">
        <v>2773</v>
      </c>
      <c r="I135" s="124" t="s">
        <v>52</v>
      </c>
    </row>
    <row r="136" spans="2:9" ht="16.5">
      <c r="B136" s="130" t="s">
        <v>2774</v>
      </c>
      <c r="C136" s="130" t="s">
        <v>2775</v>
      </c>
      <c r="D136" s="130" t="s">
        <v>65</v>
      </c>
      <c r="E136" s="131" t="s">
        <v>839</v>
      </c>
      <c r="F136" s="131" t="s">
        <v>2776</v>
      </c>
      <c r="G136" s="131" t="s">
        <v>52</v>
      </c>
      <c r="H136" s="131" t="s">
        <v>2777</v>
      </c>
      <c r="I136" s="124" t="s">
        <v>52</v>
      </c>
    </row>
    <row r="137" spans="2:9" ht="16.5">
      <c r="B137" s="130" t="s">
        <v>2778</v>
      </c>
      <c r="C137" s="130" t="s">
        <v>2047</v>
      </c>
      <c r="D137" s="130" t="s">
        <v>1855</v>
      </c>
      <c r="E137" s="131" t="s">
        <v>2779</v>
      </c>
      <c r="F137" s="131" t="s">
        <v>2780</v>
      </c>
      <c r="G137" s="131" t="s">
        <v>2781</v>
      </c>
      <c r="H137" s="131" t="s">
        <v>2782</v>
      </c>
      <c r="I137" s="124" t="s">
        <v>52</v>
      </c>
    </row>
    <row r="138" spans="2:9" ht="16.5">
      <c r="B138" s="130" t="s">
        <v>2783</v>
      </c>
      <c r="C138" s="130" t="s">
        <v>2784</v>
      </c>
      <c r="D138" s="130" t="s">
        <v>1855</v>
      </c>
      <c r="E138" s="131" t="s">
        <v>2785</v>
      </c>
      <c r="F138" s="131" t="s">
        <v>2786</v>
      </c>
      <c r="G138" s="131" t="s">
        <v>2787</v>
      </c>
      <c r="H138" s="131" t="s">
        <v>2788</v>
      </c>
      <c r="I138" s="124" t="s">
        <v>52</v>
      </c>
    </row>
    <row r="139" spans="2:9" ht="16.5">
      <c r="B139" s="130" t="s">
        <v>2789</v>
      </c>
      <c r="C139" s="130" t="s">
        <v>2790</v>
      </c>
      <c r="D139" s="130" t="s">
        <v>1855</v>
      </c>
      <c r="E139" s="131" t="s">
        <v>2791</v>
      </c>
      <c r="F139" s="131" t="s">
        <v>2792</v>
      </c>
      <c r="G139" s="131" t="s">
        <v>2793</v>
      </c>
      <c r="H139" s="131" t="s">
        <v>2794</v>
      </c>
      <c r="I139" s="124" t="s">
        <v>52</v>
      </c>
    </row>
    <row r="140" spans="2:9" ht="16.5">
      <c r="B140" s="130" t="s">
        <v>2795</v>
      </c>
      <c r="C140" s="130" t="s">
        <v>2053</v>
      </c>
      <c r="D140" s="130" t="s">
        <v>1855</v>
      </c>
      <c r="E140" s="131" t="s">
        <v>2796</v>
      </c>
      <c r="F140" s="131" t="s">
        <v>2797</v>
      </c>
      <c r="G140" s="131" t="s">
        <v>2798</v>
      </c>
      <c r="H140" s="131" t="s">
        <v>2799</v>
      </c>
      <c r="I140" s="124" t="s">
        <v>52</v>
      </c>
    </row>
    <row r="141" spans="2:9" ht="16.5">
      <c r="B141" s="130" t="s">
        <v>2800</v>
      </c>
      <c r="C141" s="130" t="s">
        <v>2801</v>
      </c>
      <c r="D141" s="130" t="s">
        <v>1855</v>
      </c>
      <c r="E141" s="131" t="s">
        <v>2802</v>
      </c>
      <c r="F141" s="131" t="s">
        <v>2803</v>
      </c>
      <c r="G141" s="131" t="s">
        <v>2804</v>
      </c>
      <c r="H141" s="131" t="s">
        <v>2805</v>
      </c>
      <c r="I141" s="124" t="s">
        <v>52</v>
      </c>
    </row>
    <row r="142" spans="2:9" ht="16.5">
      <c r="B142" s="130" t="s">
        <v>2806</v>
      </c>
      <c r="C142" s="130" t="s">
        <v>2807</v>
      </c>
      <c r="D142" s="130" t="s">
        <v>1855</v>
      </c>
      <c r="E142" s="131" t="s">
        <v>2808</v>
      </c>
      <c r="F142" s="131" t="s">
        <v>2809</v>
      </c>
      <c r="G142" s="131" t="s">
        <v>2810</v>
      </c>
      <c r="H142" s="131" t="s">
        <v>2811</v>
      </c>
      <c r="I142" s="124" t="s">
        <v>52</v>
      </c>
    </row>
    <row r="143" spans="2:9" ht="16.5">
      <c r="B143" s="130" t="s">
        <v>2812</v>
      </c>
      <c r="C143" s="130" t="s">
        <v>2059</v>
      </c>
      <c r="D143" s="130" t="s">
        <v>1855</v>
      </c>
      <c r="E143" s="131" t="s">
        <v>2813</v>
      </c>
      <c r="F143" s="131" t="s">
        <v>2814</v>
      </c>
      <c r="G143" s="131" t="s">
        <v>2815</v>
      </c>
      <c r="H143" s="131" t="s">
        <v>2816</v>
      </c>
      <c r="I143" s="124" t="s">
        <v>52</v>
      </c>
    </row>
    <row r="144" spans="2:9" ht="16.5">
      <c r="B144" s="130" t="s">
        <v>2817</v>
      </c>
      <c r="C144" s="130" t="s">
        <v>2818</v>
      </c>
      <c r="D144" s="130" t="s">
        <v>1855</v>
      </c>
      <c r="E144" s="131" t="s">
        <v>2819</v>
      </c>
      <c r="F144" s="131" t="s">
        <v>2820</v>
      </c>
      <c r="G144" s="131" t="s">
        <v>2821</v>
      </c>
      <c r="H144" s="131" t="s">
        <v>2822</v>
      </c>
      <c r="I144" s="124" t="s">
        <v>52</v>
      </c>
    </row>
    <row r="145" spans="2:9" ht="16.5">
      <c r="B145" s="130" t="s">
        <v>2823</v>
      </c>
      <c r="C145" s="130" t="s">
        <v>2824</v>
      </c>
      <c r="D145" s="130" t="s">
        <v>1855</v>
      </c>
      <c r="E145" s="131" t="s">
        <v>2825</v>
      </c>
      <c r="F145" s="131" t="s">
        <v>2826</v>
      </c>
      <c r="G145" s="131" t="s">
        <v>2827</v>
      </c>
      <c r="H145" s="131" t="s">
        <v>2828</v>
      </c>
      <c r="I145" s="124" t="s">
        <v>52</v>
      </c>
    </row>
    <row r="146" spans="2:9" ht="16.5">
      <c r="B146" s="130" t="s">
        <v>2829</v>
      </c>
      <c r="C146" s="130" t="s">
        <v>2065</v>
      </c>
      <c r="D146" s="130" t="s">
        <v>1855</v>
      </c>
      <c r="E146" s="131" t="s">
        <v>2830</v>
      </c>
      <c r="F146" s="131" t="s">
        <v>2831</v>
      </c>
      <c r="G146" s="131" t="s">
        <v>2832</v>
      </c>
      <c r="H146" s="131" t="s">
        <v>2833</v>
      </c>
      <c r="I146" s="124" t="s">
        <v>52</v>
      </c>
    </row>
    <row r="147" spans="2:9" ht="16.5">
      <c r="B147" s="130" t="s">
        <v>2834</v>
      </c>
      <c r="C147" s="130" t="s">
        <v>2065</v>
      </c>
      <c r="D147" s="130" t="s">
        <v>1855</v>
      </c>
      <c r="E147" s="131" t="s">
        <v>2835</v>
      </c>
      <c r="F147" s="131" t="s">
        <v>2836</v>
      </c>
      <c r="G147" s="131" t="s">
        <v>2837</v>
      </c>
      <c r="H147" s="131" t="s">
        <v>2838</v>
      </c>
      <c r="I147" s="124" t="s">
        <v>52</v>
      </c>
    </row>
    <row r="148" spans="2:9" ht="16.5">
      <c r="B148" s="130" t="s">
        <v>2839</v>
      </c>
      <c r="C148" s="130" t="s">
        <v>2840</v>
      </c>
      <c r="D148" s="130" t="s">
        <v>1855</v>
      </c>
      <c r="E148" s="131" t="s">
        <v>2841</v>
      </c>
      <c r="F148" s="131" t="s">
        <v>2842</v>
      </c>
      <c r="G148" s="131" t="s">
        <v>2843</v>
      </c>
      <c r="H148" s="131" t="s">
        <v>2844</v>
      </c>
      <c r="I148" s="124" t="s">
        <v>52</v>
      </c>
    </row>
    <row r="149" spans="2:9" ht="16.5">
      <c r="B149" s="130" t="s">
        <v>2845</v>
      </c>
      <c r="C149" s="130" t="s">
        <v>2846</v>
      </c>
      <c r="D149" s="130" t="s">
        <v>1855</v>
      </c>
      <c r="E149" s="131" t="s">
        <v>2847</v>
      </c>
      <c r="F149" s="131" t="s">
        <v>2848</v>
      </c>
      <c r="G149" s="131" t="s">
        <v>2849</v>
      </c>
      <c r="H149" s="131" t="s">
        <v>2850</v>
      </c>
      <c r="I149" s="124" t="s">
        <v>52</v>
      </c>
    </row>
    <row r="150" spans="2:9" ht="16.5">
      <c r="B150" s="130" t="s">
        <v>2851</v>
      </c>
      <c r="C150" s="130" t="s">
        <v>2852</v>
      </c>
      <c r="D150" s="130" t="s">
        <v>1855</v>
      </c>
      <c r="E150" s="131" t="s">
        <v>2853</v>
      </c>
      <c r="F150" s="131" t="s">
        <v>2854</v>
      </c>
      <c r="G150" s="131" t="s">
        <v>2855</v>
      </c>
      <c r="H150" s="131" t="s">
        <v>2856</v>
      </c>
      <c r="I150" s="124" t="s">
        <v>52</v>
      </c>
    </row>
    <row r="151" spans="2:9" ht="16.5">
      <c r="B151" s="130" t="s">
        <v>2857</v>
      </c>
      <c r="C151" s="130" t="s">
        <v>2071</v>
      </c>
      <c r="D151" s="130" t="s">
        <v>1855</v>
      </c>
      <c r="E151" s="131" t="s">
        <v>2813</v>
      </c>
      <c r="F151" s="131" t="s">
        <v>2814</v>
      </c>
      <c r="G151" s="131" t="s">
        <v>2815</v>
      </c>
      <c r="H151" s="131" t="s">
        <v>2816</v>
      </c>
      <c r="I151" s="124" t="s">
        <v>52</v>
      </c>
    </row>
    <row r="152" spans="2:9" ht="16.5">
      <c r="B152" s="130" t="s">
        <v>2858</v>
      </c>
      <c r="C152" s="130" t="s">
        <v>2859</v>
      </c>
      <c r="D152" s="130" t="s">
        <v>1855</v>
      </c>
      <c r="E152" s="131" t="s">
        <v>2860</v>
      </c>
      <c r="F152" s="131" t="s">
        <v>2861</v>
      </c>
      <c r="G152" s="131" t="s">
        <v>2862</v>
      </c>
      <c r="H152" s="131" t="s">
        <v>2863</v>
      </c>
      <c r="I152" s="124" t="s">
        <v>52</v>
      </c>
    </row>
    <row r="153" spans="2:9" ht="16.5">
      <c r="B153" s="130" t="s">
        <v>2864</v>
      </c>
      <c r="C153" s="130" t="s">
        <v>2865</v>
      </c>
      <c r="D153" s="130" t="s">
        <v>1855</v>
      </c>
      <c r="E153" s="131" t="s">
        <v>2825</v>
      </c>
      <c r="F153" s="131" t="s">
        <v>2826</v>
      </c>
      <c r="G153" s="131" t="s">
        <v>2827</v>
      </c>
      <c r="H153" s="131" t="s">
        <v>2828</v>
      </c>
      <c r="I153" s="124" t="s">
        <v>52</v>
      </c>
    </row>
    <row r="154" spans="2:9" ht="16.5">
      <c r="B154" s="130" t="s">
        <v>2866</v>
      </c>
      <c r="C154" s="130" t="s">
        <v>2073</v>
      </c>
      <c r="D154" s="130" t="s">
        <v>1855</v>
      </c>
      <c r="E154" s="131" t="s">
        <v>2867</v>
      </c>
      <c r="F154" s="131" t="s">
        <v>2868</v>
      </c>
      <c r="G154" s="131" t="s">
        <v>2869</v>
      </c>
      <c r="H154" s="131" t="s">
        <v>2870</v>
      </c>
      <c r="I154" s="124" t="s">
        <v>52</v>
      </c>
    </row>
    <row r="155" spans="2:9" ht="16.5">
      <c r="B155" s="130" t="s">
        <v>2871</v>
      </c>
      <c r="C155" s="130" t="s">
        <v>2073</v>
      </c>
      <c r="D155" s="130" t="s">
        <v>1855</v>
      </c>
      <c r="E155" s="131" t="s">
        <v>2872</v>
      </c>
      <c r="F155" s="131" t="s">
        <v>2873</v>
      </c>
      <c r="G155" s="131" t="s">
        <v>2874</v>
      </c>
      <c r="H155" s="131" t="s">
        <v>2875</v>
      </c>
      <c r="I155" s="124" t="s">
        <v>52</v>
      </c>
    </row>
    <row r="156" spans="2:9" ht="16.5">
      <c r="B156" s="130" t="s">
        <v>2876</v>
      </c>
      <c r="C156" s="130" t="s">
        <v>2877</v>
      </c>
      <c r="D156" s="130" t="s">
        <v>1855</v>
      </c>
      <c r="E156" s="131" t="s">
        <v>2878</v>
      </c>
      <c r="F156" s="131" t="s">
        <v>2879</v>
      </c>
      <c r="G156" s="131" t="s">
        <v>2880</v>
      </c>
      <c r="H156" s="131" t="s">
        <v>2881</v>
      </c>
      <c r="I156" s="124" t="s">
        <v>52</v>
      </c>
    </row>
    <row r="157" spans="2:9" ht="16.5">
      <c r="B157" s="130" t="s">
        <v>2882</v>
      </c>
      <c r="C157" s="130" t="s">
        <v>2883</v>
      </c>
      <c r="D157" s="130" t="s">
        <v>1855</v>
      </c>
      <c r="E157" s="131" t="s">
        <v>2884</v>
      </c>
      <c r="F157" s="131" t="s">
        <v>2885</v>
      </c>
      <c r="G157" s="131" t="s">
        <v>2886</v>
      </c>
      <c r="H157" s="131" t="s">
        <v>2887</v>
      </c>
      <c r="I157" s="124" t="s">
        <v>52</v>
      </c>
    </row>
    <row r="158" spans="2:9" ht="16.5">
      <c r="B158" s="130" t="s">
        <v>2888</v>
      </c>
      <c r="C158" s="130" t="s">
        <v>2889</v>
      </c>
      <c r="D158" s="130" t="s">
        <v>1855</v>
      </c>
      <c r="E158" s="131" t="s">
        <v>2890</v>
      </c>
      <c r="F158" s="131" t="s">
        <v>2891</v>
      </c>
      <c r="G158" s="131" t="s">
        <v>2892</v>
      </c>
      <c r="H158" s="131" t="s">
        <v>2893</v>
      </c>
      <c r="I158" s="124" t="s">
        <v>52</v>
      </c>
    </row>
    <row r="159" spans="2:9" ht="16.5">
      <c r="B159" s="130" t="s">
        <v>2894</v>
      </c>
      <c r="C159" s="130" t="s">
        <v>2079</v>
      </c>
      <c r="D159" s="130" t="s">
        <v>1855</v>
      </c>
      <c r="E159" s="131" t="s">
        <v>2895</v>
      </c>
      <c r="F159" s="131" t="s">
        <v>2896</v>
      </c>
      <c r="G159" s="131" t="s">
        <v>2897</v>
      </c>
      <c r="H159" s="131" t="s">
        <v>2898</v>
      </c>
      <c r="I159" s="124" t="s">
        <v>52</v>
      </c>
    </row>
    <row r="160" spans="2:9" ht="16.5">
      <c r="B160" s="130" t="s">
        <v>2899</v>
      </c>
      <c r="C160" s="130" t="s">
        <v>2079</v>
      </c>
      <c r="D160" s="130" t="s">
        <v>1855</v>
      </c>
      <c r="E160" s="131" t="s">
        <v>2900</v>
      </c>
      <c r="F160" s="131" t="s">
        <v>2901</v>
      </c>
      <c r="G160" s="131" t="s">
        <v>2902</v>
      </c>
      <c r="H160" s="131" t="s">
        <v>2903</v>
      </c>
      <c r="I160" s="124" t="s">
        <v>52</v>
      </c>
    </row>
    <row r="161" spans="2:9" ht="16.5">
      <c r="B161" s="130" t="s">
        <v>2904</v>
      </c>
      <c r="C161" s="130" t="s">
        <v>2905</v>
      </c>
      <c r="D161" s="130" t="s">
        <v>1855</v>
      </c>
      <c r="E161" s="131" t="s">
        <v>2906</v>
      </c>
      <c r="F161" s="131" t="s">
        <v>2907</v>
      </c>
      <c r="G161" s="131" t="s">
        <v>2908</v>
      </c>
      <c r="H161" s="131" t="s">
        <v>2909</v>
      </c>
      <c r="I161" s="124" t="s">
        <v>52</v>
      </c>
    </row>
    <row r="162" spans="2:9" ht="16.5">
      <c r="B162" s="130" t="s">
        <v>2910</v>
      </c>
      <c r="C162" s="130" t="s">
        <v>2911</v>
      </c>
      <c r="D162" s="130" t="s">
        <v>1855</v>
      </c>
      <c r="E162" s="131" t="s">
        <v>2912</v>
      </c>
      <c r="F162" s="131" t="s">
        <v>2913</v>
      </c>
      <c r="G162" s="131" t="s">
        <v>2914</v>
      </c>
      <c r="H162" s="131" t="s">
        <v>2915</v>
      </c>
      <c r="I162" s="124" t="s">
        <v>52</v>
      </c>
    </row>
    <row r="163" spans="2:9" ht="16.5">
      <c r="B163" s="130" t="s">
        <v>2916</v>
      </c>
      <c r="C163" s="130" t="s">
        <v>2917</v>
      </c>
      <c r="D163" s="130" t="s">
        <v>1855</v>
      </c>
      <c r="E163" s="131" t="s">
        <v>2918</v>
      </c>
      <c r="F163" s="131" t="s">
        <v>2919</v>
      </c>
      <c r="G163" s="131" t="s">
        <v>2920</v>
      </c>
      <c r="H163" s="131" t="s">
        <v>2921</v>
      </c>
      <c r="I163" s="124" t="s">
        <v>52</v>
      </c>
    </row>
    <row r="164" spans="2:9" ht="16.5">
      <c r="B164" s="130" t="s">
        <v>2922</v>
      </c>
      <c r="C164" s="130" t="s">
        <v>1953</v>
      </c>
      <c r="D164" s="130" t="s">
        <v>1855</v>
      </c>
      <c r="E164" s="131" t="s">
        <v>2923</v>
      </c>
      <c r="F164" s="131" t="s">
        <v>2924</v>
      </c>
      <c r="G164" s="131" t="s">
        <v>2925</v>
      </c>
      <c r="H164" s="131" t="s">
        <v>2926</v>
      </c>
      <c r="I164" s="124" t="s">
        <v>52</v>
      </c>
    </row>
    <row r="165" spans="2:9" ht="16.5">
      <c r="B165" s="130" t="s">
        <v>2927</v>
      </c>
      <c r="C165" s="130" t="s">
        <v>1953</v>
      </c>
      <c r="D165" s="130" t="s">
        <v>1855</v>
      </c>
      <c r="E165" s="131" t="s">
        <v>2089</v>
      </c>
      <c r="F165" s="131" t="s">
        <v>2928</v>
      </c>
      <c r="G165" s="131" t="s">
        <v>2929</v>
      </c>
      <c r="H165" s="131" t="s">
        <v>2930</v>
      </c>
      <c r="I165" s="124" t="s">
        <v>52</v>
      </c>
    </row>
    <row r="166" spans="2:9" ht="16.5">
      <c r="B166" s="130" t="s">
        <v>2931</v>
      </c>
      <c r="C166" s="130" t="s">
        <v>1953</v>
      </c>
      <c r="D166" s="130" t="s">
        <v>1855</v>
      </c>
      <c r="E166" s="131" t="s">
        <v>2932</v>
      </c>
      <c r="F166" s="131" t="s">
        <v>2933</v>
      </c>
      <c r="G166" s="131" t="s">
        <v>2934</v>
      </c>
      <c r="H166" s="131" t="s">
        <v>2935</v>
      </c>
      <c r="I166" s="124" t="s">
        <v>52</v>
      </c>
    </row>
    <row r="167" spans="2:9" ht="16.5">
      <c r="B167" s="130" t="s">
        <v>2936</v>
      </c>
      <c r="C167" s="130" t="s">
        <v>2937</v>
      </c>
      <c r="D167" s="130" t="s">
        <v>1855</v>
      </c>
      <c r="E167" s="131" t="s">
        <v>2938</v>
      </c>
      <c r="F167" s="131" t="s">
        <v>2939</v>
      </c>
      <c r="G167" s="131" t="s">
        <v>2925</v>
      </c>
      <c r="H167" s="131" t="s">
        <v>2940</v>
      </c>
      <c r="I167" s="124" t="s">
        <v>52</v>
      </c>
    </row>
    <row r="168" spans="2:9" ht="16.5">
      <c r="B168" s="130" t="s">
        <v>2941</v>
      </c>
      <c r="C168" s="130" t="s">
        <v>2937</v>
      </c>
      <c r="D168" s="130" t="s">
        <v>1855</v>
      </c>
      <c r="E168" s="131" t="s">
        <v>2942</v>
      </c>
      <c r="F168" s="131" t="s">
        <v>2943</v>
      </c>
      <c r="G168" s="131" t="s">
        <v>2091</v>
      </c>
      <c r="H168" s="131" t="s">
        <v>2944</v>
      </c>
      <c r="I168" s="124" t="s">
        <v>52</v>
      </c>
    </row>
    <row r="169" spans="2:9" ht="16.5">
      <c r="B169" s="130" t="s">
        <v>2945</v>
      </c>
      <c r="C169" s="130" t="s">
        <v>2937</v>
      </c>
      <c r="D169" s="130" t="s">
        <v>1855</v>
      </c>
      <c r="E169" s="131" t="s">
        <v>2946</v>
      </c>
      <c r="F169" s="131" t="s">
        <v>2947</v>
      </c>
      <c r="G169" s="131" t="s">
        <v>2934</v>
      </c>
      <c r="H169" s="131" t="s">
        <v>2948</v>
      </c>
      <c r="I169" s="124" t="s">
        <v>52</v>
      </c>
    </row>
    <row r="170" spans="2:9" ht="16.5">
      <c r="B170" s="130" t="s">
        <v>2949</v>
      </c>
      <c r="C170" s="130" t="s">
        <v>2950</v>
      </c>
      <c r="D170" s="130" t="s">
        <v>960</v>
      </c>
      <c r="E170" s="131" t="s">
        <v>1175</v>
      </c>
      <c r="F170" s="131" t="s">
        <v>2951</v>
      </c>
      <c r="G170" s="131" t="s">
        <v>1997</v>
      </c>
      <c r="H170" s="131" t="s">
        <v>2952</v>
      </c>
      <c r="I170" s="124" t="s">
        <v>52</v>
      </c>
    </row>
    <row r="171" spans="2:9" ht="16.5">
      <c r="B171" s="130" t="s">
        <v>2953</v>
      </c>
      <c r="C171" s="130" t="s">
        <v>1526</v>
      </c>
      <c r="D171" s="130" t="s">
        <v>65</v>
      </c>
      <c r="E171" s="131" t="s">
        <v>2044</v>
      </c>
      <c r="F171" s="131" t="s">
        <v>1568</v>
      </c>
      <c r="G171" s="131" t="s">
        <v>833</v>
      </c>
      <c r="H171" s="131" t="s">
        <v>2689</v>
      </c>
      <c r="I171" s="124" t="s">
        <v>52</v>
      </c>
    </row>
    <row r="172" spans="2:9" ht="16.5">
      <c r="B172" s="130" t="s">
        <v>2954</v>
      </c>
      <c r="C172" s="130" t="s">
        <v>1526</v>
      </c>
      <c r="D172" s="130" t="s">
        <v>65</v>
      </c>
      <c r="E172" s="131" t="s">
        <v>841</v>
      </c>
      <c r="F172" s="131" t="s">
        <v>2955</v>
      </c>
      <c r="G172" s="131" t="s">
        <v>2956</v>
      </c>
      <c r="H172" s="131" t="s">
        <v>2957</v>
      </c>
      <c r="I172" s="124" t="s">
        <v>52</v>
      </c>
    </row>
    <row r="173" spans="2:9" ht="16.5">
      <c r="B173" s="130" t="s">
        <v>2958</v>
      </c>
      <c r="C173" s="130" t="s">
        <v>2959</v>
      </c>
      <c r="D173" s="130" t="s">
        <v>65</v>
      </c>
      <c r="E173" s="131" t="s">
        <v>1920</v>
      </c>
      <c r="F173" s="131" t="s">
        <v>1290</v>
      </c>
      <c r="G173" s="131" t="s">
        <v>1426</v>
      </c>
      <c r="H173" s="131" t="s">
        <v>2960</v>
      </c>
      <c r="I173" s="124" t="s">
        <v>52</v>
      </c>
    </row>
    <row r="174" spans="2:9" ht="16.5">
      <c r="B174" s="130" t="s">
        <v>2961</v>
      </c>
      <c r="C174" s="130" t="s">
        <v>2962</v>
      </c>
      <c r="D174" s="130" t="s">
        <v>65</v>
      </c>
      <c r="E174" s="131" t="s">
        <v>2963</v>
      </c>
      <c r="F174" s="131" t="s">
        <v>2964</v>
      </c>
      <c r="G174" s="131" t="s">
        <v>2632</v>
      </c>
      <c r="H174" s="131" t="s">
        <v>2965</v>
      </c>
      <c r="I174" s="124" t="s">
        <v>52</v>
      </c>
    </row>
    <row r="175" spans="2:9" ht="16.5">
      <c r="B175" s="130" t="s">
        <v>2966</v>
      </c>
      <c r="C175" s="130" t="s">
        <v>2967</v>
      </c>
      <c r="D175" s="130" t="s">
        <v>65</v>
      </c>
      <c r="E175" s="131" t="s">
        <v>838</v>
      </c>
      <c r="F175" s="131" t="s">
        <v>2968</v>
      </c>
      <c r="G175" s="131" t="s">
        <v>2335</v>
      </c>
      <c r="H175" s="131" t="s">
        <v>2969</v>
      </c>
      <c r="I175" s="124" t="s">
        <v>52</v>
      </c>
    </row>
    <row r="176" spans="2:9" ht="16.5">
      <c r="B176" s="130" t="s">
        <v>2970</v>
      </c>
      <c r="C176" s="130" t="s">
        <v>2967</v>
      </c>
      <c r="D176" s="130" t="s">
        <v>65</v>
      </c>
      <c r="E176" s="131" t="s">
        <v>2971</v>
      </c>
      <c r="F176" s="131" t="s">
        <v>2972</v>
      </c>
      <c r="G176" s="131" t="s">
        <v>2973</v>
      </c>
      <c r="H176" s="131" t="s">
        <v>2974</v>
      </c>
      <c r="I176" s="124" t="s">
        <v>52</v>
      </c>
    </row>
    <row r="177" spans="2:9" ht="16.5">
      <c r="B177" s="130" t="s">
        <v>2975</v>
      </c>
      <c r="C177" s="130" t="s">
        <v>52</v>
      </c>
      <c r="D177" s="130" t="s">
        <v>65</v>
      </c>
      <c r="E177" s="131" t="s">
        <v>2976</v>
      </c>
      <c r="F177" s="131" t="s">
        <v>2977</v>
      </c>
      <c r="G177" s="131" t="s">
        <v>2978</v>
      </c>
      <c r="H177" s="131" t="s">
        <v>2979</v>
      </c>
      <c r="I177" s="124" t="s">
        <v>52</v>
      </c>
    </row>
    <row r="178" spans="2:9" ht="16.5">
      <c r="B178" s="130" t="s">
        <v>2980</v>
      </c>
      <c r="C178" s="130" t="s">
        <v>2967</v>
      </c>
      <c r="D178" s="130" t="s">
        <v>960</v>
      </c>
      <c r="E178" s="131" t="s">
        <v>2981</v>
      </c>
      <c r="F178" s="131" t="s">
        <v>2982</v>
      </c>
      <c r="G178" s="131" t="s">
        <v>2983</v>
      </c>
      <c r="H178" s="131" t="s">
        <v>2984</v>
      </c>
      <c r="I178" s="124" t="s">
        <v>52</v>
      </c>
    </row>
    <row r="179" spans="2:9" ht="16.5">
      <c r="B179" s="130" t="s">
        <v>2985</v>
      </c>
      <c r="C179" s="130" t="s">
        <v>1247</v>
      </c>
      <c r="D179" s="130" t="s">
        <v>960</v>
      </c>
      <c r="E179" s="131" t="s">
        <v>2986</v>
      </c>
      <c r="F179" s="131" t="s">
        <v>2987</v>
      </c>
      <c r="G179" s="131" t="s">
        <v>2988</v>
      </c>
      <c r="H179" s="131" t="s">
        <v>2989</v>
      </c>
      <c r="I179" s="124" t="s">
        <v>52</v>
      </c>
    </row>
    <row r="180" spans="2:9" ht="16.5">
      <c r="B180" s="130" t="s">
        <v>2990</v>
      </c>
      <c r="C180" s="130" t="s">
        <v>52</v>
      </c>
      <c r="D180" s="130" t="s">
        <v>960</v>
      </c>
      <c r="E180" s="131" t="s">
        <v>2991</v>
      </c>
      <c r="F180" s="131" t="s">
        <v>2992</v>
      </c>
      <c r="G180" s="131" t="s">
        <v>2993</v>
      </c>
      <c r="H180" s="131" t="s">
        <v>2994</v>
      </c>
      <c r="I180" s="124" t="s">
        <v>52</v>
      </c>
    </row>
    <row r="181" spans="2:9" ht="16.5">
      <c r="B181" s="130" t="s">
        <v>2995</v>
      </c>
      <c r="C181" s="130" t="s">
        <v>2967</v>
      </c>
      <c r="D181" s="130" t="s">
        <v>960</v>
      </c>
      <c r="E181" s="131" t="s">
        <v>2996</v>
      </c>
      <c r="F181" s="131" t="s">
        <v>2997</v>
      </c>
      <c r="G181" s="131" t="s">
        <v>2998</v>
      </c>
      <c r="H181" s="131" t="s">
        <v>2999</v>
      </c>
      <c r="I181" s="124" t="s">
        <v>52</v>
      </c>
    </row>
    <row r="182" spans="2:9" ht="16.5">
      <c r="B182" s="130" t="s">
        <v>3000</v>
      </c>
      <c r="C182" s="130" t="s">
        <v>2967</v>
      </c>
      <c r="D182" s="130" t="s">
        <v>65</v>
      </c>
      <c r="E182" s="131" t="s">
        <v>3001</v>
      </c>
      <c r="F182" s="131" t="s">
        <v>1244</v>
      </c>
      <c r="G182" s="131" t="s">
        <v>52</v>
      </c>
      <c r="H182" s="131" t="s">
        <v>3002</v>
      </c>
      <c r="I182" s="124" t="s">
        <v>52</v>
      </c>
    </row>
    <row r="183" spans="2:9" ht="16.5">
      <c r="B183" s="130" t="s">
        <v>3003</v>
      </c>
      <c r="C183" s="130" t="s">
        <v>1526</v>
      </c>
      <c r="D183" s="130" t="s">
        <v>65</v>
      </c>
      <c r="E183" s="131" t="s">
        <v>52</v>
      </c>
      <c r="F183" s="131" t="s">
        <v>1101</v>
      </c>
      <c r="G183" s="131" t="s">
        <v>52</v>
      </c>
      <c r="H183" s="131" t="s">
        <v>1101</v>
      </c>
      <c r="I183" s="124" t="s">
        <v>52</v>
      </c>
    </row>
    <row r="184" spans="2:9" ht="16.5">
      <c r="B184" s="130" t="s">
        <v>3004</v>
      </c>
      <c r="C184" s="130" t="s">
        <v>2047</v>
      </c>
      <c r="D184" s="130" t="s">
        <v>1855</v>
      </c>
      <c r="E184" s="131" t="s">
        <v>3005</v>
      </c>
      <c r="F184" s="131" t="s">
        <v>3006</v>
      </c>
      <c r="G184" s="131" t="s">
        <v>3007</v>
      </c>
      <c r="H184" s="131" t="s">
        <v>3008</v>
      </c>
      <c r="I184" s="124" t="s">
        <v>52</v>
      </c>
    </row>
    <row r="185" spans="2:9" ht="16.5">
      <c r="B185" s="130" t="s">
        <v>3009</v>
      </c>
      <c r="C185" s="130" t="s">
        <v>2053</v>
      </c>
      <c r="D185" s="130" t="s">
        <v>1855</v>
      </c>
      <c r="E185" s="131" t="s">
        <v>3010</v>
      </c>
      <c r="F185" s="131" t="s">
        <v>3011</v>
      </c>
      <c r="G185" s="131" t="s">
        <v>3012</v>
      </c>
      <c r="H185" s="131" t="s">
        <v>3013</v>
      </c>
      <c r="I185" s="124" t="s">
        <v>52</v>
      </c>
    </row>
    <row r="186" spans="2:9" ht="16.5">
      <c r="B186" s="130" t="s">
        <v>3014</v>
      </c>
      <c r="C186" s="130" t="s">
        <v>2059</v>
      </c>
      <c r="D186" s="130" t="s">
        <v>1855</v>
      </c>
      <c r="E186" s="131" t="s">
        <v>3015</v>
      </c>
      <c r="F186" s="131" t="s">
        <v>3016</v>
      </c>
      <c r="G186" s="131" t="s">
        <v>3017</v>
      </c>
      <c r="H186" s="131" t="s">
        <v>3018</v>
      </c>
      <c r="I186" s="124" t="s">
        <v>52</v>
      </c>
    </row>
    <row r="187" spans="2:9" ht="16.5">
      <c r="B187" s="130" t="s">
        <v>3019</v>
      </c>
      <c r="C187" s="130" t="s">
        <v>3020</v>
      </c>
      <c r="D187" s="130" t="s">
        <v>1855</v>
      </c>
      <c r="E187" s="131" t="s">
        <v>3021</v>
      </c>
      <c r="F187" s="131" t="s">
        <v>3022</v>
      </c>
      <c r="G187" s="131" t="s">
        <v>3023</v>
      </c>
      <c r="H187" s="131" t="s">
        <v>3024</v>
      </c>
      <c r="I187" s="124" t="s">
        <v>52</v>
      </c>
    </row>
    <row r="188" spans="2:9" ht="16.5">
      <c r="B188" s="130" t="s">
        <v>3025</v>
      </c>
      <c r="C188" s="130" t="s">
        <v>2937</v>
      </c>
      <c r="D188" s="130" t="s">
        <v>1855</v>
      </c>
      <c r="E188" s="131" t="s">
        <v>3026</v>
      </c>
      <c r="F188" s="131" t="s">
        <v>3027</v>
      </c>
      <c r="G188" s="131" t="s">
        <v>2929</v>
      </c>
      <c r="H188" s="131" t="s">
        <v>3028</v>
      </c>
      <c r="I188" s="124" t="s">
        <v>52</v>
      </c>
    </row>
    <row r="189" spans="2:9" ht="16.5">
      <c r="B189" s="130" t="s">
        <v>3029</v>
      </c>
      <c r="C189" s="130" t="s">
        <v>3030</v>
      </c>
      <c r="D189" s="130" t="s">
        <v>1855</v>
      </c>
      <c r="E189" s="131" t="s">
        <v>3031</v>
      </c>
      <c r="F189" s="131" t="s">
        <v>2928</v>
      </c>
      <c r="G189" s="131" t="s">
        <v>3032</v>
      </c>
      <c r="H189" s="131" t="s">
        <v>3033</v>
      </c>
      <c r="I189" s="124" t="s">
        <v>52</v>
      </c>
    </row>
    <row r="190" spans="2:9" ht="16.5">
      <c r="B190" s="130" t="s">
        <v>3034</v>
      </c>
      <c r="C190" s="130" t="s">
        <v>3030</v>
      </c>
      <c r="D190" s="130" t="s">
        <v>1855</v>
      </c>
      <c r="E190" s="131" t="s">
        <v>2923</v>
      </c>
      <c r="F190" s="131" t="s">
        <v>2924</v>
      </c>
      <c r="G190" s="131" t="s">
        <v>2925</v>
      </c>
      <c r="H190" s="131" t="s">
        <v>2926</v>
      </c>
      <c r="I190" s="124" t="s">
        <v>52</v>
      </c>
    </row>
    <row r="191" spans="2:9" ht="16.5">
      <c r="B191" s="130" t="s">
        <v>3035</v>
      </c>
      <c r="C191" s="130" t="s">
        <v>3030</v>
      </c>
      <c r="D191" s="130" t="s">
        <v>1855</v>
      </c>
      <c r="E191" s="131" t="s">
        <v>3031</v>
      </c>
      <c r="F191" s="131" t="s">
        <v>2928</v>
      </c>
      <c r="G191" s="131" t="s">
        <v>3032</v>
      </c>
      <c r="H191" s="131" t="s">
        <v>3033</v>
      </c>
      <c r="I191" s="124" t="s">
        <v>52</v>
      </c>
    </row>
    <row r="192" spans="2:9" ht="16.5">
      <c r="B192" s="130" t="s">
        <v>3036</v>
      </c>
      <c r="C192" s="130" t="s">
        <v>3037</v>
      </c>
      <c r="D192" s="130" t="s">
        <v>960</v>
      </c>
      <c r="E192" s="131" t="s">
        <v>3038</v>
      </c>
      <c r="F192" s="131" t="s">
        <v>3039</v>
      </c>
      <c r="G192" s="131" t="s">
        <v>3040</v>
      </c>
      <c r="H192" s="131" t="s">
        <v>3041</v>
      </c>
      <c r="I192" s="124" t="s">
        <v>52</v>
      </c>
    </row>
    <row r="193" spans="2:9" ht="16.5">
      <c r="B193" s="130" t="s">
        <v>3042</v>
      </c>
      <c r="C193" s="130" t="s">
        <v>3043</v>
      </c>
      <c r="D193" s="130" t="s">
        <v>960</v>
      </c>
      <c r="E193" s="131" t="s">
        <v>3044</v>
      </c>
      <c r="F193" s="131" t="s">
        <v>2401</v>
      </c>
      <c r="G193" s="131" t="s">
        <v>3045</v>
      </c>
      <c r="H193" s="131" t="s">
        <v>3046</v>
      </c>
      <c r="I193" s="124" t="s">
        <v>52</v>
      </c>
    </row>
    <row r="194" spans="2:9" ht="16.5">
      <c r="B194" s="130" t="s">
        <v>3047</v>
      </c>
      <c r="C194" s="130" t="s">
        <v>3048</v>
      </c>
      <c r="D194" s="130" t="s">
        <v>960</v>
      </c>
      <c r="E194" s="131" t="s">
        <v>3049</v>
      </c>
      <c r="F194" s="131" t="s">
        <v>3050</v>
      </c>
      <c r="G194" s="131" t="s">
        <v>3051</v>
      </c>
      <c r="H194" s="131" t="s">
        <v>3052</v>
      </c>
      <c r="I194" s="124" t="s">
        <v>52</v>
      </c>
    </row>
    <row r="195" spans="2:9" ht="16.5">
      <c r="B195" s="130" t="s">
        <v>3053</v>
      </c>
      <c r="C195" s="130" t="s">
        <v>3054</v>
      </c>
      <c r="D195" s="130" t="s">
        <v>2347</v>
      </c>
      <c r="E195" s="131" t="s">
        <v>3055</v>
      </c>
      <c r="F195" s="131" t="s">
        <v>3056</v>
      </c>
      <c r="G195" s="131" t="s">
        <v>3057</v>
      </c>
      <c r="H195" s="131" t="s">
        <v>3058</v>
      </c>
      <c r="I195" s="124" t="s">
        <v>52</v>
      </c>
    </row>
    <row r="196" spans="2:9" ht="16.5">
      <c r="B196" s="130" t="s">
        <v>3059</v>
      </c>
      <c r="C196" s="130" t="s">
        <v>52</v>
      </c>
      <c r="D196" s="130" t="s">
        <v>1045</v>
      </c>
      <c r="E196" s="131" t="s">
        <v>3060</v>
      </c>
      <c r="F196" s="131" t="s">
        <v>3061</v>
      </c>
      <c r="G196" s="131" t="s">
        <v>1059</v>
      </c>
      <c r="H196" s="131" t="s">
        <v>3062</v>
      </c>
      <c r="I196" s="124" t="s">
        <v>52</v>
      </c>
    </row>
    <row r="197" spans="2:9" ht="16.5">
      <c r="B197" s="130" t="s">
        <v>3063</v>
      </c>
      <c r="C197" s="130" t="s">
        <v>3064</v>
      </c>
      <c r="D197" s="130" t="s">
        <v>1855</v>
      </c>
      <c r="E197" s="131" t="s">
        <v>3065</v>
      </c>
      <c r="F197" s="131" t="s">
        <v>3066</v>
      </c>
      <c r="G197" s="131" t="s">
        <v>3067</v>
      </c>
      <c r="H197" s="131" t="s">
        <v>3068</v>
      </c>
      <c r="I197" s="124" t="s">
        <v>52</v>
      </c>
    </row>
    <row r="198" spans="2:9" ht="16.5">
      <c r="B198" s="130" t="s">
        <v>3069</v>
      </c>
      <c r="C198" s="130" t="s">
        <v>3070</v>
      </c>
      <c r="D198" s="130" t="s">
        <v>1855</v>
      </c>
      <c r="E198" s="131" t="s">
        <v>3071</v>
      </c>
      <c r="F198" s="131" t="s">
        <v>3072</v>
      </c>
      <c r="G198" s="131" t="s">
        <v>3073</v>
      </c>
      <c r="H198" s="131" t="s">
        <v>3074</v>
      </c>
      <c r="I198" s="124" t="s">
        <v>52</v>
      </c>
    </row>
    <row r="199" spans="2:9" ht="16.5">
      <c r="B199" s="130" t="s">
        <v>3075</v>
      </c>
      <c r="C199" s="130" t="s">
        <v>2071</v>
      </c>
      <c r="D199" s="130" t="s">
        <v>1855</v>
      </c>
      <c r="E199" s="131" t="s">
        <v>3015</v>
      </c>
      <c r="F199" s="131" t="s">
        <v>3016</v>
      </c>
      <c r="G199" s="131" t="s">
        <v>3017</v>
      </c>
      <c r="H199" s="131" t="s">
        <v>3018</v>
      </c>
      <c r="I199" s="124" t="s">
        <v>52</v>
      </c>
    </row>
    <row r="200" spans="2:9" ht="16.5">
      <c r="B200" s="130" t="s">
        <v>3076</v>
      </c>
      <c r="C200" s="130" t="s">
        <v>3077</v>
      </c>
      <c r="D200" s="130" t="s">
        <v>1855</v>
      </c>
      <c r="E200" s="131" t="s">
        <v>3078</v>
      </c>
      <c r="F200" s="131" t="s">
        <v>3079</v>
      </c>
      <c r="G200" s="131" t="s">
        <v>3080</v>
      </c>
      <c r="H200" s="131" t="s">
        <v>3081</v>
      </c>
      <c r="I200" s="124" t="s">
        <v>52</v>
      </c>
    </row>
    <row r="201" spans="2:9" ht="16.5">
      <c r="B201" s="130" t="s">
        <v>3082</v>
      </c>
      <c r="C201" s="130" t="s">
        <v>3083</v>
      </c>
      <c r="D201" s="130" t="s">
        <v>65</v>
      </c>
      <c r="E201" s="131" t="s">
        <v>3084</v>
      </c>
      <c r="F201" s="131" t="s">
        <v>3085</v>
      </c>
      <c r="G201" s="131" t="s">
        <v>3086</v>
      </c>
      <c r="H201" s="131" t="s">
        <v>3087</v>
      </c>
      <c r="I201" s="124" t="s">
        <v>52</v>
      </c>
    </row>
    <row r="202" spans="2:9" ht="16.5">
      <c r="B202" s="130" t="s">
        <v>3088</v>
      </c>
      <c r="C202" s="130" t="s">
        <v>3089</v>
      </c>
      <c r="D202" s="130" t="s">
        <v>65</v>
      </c>
      <c r="E202" s="131" t="s">
        <v>3090</v>
      </c>
      <c r="F202" s="131" t="s">
        <v>3091</v>
      </c>
      <c r="G202" s="131" t="s">
        <v>3092</v>
      </c>
      <c r="H202" s="131" t="s">
        <v>3093</v>
      </c>
      <c r="I202" s="124" t="s">
        <v>52</v>
      </c>
    </row>
    <row r="203" spans="2:9" ht="16.5">
      <c r="B203" s="130" t="s">
        <v>52</v>
      </c>
      <c r="C203" s="130" t="s">
        <v>52</v>
      </c>
      <c r="D203" s="130" t="s">
        <v>52</v>
      </c>
      <c r="E203" s="131" t="s">
        <v>52</v>
      </c>
      <c r="F203" s="131" t="s">
        <v>52</v>
      </c>
      <c r="G203" s="131" t="s">
        <v>52</v>
      </c>
      <c r="H203" s="131" t="s">
        <v>52</v>
      </c>
      <c r="I203" s="124" t="s">
        <v>52</v>
      </c>
    </row>
  </sheetData>
  <mergeCells count="2">
    <mergeCell ref="A1:I1"/>
    <mergeCell ref="A2:L2"/>
  </mergeCells>
  <phoneticPr fontId="1" type="noConversion"/>
  <pageMargins left="0.39370078740157483" right="0.39370078740157483" top="0.39370078740157483" bottom="0.31496062992125984" header="0" footer="0"/>
  <pageSetup paperSize="9" scale="95" fitToHeight="0" orientation="landscape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9"/>
  <sheetViews>
    <sheetView view="pageBreakPreview" topLeftCell="A5035" zoomScale="85" zoomScaleNormal="100" zoomScaleSheetLayoutView="85" workbookViewId="0">
      <selection activeCell="A5049" sqref="A5049"/>
    </sheetView>
  </sheetViews>
  <sheetFormatPr defaultRowHeight="12.75" customHeight="1"/>
  <cols>
    <col min="1" max="1" width="60.75" style="137" customWidth="1"/>
    <col min="2" max="5" width="15.625" style="137" customWidth="1"/>
    <col min="6" max="6" width="16.25" style="137" customWidth="1"/>
    <col min="7" max="23" width="0" style="137" hidden="1" customWidth="1"/>
    <col min="24" max="256" width="9" style="137"/>
    <col min="257" max="257" width="52.5" style="137" customWidth="1"/>
    <col min="258" max="258" width="9" style="137" customWidth="1"/>
    <col min="259" max="259" width="10.5" style="137" customWidth="1"/>
    <col min="260" max="260" width="9.75" style="137" customWidth="1"/>
    <col min="261" max="261" width="10.5" style="137" customWidth="1"/>
    <col min="262" max="262" width="16.25" style="137" customWidth="1"/>
    <col min="263" max="279" width="0" style="137" hidden="1" customWidth="1"/>
    <col min="280" max="512" width="9" style="137"/>
    <col min="513" max="513" width="52.5" style="137" customWidth="1"/>
    <col min="514" max="514" width="9" style="137" customWidth="1"/>
    <col min="515" max="515" width="10.5" style="137" customWidth="1"/>
    <col min="516" max="516" width="9.75" style="137" customWidth="1"/>
    <col min="517" max="517" width="10.5" style="137" customWidth="1"/>
    <col min="518" max="518" width="16.25" style="137" customWidth="1"/>
    <col min="519" max="535" width="0" style="137" hidden="1" customWidth="1"/>
    <col min="536" max="768" width="9" style="137"/>
    <col min="769" max="769" width="52.5" style="137" customWidth="1"/>
    <col min="770" max="770" width="9" style="137" customWidth="1"/>
    <col min="771" max="771" width="10.5" style="137" customWidth="1"/>
    <col min="772" max="772" width="9.75" style="137" customWidth="1"/>
    <col min="773" max="773" width="10.5" style="137" customWidth="1"/>
    <col min="774" max="774" width="16.25" style="137" customWidth="1"/>
    <col min="775" max="791" width="0" style="137" hidden="1" customWidth="1"/>
    <col min="792" max="1024" width="9" style="137"/>
    <col min="1025" max="1025" width="52.5" style="137" customWidth="1"/>
    <col min="1026" max="1026" width="9" style="137" customWidth="1"/>
    <col min="1027" max="1027" width="10.5" style="137" customWidth="1"/>
    <col min="1028" max="1028" width="9.75" style="137" customWidth="1"/>
    <col min="1029" max="1029" width="10.5" style="137" customWidth="1"/>
    <col min="1030" max="1030" width="16.25" style="137" customWidth="1"/>
    <col min="1031" max="1047" width="0" style="137" hidden="1" customWidth="1"/>
    <col min="1048" max="1280" width="9" style="137"/>
    <col min="1281" max="1281" width="52.5" style="137" customWidth="1"/>
    <col min="1282" max="1282" width="9" style="137" customWidth="1"/>
    <col min="1283" max="1283" width="10.5" style="137" customWidth="1"/>
    <col min="1284" max="1284" width="9.75" style="137" customWidth="1"/>
    <col min="1285" max="1285" width="10.5" style="137" customWidth="1"/>
    <col min="1286" max="1286" width="16.25" style="137" customWidth="1"/>
    <col min="1287" max="1303" width="0" style="137" hidden="1" customWidth="1"/>
    <col min="1304" max="1536" width="9" style="137"/>
    <col min="1537" max="1537" width="52.5" style="137" customWidth="1"/>
    <col min="1538" max="1538" width="9" style="137" customWidth="1"/>
    <col min="1539" max="1539" width="10.5" style="137" customWidth="1"/>
    <col min="1540" max="1540" width="9.75" style="137" customWidth="1"/>
    <col min="1541" max="1541" width="10.5" style="137" customWidth="1"/>
    <col min="1542" max="1542" width="16.25" style="137" customWidth="1"/>
    <col min="1543" max="1559" width="0" style="137" hidden="1" customWidth="1"/>
    <col min="1560" max="1792" width="9" style="137"/>
    <col min="1793" max="1793" width="52.5" style="137" customWidth="1"/>
    <col min="1794" max="1794" width="9" style="137" customWidth="1"/>
    <col min="1795" max="1795" width="10.5" style="137" customWidth="1"/>
    <col min="1796" max="1796" width="9.75" style="137" customWidth="1"/>
    <col min="1797" max="1797" width="10.5" style="137" customWidth="1"/>
    <col min="1798" max="1798" width="16.25" style="137" customWidth="1"/>
    <col min="1799" max="1815" width="0" style="137" hidden="1" customWidth="1"/>
    <col min="1816" max="2048" width="9" style="137"/>
    <col min="2049" max="2049" width="52.5" style="137" customWidth="1"/>
    <col min="2050" max="2050" width="9" style="137" customWidth="1"/>
    <col min="2051" max="2051" width="10.5" style="137" customWidth="1"/>
    <col min="2052" max="2052" width="9.75" style="137" customWidth="1"/>
    <col min="2053" max="2053" width="10.5" style="137" customWidth="1"/>
    <col min="2054" max="2054" width="16.25" style="137" customWidth="1"/>
    <col min="2055" max="2071" width="0" style="137" hidden="1" customWidth="1"/>
    <col min="2072" max="2304" width="9" style="137"/>
    <col min="2305" max="2305" width="52.5" style="137" customWidth="1"/>
    <col min="2306" max="2306" width="9" style="137" customWidth="1"/>
    <col min="2307" max="2307" width="10.5" style="137" customWidth="1"/>
    <col min="2308" max="2308" width="9.75" style="137" customWidth="1"/>
    <col min="2309" max="2309" width="10.5" style="137" customWidth="1"/>
    <col min="2310" max="2310" width="16.25" style="137" customWidth="1"/>
    <col min="2311" max="2327" width="0" style="137" hidden="1" customWidth="1"/>
    <col min="2328" max="2560" width="9" style="137"/>
    <col min="2561" max="2561" width="52.5" style="137" customWidth="1"/>
    <col min="2562" max="2562" width="9" style="137" customWidth="1"/>
    <col min="2563" max="2563" width="10.5" style="137" customWidth="1"/>
    <col min="2564" max="2564" width="9.75" style="137" customWidth="1"/>
    <col min="2565" max="2565" width="10.5" style="137" customWidth="1"/>
    <col min="2566" max="2566" width="16.25" style="137" customWidth="1"/>
    <col min="2567" max="2583" width="0" style="137" hidden="1" customWidth="1"/>
    <col min="2584" max="2816" width="9" style="137"/>
    <col min="2817" max="2817" width="52.5" style="137" customWidth="1"/>
    <col min="2818" max="2818" width="9" style="137" customWidth="1"/>
    <col min="2819" max="2819" width="10.5" style="137" customWidth="1"/>
    <col min="2820" max="2820" width="9.75" style="137" customWidth="1"/>
    <col min="2821" max="2821" width="10.5" style="137" customWidth="1"/>
    <col min="2822" max="2822" width="16.25" style="137" customWidth="1"/>
    <col min="2823" max="2839" width="0" style="137" hidden="1" customWidth="1"/>
    <col min="2840" max="3072" width="9" style="137"/>
    <col min="3073" max="3073" width="52.5" style="137" customWidth="1"/>
    <col min="3074" max="3074" width="9" style="137" customWidth="1"/>
    <col min="3075" max="3075" width="10.5" style="137" customWidth="1"/>
    <col min="3076" max="3076" width="9.75" style="137" customWidth="1"/>
    <col min="3077" max="3077" width="10.5" style="137" customWidth="1"/>
    <col min="3078" max="3078" width="16.25" style="137" customWidth="1"/>
    <col min="3079" max="3095" width="0" style="137" hidden="1" customWidth="1"/>
    <col min="3096" max="3328" width="9" style="137"/>
    <col min="3329" max="3329" width="52.5" style="137" customWidth="1"/>
    <col min="3330" max="3330" width="9" style="137" customWidth="1"/>
    <col min="3331" max="3331" width="10.5" style="137" customWidth="1"/>
    <col min="3332" max="3332" width="9.75" style="137" customWidth="1"/>
    <col min="3333" max="3333" width="10.5" style="137" customWidth="1"/>
    <col min="3334" max="3334" width="16.25" style="137" customWidth="1"/>
    <col min="3335" max="3351" width="0" style="137" hidden="1" customWidth="1"/>
    <col min="3352" max="3584" width="9" style="137"/>
    <col min="3585" max="3585" width="52.5" style="137" customWidth="1"/>
    <col min="3586" max="3586" width="9" style="137" customWidth="1"/>
    <col min="3587" max="3587" width="10.5" style="137" customWidth="1"/>
    <col min="3588" max="3588" width="9.75" style="137" customWidth="1"/>
    <col min="3589" max="3589" width="10.5" style="137" customWidth="1"/>
    <col min="3590" max="3590" width="16.25" style="137" customWidth="1"/>
    <col min="3591" max="3607" width="0" style="137" hidden="1" customWidth="1"/>
    <col min="3608" max="3840" width="9" style="137"/>
    <col min="3841" max="3841" width="52.5" style="137" customWidth="1"/>
    <col min="3842" max="3842" width="9" style="137" customWidth="1"/>
    <col min="3843" max="3843" width="10.5" style="137" customWidth="1"/>
    <col min="3844" max="3844" width="9.75" style="137" customWidth="1"/>
    <col min="3845" max="3845" width="10.5" style="137" customWidth="1"/>
    <col min="3846" max="3846" width="16.25" style="137" customWidth="1"/>
    <col min="3847" max="3863" width="0" style="137" hidden="1" customWidth="1"/>
    <col min="3864" max="4096" width="9" style="137"/>
    <col min="4097" max="4097" width="52.5" style="137" customWidth="1"/>
    <col min="4098" max="4098" width="9" style="137" customWidth="1"/>
    <col min="4099" max="4099" width="10.5" style="137" customWidth="1"/>
    <col min="4100" max="4100" width="9.75" style="137" customWidth="1"/>
    <col min="4101" max="4101" width="10.5" style="137" customWidth="1"/>
    <col min="4102" max="4102" width="16.25" style="137" customWidth="1"/>
    <col min="4103" max="4119" width="0" style="137" hidden="1" customWidth="1"/>
    <col min="4120" max="4352" width="9" style="137"/>
    <col min="4353" max="4353" width="52.5" style="137" customWidth="1"/>
    <col min="4354" max="4354" width="9" style="137" customWidth="1"/>
    <col min="4355" max="4355" width="10.5" style="137" customWidth="1"/>
    <col min="4356" max="4356" width="9.75" style="137" customWidth="1"/>
    <col min="4357" max="4357" width="10.5" style="137" customWidth="1"/>
    <col min="4358" max="4358" width="16.25" style="137" customWidth="1"/>
    <col min="4359" max="4375" width="0" style="137" hidden="1" customWidth="1"/>
    <col min="4376" max="4608" width="9" style="137"/>
    <col min="4609" max="4609" width="52.5" style="137" customWidth="1"/>
    <col min="4610" max="4610" width="9" style="137" customWidth="1"/>
    <col min="4611" max="4611" width="10.5" style="137" customWidth="1"/>
    <col min="4612" max="4612" width="9.75" style="137" customWidth="1"/>
    <col min="4613" max="4613" width="10.5" style="137" customWidth="1"/>
    <col min="4614" max="4614" width="16.25" style="137" customWidth="1"/>
    <col min="4615" max="4631" width="0" style="137" hidden="1" customWidth="1"/>
    <col min="4632" max="4864" width="9" style="137"/>
    <col min="4865" max="4865" width="52.5" style="137" customWidth="1"/>
    <col min="4866" max="4866" width="9" style="137" customWidth="1"/>
    <col min="4867" max="4867" width="10.5" style="137" customWidth="1"/>
    <col min="4868" max="4868" width="9.75" style="137" customWidth="1"/>
    <col min="4869" max="4869" width="10.5" style="137" customWidth="1"/>
    <col min="4870" max="4870" width="16.25" style="137" customWidth="1"/>
    <col min="4871" max="4887" width="0" style="137" hidden="1" customWidth="1"/>
    <col min="4888" max="5120" width="9" style="137"/>
    <col min="5121" max="5121" width="52.5" style="137" customWidth="1"/>
    <col min="5122" max="5122" width="9" style="137" customWidth="1"/>
    <col min="5123" max="5123" width="10.5" style="137" customWidth="1"/>
    <col min="5124" max="5124" width="9.75" style="137" customWidth="1"/>
    <col min="5125" max="5125" width="10.5" style="137" customWidth="1"/>
    <col min="5126" max="5126" width="16.25" style="137" customWidth="1"/>
    <col min="5127" max="5143" width="0" style="137" hidden="1" customWidth="1"/>
    <col min="5144" max="5376" width="9" style="137"/>
    <col min="5377" max="5377" width="52.5" style="137" customWidth="1"/>
    <col min="5378" max="5378" width="9" style="137" customWidth="1"/>
    <col min="5379" max="5379" width="10.5" style="137" customWidth="1"/>
    <col min="5380" max="5380" width="9.75" style="137" customWidth="1"/>
    <col min="5381" max="5381" width="10.5" style="137" customWidth="1"/>
    <col min="5382" max="5382" width="16.25" style="137" customWidth="1"/>
    <col min="5383" max="5399" width="0" style="137" hidden="1" customWidth="1"/>
    <col min="5400" max="5632" width="9" style="137"/>
    <col min="5633" max="5633" width="52.5" style="137" customWidth="1"/>
    <col min="5634" max="5634" width="9" style="137" customWidth="1"/>
    <col min="5635" max="5635" width="10.5" style="137" customWidth="1"/>
    <col min="5636" max="5636" width="9.75" style="137" customWidth="1"/>
    <col min="5637" max="5637" width="10.5" style="137" customWidth="1"/>
    <col min="5638" max="5638" width="16.25" style="137" customWidth="1"/>
    <col min="5639" max="5655" width="0" style="137" hidden="1" customWidth="1"/>
    <col min="5656" max="5888" width="9" style="137"/>
    <col min="5889" max="5889" width="52.5" style="137" customWidth="1"/>
    <col min="5890" max="5890" width="9" style="137" customWidth="1"/>
    <col min="5891" max="5891" width="10.5" style="137" customWidth="1"/>
    <col min="5892" max="5892" width="9.75" style="137" customWidth="1"/>
    <col min="5893" max="5893" width="10.5" style="137" customWidth="1"/>
    <col min="5894" max="5894" width="16.25" style="137" customWidth="1"/>
    <col min="5895" max="5911" width="0" style="137" hidden="1" customWidth="1"/>
    <col min="5912" max="6144" width="9" style="137"/>
    <col min="6145" max="6145" width="52.5" style="137" customWidth="1"/>
    <col min="6146" max="6146" width="9" style="137" customWidth="1"/>
    <col min="6147" max="6147" width="10.5" style="137" customWidth="1"/>
    <col min="6148" max="6148" width="9.75" style="137" customWidth="1"/>
    <col min="6149" max="6149" width="10.5" style="137" customWidth="1"/>
    <col min="6150" max="6150" width="16.25" style="137" customWidth="1"/>
    <col min="6151" max="6167" width="0" style="137" hidden="1" customWidth="1"/>
    <col min="6168" max="6400" width="9" style="137"/>
    <col min="6401" max="6401" width="52.5" style="137" customWidth="1"/>
    <col min="6402" max="6402" width="9" style="137" customWidth="1"/>
    <col min="6403" max="6403" width="10.5" style="137" customWidth="1"/>
    <col min="6404" max="6404" width="9.75" style="137" customWidth="1"/>
    <col min="6405" max="6405" width="10.5" style="137" customWidth="1"/>
    <col min="6406" max="6406" width="16.25" style="137" customWidth="1"/>
    <col min="6407" max="6423" width="0" style="137" hidden="1" customWidth="1"/>
    <col min="6424" max="6656" width="9" style="137"/>
    <col min="6657" max="6657" width="52.5" style="137" customWidth="1"/>
    <col min="6658" max="6658" width="9" style="137" customWidth="1"/>
    <col min="6659" max="6659" width="10.5" style="137" customWidth="1"/>
    <col min="6660" max="6660" width="9.75" style="137" customWidth="1"/>
    <col min="6661" max="6661" width="10.5" style="137" customWidth="1"/>
    <col min="6662" max="6662" width="16.25" style="137" customWidth="1"/>
    <col min="6663" max="6679" width="0" style="137" hidden="1" customWidth="1"/>
    <col min="6680" max="6912" width="9" style="137"/>
    <col min="6913" max="6913" width="52.5" style="137" customWidth="1"/>
    <col min="6914" max="6914" width="9" style="137" customWidth="1"/>
    <col min="6915" max="6915" width="10.5" style="137" customWidth="1"/>
    <col min="6916" max="6916" width="9.75" style="137" customWidth="1"/>
    <col min="6917" max="6917" width="10.5" style="137" customWidth="1"/>
    <col min="6918" max="6918" width="16.25" style="137" customWidth="1"/>
    <col min="6919" max="6935" width="0" style="137" hidden="1" customWidth="1"/>
    <col min="6936" max="7168" width="9" style="137"/>
    <col min="7169" max="7169" width="52.5" style="137" customWidth="1"/>
    <col min="7170" max="7170" width="9" style="137" customWidth="1"/>
    <col min="7171" max="7171" width="10.5" style="137" customWidth="1"/>
    <col min="7172" max="7172" width="9.75" style="137" customWidth="1"/>
    <col min="7173" max="7173" width="10.5" style="137" customWidth="1"/>
    <col min="7174" max="7174" width="16.25" style="137" customWidth="1"/>
    <col min="7175" max="7191" width="0" style="137" hidden="1" customWidth="1"/>
    <col min="7192" max="7424" width="9" style="137"/>
    <col min="7425" max="7425" width="52.5" style="137" customWidth="1"/>
    <col min="7426" max="7426" width="9" style="137" customWidth="1"/>
    <col min="7427" max="7427" width="10.5" style="137" customWidth="1"/>
    <col min="7428" max="7428" width="9.75" style="137" customWidth="1"/>
    <col min="7429" max="7429" width="10.5" style="137" customWidth="1"/>
    <col min="7430" max="7430" width="16.25" style="137" customWidth="1"/>
    <col min="7431" max="7447" width="0" style="137" hidden="1" customWidth="1"/>
    <col min="7448" max="7680" width="9" style="137"/>
    <col min="7681" max="7681" width="52.5" style="137" customWidth="1"/>
    <col min="7682" max="7682" width="9" style="137" customWidth="1"/>
    <col min="7683" max="7683" width="10.5" style="137" customWidth="1"/>
    <col min="7684" max="7684" width="9.75" style="137" customWidth="1"/>
    <col min="7685" max="7685" width="10.5" style="137" customWidth="1"/>
    <col min="7686" max="7686" width="16.25" style="137" customWidth="1"/>
    <col min="7687" max="7703" width="0" style="137" hidden="1" customWidth="1"/>
    <col min="7704" max="7936" width="9" style="137"/>
    <col min="7937" max="7937" width="52.5" style="137" customWidth="1"/>
    <col min="7938" max="7938" width="9" style="137" customWidth="1"/>
    <col min="7939" max="7939" width="10.5" style="137" customWidth="1"/>
    <col min="7940" max="7940" width="9.75" style="137" customWidth="1"/>
    <col min="7941" max="7941" width="10.5" style="137" customWidth="1"/>
    <col min="7942" max="7942" width="16.25" style="137" customWidth="1"/>
    <col min="7943" max="7959" width="0" style="137" hidden="1" customWidth="1"/>
    <col min="7960" max="8192" width="9" style="137"/>
    <col min="8193" max="8193" width="52.5" style="137" customWidth="1"/>
    <col min="8194" max="8194" width="9" style="137" customWidth="1"/>
    <col min="8195" max="8195" width="10.5" style="137" customWidth="1"/>
    <col min="8196" max="8196" width="9.75" style="137" customWidth="1"/>
    <col min="8197" max="8197" width="10.5" style="137" customWidth="1"/>
    <col min="8198" max="8198" width="16.25" style="137" customWidth="1"/>
    <col min="8199" max="8215" width="0" style="137" hidden="1" customWidth="1"/>
    <col min="8216" max="8448" width="9" style="137"/>
    <col min="8449" max="8449" width="52.5" style="137" customWidth="1"/>
    <col min="8450" max="8450" width="9" style="137" customWidth="1"/>
    <col min="8451" max="8451" width="10.5" style="137" customWidth="1"/>
    <col min="8452" max="8452" width="9.75" style="137" customWidth="1"/>
    <col min="8453" max="8453" width="10.5" style="137" customWidth="1"/>
    <col min="8454" max="8454" width="16.25" style="137" customWidth="1"/>
    <col min="8455" max="8471" width="0" style="137" hidden="1" customWidth="1"/>
    <col min="8472" max="8704" width="9" style="137"/>
    <col min="8705" max="8705" width="52.5" style="137" customWidth="1"/>
    <col min="8706" max="8706" width="9" style="137" customWidth="1"/>
    <col min="8707" max="8707" width="10.5" style="137" customWidth="1"/>
    <col min="8708" max="8708" width="9.75" style="137" customWidth="1"/>
    <col min="8709" max="8709" width="10.5" style="137" customWidth="1"/>
    <col min="8710" max="8710" width="16.25" style="137" customWidth="1"/>
    <col min="8711" max="8727" width="0" style="137" hidden="1" customWidth="1"/>
    <col min="8728" max="8960" width="9" style="137"/>
    <col min="8961" max="8961" width="52.5" style="137" customWidth="1"/>
    <col min="8962" max="8962" width="9" style="137" customWidth="1"/>
    <col min="8963" max="8963" width="10.5" style="137" customWidth="1"/>
    <col min="8964" max="8964" width="9.75" style="137" customWidth="1"/>
    <col min="8965" max="8965" width="10.5" style="137" customWidth="1"/>
    <col min="8966" max="8966" width="16.25" style="137" customWidth="1"/>
    <col min="8967" max="8983" width="0" style="137" hidden="1" customWidth="1"/>
    <col min="8984" max="9216" width="9" style="137"/>
    <col min="9217" max="9217" width="52.5" style="137" customWidth="1"/>
    <col min="9218" max="9218" width="9" style="137" customWidth="1"/>
    <col min="9219" max="9219" width="10.5" style="137" customWidth="1"/>
    <col min="9220" max="9220" width="9.75" style="137" customWidth="1"/>
    <col min="9221" max="9221" width="10.5" style="137" customWidth="1"/>
    <col min="9222" max="9222" width="16.25" style="137" customWidth="1"/>
    <col min="9223" max="9239" width="0" style="137" hidden="1" customWidth="1"/>
    <col min="9240" max="9472" width="9" style="137"/>
    <col min="9473" max="9473" width="52.5" style="137" customWidth="1"/>
    <col min="9474" max="9474" width="9" style="137" customWidth="1"/>
    <col min="9475" max="9475" width="10.5" style="137" customWidth="1"/>
    <col min="9476" max="9476" width="9.75" style="137" customWidth="1"/>
    <col min="9477" max="9477" width="10.5" style="137" customWidth="1"/>
    <col min="9478" max="9478" width="16.25" style="137" customWidth="1"/>
    <col min="9479" max="9495" width="0" style="137" hidden="1" customWidth="1"/>
    <col min="9496" max="9728" width="9" style="137"/>
    <col min="9729" max="9729" width="52.5" style="137" customWidth="1"/>
    <col min="9730" max="9730" width="9" style="137" customWidth="1"/>
    <col min="9731" max="9731" width="10.5" style="137" customWidth="1"/>
    <col min="9732" max="9732" width="9.75" style="137" customWidth="1"/>
    <col min="9733" max="9733" width="10.5" style="137" customWidth="1"/>
    <col min="9734" max="9734" width="16.25" style="137" customWidth="1"/>
    <col min="9735" max="9751" width="0" style="137" hidden="1" customWidth="1"/>
    <col min="9752" max="9984" width="9" style="137"/>
    <col min="9985" max="9985" width="52.5" style="137" customWidth="1"/>
    <col min="9986" max="9986" width="9" style="137" customWidth="1"/>
    <col min="9987" max="9987" width="10.5" style="137" customWidth="1"/>
    <col min="9988" max="9988" width="9.75" style="137" customWidth="1"/>
    <col min="9989" max="9989" width="10.5" style="137" customWidth="1"/>
    <col min="9990" max="9990" width="16.25" style="137" customWidth="1"/>
    <col min="9991" max="10007" width="0" style="137" hidden="1" customWidth="1"/>
    <col min="10008" max="10240" width="9" style="137"/>
    <col min="10241" max="10241" width="52.5" style="137" customWidth="1"/>
    <col min="10242" max="10242" width="9" style="137" customWidth="1"/>
    <col min="10243" max="10243" width="10.5" style="137" customWidth="1"/>
    <col min="10244" max="10244" width="9.75" style="137" customWidth="1"/>
    <col min="10245" max="10245" width="10.5" style="137" customWidth="1"/>
    <col min="10246" max="10246" width="16.25" style="137" customWidth="1"/>
    <col min="10247" max="10263" width="0" style="137" hidden="1" customWidth="1"/>
    <col min="10264" max="10496" width="9" style="137"/>
    <col min="10497" max="10497" width="52.5" style="137" customWidth="1"/>
    <col min="10498" max="10498" width="9" style="137" customWidth="1"/>
    <col min="10499" max="10499" width="10.5" style="137" customWidth="1"/>
    <col min="10500" max="10500" width="9.75" style="137" customWidth="1"/>
    <col min="10501" max="10501" width="10.5" style="137" customWidth="1"/>
    <col min="10502" max="10502" width="16.25" style="137" customWidth="1"/>
    <col min="10503" max="10519" width="0" style="137" hidden="1" customWidth="1"/>
    <col min="10520" max="10752" width="9" style="137"/>
    <col min="10753" max="10753" width="52.5" style="137" customWidth="1"/>
    <col min="10754" max="10754" width="9" style="137" customWidth="1"/>
    <col min="10755" max="10755" width="10.5" style="137" customWidth="1"/>
    <col min="10756" max="10756" width="9.75" style="137" customWidth="1"/>
    <col min="10757" max="10757" width="10.5" style="137" customWidth="1"/>
    <col min="10758" max="10758" width="16.25" style="137" customWidth="1"/>
    <col min="10759" max="10775" width="0" style="137" hidden="1" customWidth="1"/>
    <col min="10776" max="11008" width="9" style="137"/>
    <col min="11009" max="11009" width="52.5" style="137" customWidth="1"/>
    <col min="11010" max="11010" width="9" style="137" customWidth="1"/>
    <col min="11011" max="11011" width="10.5" style="137" customWidth="1"/>
    <col min="11012" max="11012" width="9.75" style="137" customWidth="1"/>
    <col min="11013" max="11013" width="10.5" style="137" customWidth="1"/>
    <col min="11014" max="11014" width="16.25" style="137" customWidth="1"/>
    <col min="11015" max="11031" width="0" style="137" hidden="1" customWidth="1"/>
    <col min="11032" max="11264" width="9" style="137"/>
    <col min="11265" max="11265" width="52.5" style="137" customWidth="1"/>
    <col min="11266" max="11266" width="9" style="137" customWidth="1"/>
    <col min="11267" max="11267" width="10.5" style="137" customWidth="1"/>
    <col min="11268" max="11268" width="9.75" style="137" customWidth="1"/>
    <col min="11269" max="11269" width="10.5" style="137" customWidth="1"/>
    <col min="11270" max="11270" width="16.25" style="137" customWidth="1"/>
    <col min="11271" max="11287" width="0" style="137" hidden="1" customWidth="1"/>
    <col min="11288" max="11520" width="9" style="137"/>
    <col min="11521" max="11521" width="52.5" style="137" customWidth="1"/>
    <col min="11522" max="11522" width="9" style="137" customWidth="1"/>
    <col min="11523" max="11523" width="10.5" style="137" customWidth="1"/>
    <col min="11524" max="11524" width="9.75" style="137" customWidth="1"/>
    <col min="11525" max="11525" width="10.5" style="137" customWidth="1"/>
    <col min="11526" max="11526" width="16.25" style="137" customWidth="1"/>
    <col min="11527" max="11543" width="0" style="137" hidden="1" customWidth="1"/>
    <col min="11544" max="11776" width="9" style="137"/>
    <col min="11777" max="11777" width="52.5" style="137" customWidth="1"/>
    <col min="11778" max="11778" width="9" style="137" customWidth="1"/>
    <col min="11779" max="11779" width="10.5" style="137" customWidth="1"/>
    <col min="11780" max="11780" width="9.75" style="137" customWidth="1"/>
    <col min="11781" max="11781" width="10.5" style="137" customWidth="1"/>
    <col min="11782" max="11782" width="16.25" style="137" customWidth="1"/>
    <col min="11783" max="11799" width="0" style="137" hidden="1" customWidth="1"/>
    <col min="11800" max="12032" width="9" style="137"/>
    <col min="12033" max="12033" width="52.5" style="137" customWidth="1"/>
    <col min="12034" max="12034" width="9" style="137" customWidth="1"/>
    <col min="12035" max="12035" width="10.5" style="137" customWidth="1"/>
    <col min="12036" max="12036" width="9.75" style="137" customWidth="1"/>
    <col min="12037" max="12037" width="10.5" style="137" customWidth="1"/>
    <col min="12038" max="12038" width="16.25" style="137" customWidth="1"/>
    <col min="12039" max="12055" width="0" style="137" hidden="1" customWidth="1"/>
    <col min="12056" max="12288" width="9" style="137"/>
    <col min="12289" max="12289" width="52.5" style="137" customWidth="1"/>
    <col min="12290" max="12290" width="9" style="137" customWidth="1"/>
    <col min="12291" max="12291" width="10.5" style="137" customWidth="1"/>
    <col min="12292" max="12292" width="9.75" style="137" customWidth="1"/>
    <col min="12293" max="12293" width="10.5" style="137" customWidth="1"/>
    <col min="12294" max="12294" width="16.25" style="137" customWidth="1"/>
    <col min="12295" max="12311" width="0" style="137" hidden="1" customWidth="1"/>
    <col min="12312" max="12544" width="9" style="137"/>
    <col min="12545" max="12545" width="52.5" style="137" customWidth="1"/>
    <col min="12546" max="12546" width="9" style="137" customWidth="1"/>
    <col min="12547" max="12547" width="10.5" style="137" customWidth="1"/>
    <col min="12548" max="12548" width="9.75" style="137" customWidth="1"/>
    <col min="12549" max="12549" width="10.5" style="137" customWidth="1"/>
    <col min="12550" max="12550" width="16.25" style="137" customWidth="1"/>
    <col min="12551" max="12567" width="0" style="137" hidden="1" customWidth="1"/>
    <col min="12568" max="12800" width="9" style="137"/>
    <col min="12801" max="12801" width="52.5" style="137" customWidth="1"/>
    <col min="12802" max="12802" width="9" style="137" customWidth="1"/>
    <col min="12803" max="12803" width="10.5" style="137" customWidth="1"/>
    <col min="12804" max="12804" width="9.75" style="137" customWidth="1"/>
    <col min="12805" max="12805" width="10.5" style="137" customWidth="1"/>
    <col min="12806" max="12806" width="16.25" style="137" customWidth="1"/>
    <col min="12807" max="12823" width="0" style="137" hidden="1" customWidth="1"/>
    <col min="12824" max="13056" width="9" style="137"/>
    <col min="13057" max="13057" width="52.5" style="137" customWidth="1"/>
    <col min="13058" max="13058" width="9" style="137" customWidth="1"/>
    <col min="13059" max="13059" width="10.5" style="137" customWidth="1"/>
    <col min="13060" max="13060" width="9.75" style="137" customWidth="1"/>
    <col min="13061" max="13061" width="10.5" style="137" customWidth="1"/>
    <col min="13062" max="13062" width="16.25" style="137" customWidth="1"/>
    <col min="13063" max="13079" width="0" style="137" hidden="1" customWidth="1"/>
    <col min="13080" max="13312" width="9" style="137"/>
    <col min="13313" max="13313" width="52.5" style="137" customWidth="1"/>
    <col min="13314" max="13314" width="9" style="137" customWidth="1"/>
    <col min="13315" max="13315" width="10.5" style="137" customWidth="1"/>
    <col min="13316" max="13316" width="9.75" style="137" customWidth="1"/>
    <col min="13317" max="13317" width="10.5" style="137" customWidth="1"/>
    <col min="13318" max="13318" width="16.25" style="137" customWidth="1"/>
    <col min="13319" max="13335" width="0" style="137" hidden="1" customWidth="1"/>
    <col min="13336" max="13568" width="9" style="137"/>
    <col min="13569" max="13569" width="52.5" style="137" customWidth="1"/>
    <col min="13570" max="13570" width="9" style="137" customWidth="1"/>
    <col min="13571" max="13571" width="10.5" style="137" customWidth="1"/>
    <col min="13572" max="13572" width="9.75" style="137" customWidth="1"/>
    <col min="13573" max="13573" width="10.5" style="137" customWidth="1"/>
    <col min="13574" max="13574" width="16.25" style="137" customWidth="1"/>
    <col min="13575" max="13591" width="0" style="137" hidden="1" customWidth="1"/>
    <col min="13592" max="13824" width="9" style="137"/>
    <col min="13825" max="13825" width="52.5" style="137" customWidth="1"/>
    <col min="13826" max="13826" width="9" style="137" customWidth="1"/>
    <col min="13827" max="13827" width="10.5" style="137" customWidth="1"/>
    <col min="13828" max="13828" width="9.75" style="137" customWidth="1"/>
    <col min="13829" max="13829" width="10.5" style="137" customWidth="1"/>
    <col min="13830" max="13830" width="16.25" style="137" customWidth="1"/>
    <col min="13831" max="13847" width="0" style="137" hidden="1" customWidth="1"/>
    <col min="13848" max="14080" width="9" style="137"/>
    <col min="14081" max="14081" width="52.5" style="137" customWidth="1"/>
    <col min="14082" max="14082" width="9" style="137" customWidth="1"/>
    <col min="14083" max="14083" width="10.5" style="137" customWidth="1"/>
    <col min="14084" max="14084" width="9.75" style="137" customWidth="1"/>
    <col min="14085" max="14085" width="10.5" style="137" customWidth="1"/>
    <col min="14086" max="14086" width="16.25" style="137" customWidth="1"/>
    <col min="14087" max="14103" width="0" style="137" hidden="1" customWidth="1"/>
    <col min="14104" max="14336" width="9" style="137"/>
    <col min="14337" max="14337" width="52.5" style="137" customWidth="1"/>
    <col min="14338" max="14338" width="9" style="137" customWidth="1"/>
    <col min="14339" max="14339" width="10.5" style="137" customWidth="1"/>
    <col min="14340" max="14340" width="9.75" style="137" customWidth="1"/>
    <col min="14341" max="14341" width="10.5" style="137" customWidth="1"/>
    <col min="14342" max="14342" width="16.25" style="137" customWidth="1"/>
    <col min="14343" max="14359" width="0" style="137" hidden="1" customWidth="1"/>
    <col min="14360" max="14592" width="9" style="137"/>
    <col min="14593" max="14593" width="52.5" style="137" customWidth="1"/>
    <col min="14594" max="14594" width="9" style="137" customWidth="1"/>
    <col min="14595" max="14595" width="10.5" style="137" customWidth="1"/>
    <col min="14596" max="14596" width="9.75" style="137" customWidth="1"/>
    <col min="14597" max="14597" width="10.5" style="137" customWidth="1"/>
    <col min="14598" max="14598" width="16.25" style="137" customWidth="1"/>
    <col min="14599" max="14615" width="0" style="137" hidden="1" customWidth="1"/>
    <col min="14616" max="14848" width="9" style="137"/>
    <col min="14849" max="14849" width="52.5" style="137" customWidth="1"/>
    <col min="14850" max="14850" width="9" style="137" customWidth="1"/>
    <col min="14851" max="14851" width="10.5" style="137" customWidth="1"/>
    <col min="14852" max="14852" width="9.75" style="137" customWidth="1"/>
    <col min="14853" max="14853" width="10.5" style="137" customWidth="1"/>
    <col min="14854" max="14854" width="16.25" style="137" customWidth="1"/>
    <col min="14855" max="14871" width="0" style="137" hidden="1" customWidth="1"/>
    <col min="14872" max="15104" width="9" style="137"/>
    <col min="15105" max="15105" width="52.5" style="137" customWidth="1"/>
    <col min="15106" max="15106" width="9" style="137" customWidth="1"/>
    <col min="15107" max="15107" width="10.5" style="137" customWidth="1"/>
    <col min="15108" max="15108" width="9.75" style="137" customWidth="1"/>
    <col min="15109" max="15109" width="10.5" style="137" customWidth="1"/>
    <col min="15110" max="15110" width="16.25" style="137" customWidth="1"/>
    <col min="15111" max="15127" width="0" style="137" hidden="1" customWidth="1"/>
    <col min="15128" max="15360" width="9" style="137"/>
    <col min="15361" max="15361" width="52.5" style="137" customWidth="1"/>
    <col min="15362" max="15362" width="9" style="137" customWidth="1"/>
    <col min="15363" max="15363" width="10.5" style="137" customWidth="1"/>
    <col min="15364" max="15364" width="9.75" style="137" customWidth="1"/>
    <col min="15365" max="15365" width="10.5" style="137" customWidth="1"/>
    <col min="15366" max="15366" width="16.25" style="137" customWidth="1"/>
    <col min="15367" max="15383" width="0" style="137" hidden="1" customWidth="1"/>
    <col min="15384" max="15616" width="9" style="137"/>
    <col min="15617" max="15617" width="52.5" style="137" customWidth="1"/>
    <col min="15618" max="15618" width="9" style="137" customWidth="1"/>
    <col min="15619" max="15619" width="10.5" style="137" customWidth="1"/>
    <col min="15620" max="15620" width="9.75" style="137" customWidth="1"/>
    <col min="15621" max="15621" width="10.5" style="137" customWidth="1"/>
    <col min="15622" max="15622" width="16.25" style="137" customWidth="1"/>
    <col min="15623" max="15639" width="0" style="137" hidden="1" customWidth="1"/>
    <col min="15640" max="15872" width="9" style="137"/>
    <col min="15873" max="15873" width="52.5" style="137" customWidth="1"/>
    <col min="15874" max="15874" width="9" style="137" customWidth="1"/>
    <col min="15875" max="15875" width="10.5" style="137" customWidth="1"/>
    <col min="15876" max="15876" width="9.75" style="137" customWidth="1"/>
    <col min="15877" max="15877" width="10.5" style="137" customWidth="1"/>
    <col min="15878" max="15878" width="16.25" style="137" customWidth="1"/>
    <col min="15879" max="15895" width="0" style="137" hidden="1" customWidth="1"/>
    <col min="15896" max="16128" width="9" style="137"/>
    <col min="16129" max="16129" width="52.5" style="137" customWidth="1"/>
    <col min="16130" max="16130" width="9" style="137" customWidth="1"/>
    <col min="16131" max="16131" width="10.5" style="137" customWidth="1"/>
    <col min="16132" max="16132" width="9.75" style="137" customWidth="1"/>
    <col min="16133" max="16133" width="10.5" style="137" customWidth="1"/>
    <col min="16134" max="16134" width="16.25" style="137" customWidth="1"/>
    <col min="16135" max="16151" width="0" style="137" hidden="1" customWidth="1"/>
    <col min="16152" max="16384" width="9" style="137"/>
  </cols>
  <sheetData>
    <row r="1" spans="1:13" ht="27.75" customHeight="1">
      <c r="A1" s="272" t="s">
        <v>11065</v>
      </c>
      <c r="B1" s="272"/>
      <c r="C1" s="272"/>
      <c r="D1" s="272"/>
      <c r="E1" s="272"/>
      <c r="F1" s="272"/>
      <c r="G1" s="272"/>
      <c r="H1" s="272"/>
      <c r="I1" s="272"/>
    </row>
    <row r="2" spans="1:13" ht="24.95" customHeight="1">
      <c r="A2" s="273" t="s">
        <v>9846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</row>
    <row r="3" spans="1:13" s="139" customFormat="1" ht="30" customHeight="1">
      <c r="A3" s="138" t="s">
        <v>3546</v>
      </c>
      <c r="B3" s="138" t="s">
        <v>472</v>
      </c>
      <c r="C3" s="138" t="s">
        <v>473</v>
      </c>
      <c r="D3" s="138" t="s">
        <v>474</v>
      </c>
      <c r="E3" s="138" t="s">
        <v>475</v>
      </c>
      <c r="F3" s="138" t="s">
        <v>6672</v>
      </c>
    </row>
    <row r="4" spans="1:13" s="139" customFormat="1" ht="30" customHeight="1">
      <c r="A4" s="140"/>
      <c r="B4" s="140"/>
      <c r="C4" s="140"/>
      <c r="D4" s="140"/>
      <c r="E4" s="140"/>
      <c r="F4" s="140"/>
    </row>
    <row r="5" spans="1:13" s="139" customFormat="1" ht="30" customHeight="1">
      <c r="A5" s="140" t="s">
        <v>6673</v>
      </c>
      <c r="B5" s="141">
        <v>146</v>
      </c>
      <c r="C5" s="141">
        <v>353</v>
      </c>
      <c r="D5" s="141">
        <v>197</v>
      </c>
      <c r="E5" s="141">
        <v>696</v>
      </c>
      <c r="F5" s="140" t="s">
        <v>52</v>
      </c>
      <c r="G5" s="139" t="s">
        <v>52</v>
      </c>
      <c r="H5" s="139" t="s">
        <v>6474</v>
      </c>
      <c r="K5" s="139">
        <v>1</v>
      </c>
    </row>
    <row r="6" spans="1:13" s="139" customFormat="1" ht="30" customHeight="1">
      <c r="A6" s="147"/>
      <c r="B6" s="140"/>
      <c r="C6" s="140"/>
      <c r="D6" s="140"/>
      <c r="E6" s="140"/>
      <c r="F6" s="140"/>
    </row>
    <row r="7" spans="1:13" s="139" customFormat="1" ht="30" customHeight="1">
      <c r="A7" s="140" t="s">
        <v>6674</v>
      </c>
      <c r="B7" s="140"/>
      <c r="C7" s="140"/>
      <c r="D7" s="140"/>
      <c r="E7" s="140"/>
      <c r="F7" s="140"/>
      <c r="G7" s="139" t="s">
        <v>52</v>
      </c>
      <c r="I7" s="139" t="s">
        <v>1535</v>
      </c>
      <c r="J7" s="139" t="s">
        <v>52</v>
      </c>
      <c r="K7" s="139" t="s">
        <v>56</v>
      </c>
    </row>
    <row r="8" spans="1:13" s="139" customFormat="1" ht="30" customHeight="1">
      <c r="A8" s="140" t="s">
        <v>3547</v>
      </c>
      <c r="B8" s="142"/>
      <c r="C8" s="142"/>
      <c r="D8" s="142"/>
      <c r="E8" s="142"/>
      <c r="F8" s="142"/>
      <c r="K8" s="140" t="s">
        <v>6675</v>
      </c>
    </row>
    <row r="9" spans="1:13" s="139" customFormat="1" ht="30" customHeight="1">
      <c r="A9" s="140" t="s">
        <v>52</v>
      </c>
      <c r="B9" s="142"/>
      <c r="C9" s="142"/>
      <c r="D9" s="142"/>
      <c r="E9" s="142"/>
      <c r="F9" s="142"/>
      <c r="K9" s="140" t="s">
        <v>6676</v>
      </c>
    </row>
    <row r="10" spans="1:13" s="139" customFormat="1" ht="30" customHeight="1">
      <c r="A10" s="140" t="s">
        <v>3548</v>
      </c>
      <c r="B10" s="142"/>
      <c r="C10" s="142"/>
      <c r="D10" s="142"/>
      <c r="E10" s="142"/>
      <c r="F10" s="142"/>
      <c r="K10" s="140" t="s">
        <v>6677</v>
      </c>
    </row>
    <row r="11" spans="1:13" s="139" customFormat="1" ht="30" customHeight="1">
      <c r="A11" s="140" t="s">
        <v>3549</v>
      </c>
      <c r="B11" s="142"/>
      <c r="C11" s="142"/>
      <c r="D11" s="142"/>
      <c r="E11" s="142"/>
      <c r="F11" s="142"/>
      <c r="K11" s="140" t="s">
        <v>6678</v>
      </c>
    </row>
    <row r="12" spans="1:13" s="139" customFormat="1" ht="30" customHeight="1">
      <c r="A12" s="140" t="s">
        <v>3550</v>
      </c>
      <c r="B12" s="142"/>
      <c r="C12" s="142"/>
      <c r="D12" s="142"/>
      <c r="E12" s="142"/>
      <c r="F12" s="142"/>
      <c r="K12" s="140" t="s">
        <v>6679</v>
      </c>
    </row>
    <row r="13" spans="1:13" s="139" customFormat="1" ht="30" customHeight="1">
      <c r="A13" s="140" t="s">
        <v>3551</v>
      </c>
      <c r="B13" s="142"/>
      <c r="C13" s="142"/>
      <c r="D13" s="142"/>
      <c r="E13" s="142"/>
      <c r="F13" s="142"/>
      <c r="K13" s="140" t="s">
        <v>6680</v>
      </c>
    </row>
    <row r="14" spans="1:13" s="139" customFormat="1" ht="30" customHeight="1">
      <c r="A14" s="140" t="s">
        <v>3552</v>
      </c>
      <c r="B14" s="142"/>
      <c r="C14" s="142"/>
      <c r="D14" s="142"/>
      <c r="E14" s="142"/>
      <c r="F14" s="142"/>
      <c r="K14" s="140" t="s">
        <v>6681</v>
      </c>
    </row>
    <row r="15" spans="1:13" s="139" customFormat="1" ht="30" customHeight="1">
      <c r="A15" s="140" t="s">
        <v>3553</v>
      </c>
      <c r="B15" s="142"/>
      <c r="C15" s="142"/>
      <c r="D15" s="142"/>
      <c r="E15" s="142"/>
      <c r="F15" s="142"/>
      <c r="K15" s="140" t="s">
        <v>6682</v>
      </c>
    </row>
    <row r="16" spans="1:13" s="139" customFormat="1" ht="30" customHeight="1">
      <c r="A16" s="140" t="s">
        <v>3554</v>
      </c>
      <c r="B16" s="142"/>
      <c r="C16" s="142"/>
      <c r="D16" s="142"/>
      <c r="E16" s="142"/>
      <c r="F16" s="142"/>
      <c r="K16" s="140" t="s">
        <v>6683</v>
      </c>
    </row>
    <row r="17" spans="1:11" s="139" customFormat="1" ht="30" customHeight="1">
      <c r="A17" s="140" t="s">
        <v>3555</v>
      </c>
      <c r="B17" s="142"/>
      <c r="C17" s="142"/>
      <c r="D17" s="142"/>
      <c r="E17" s="142"/>
      <c r="F17" s="142"/>
      <c r="K17" s="140" t="s">
        <v>6684</v>
      </c>
    </row>
    <row r="18" spans="1:11" s="139" customFormat="1" ht="30" customHeight="1">
      <c r="A18" s="140" t="s">
        <v>3556</v>
      </c>
      <c r="B18" s="142"/>
      <c r="C18" s="142"/>
      <c r="D18" s="142"/>
      <c r="E18" s="142"/>
      <c r="F18" s="142"/>
      <c r="K18" s="140" t="s">
        <v>6685</v>
      </c>
    </row>
    <row r="19" spans="1:11" s="139" customFormat="1" ht="30" customHeight="1">
      <c r="A19" s="140" t="s">
        <v>52</v>
      </c>
      <c r="B19" s="142"/>
      <c r="C19" s="142"/>
      <c r="D19" s="142"/>
      <c r="E19" s="142"/>
      <c r="F19" s="142"/>
      <c r="K19" s="140" t="s">
        <v>52</v>
      </c>
    </row>
    <row r="20" spans="1:11" s="139" customFormat="1" ht="30" customHeight="1">
      <c r="A20" s="140" t="s">
        <v>3557</v>
      </c>
      <c r="B20" s="142"/>
      <c r="C20" s="142"/>
      <c r="D20" s="142"/>
      <c r="E20" s="142"/>
      <c r="F20" s="142"/>
      <c r="K20" s="140" t="s">
        <v>6686</v>
      </c>
    </row>
    <row r="21" spans="1:11" s="139" customFormat="1" ht="30" customHeight="1">
      <c r="A21" s="140" t="s">
        <v>3558</v>
      </c>
      <c r="B21" s="142"/>
      <c r="C21" s="142"/>
      <c r="D21" s="142"/>
      <c r="E21" s="142"/>
      <c r="F21" s="142"/>
      <c r="K21" s="140" t="s">
        <v>6687</v>
      </c>
    </row>
    <row r="22" spans="1:11" s="139" customFormat="1" ht="30" customHeight="1">
      <c r="A22" s="140" t="s">
        <v>3559</v>
      </c>
      <c r="B22" s="142"/>
      <c r="C22" s="142"/>
      <c r="D22" s="142"/>
      <c r="E22" s="142"/>
      <c r="F22" s="142"/>
      <c r="K22" s="140" t="s">
        <v>6688</v>
      </c>
    </row>
    <row r="23" spans="1:11" s="139" customFormat="1" ht="30" customHeight="1">
      <c r="A23" s="140" t="s">
        <v>52</v>
      </c>
      <c r="B23" s="142"/>
      <c r="C23" s="142"/>
      <c r="D23" s="142"/>
      <c r="E23" s="142"/>
      <c r="F23" s="142"/>
      <c r="K23" s="140" t="s">
        <v>52</v>
      </c>
    </row>
    <row r="24" spans="1:11" s="139" customFormat="1" ht="30" customHeight="1">
      <c r="A24" s="140" t="s">
        <v>3560</v>
      </c>
      <c r="B24" s="142"/>
      <c r="C24" s="142"/>
      <c r="D24" s="142"/>
      <c r="E24" s="142"/>
      <c r="F24" s="142"/>
      <c r="K24" s="140" t="s">
        <v>6689</v>
      </c>
    </row>
    <row r="25" spans="1:11" s="139" customFormat="1" ht="30" customHeight="1">
      <c r="A25" s="140" t="s">
        <v>3561</v>
      </c>
      <c r="B25" s="142"/>
      <c r="C25" s="142"/>
      <c r="D25" s="142"/>
      <c r="E25" s="142"/>
      <c r="F25" s="142"/>
      <c r="K25" s="140" t="s">
        <v>6690</v>
      </c>
    </row>
    <row r="26" spans="1:11" s="139" customFormat="1" ht="30" customHeight="1">
      <c r="A26" s="140" t="s">
        <v>3562</v>
      </c>
      <c r="B26" s="142">
        <v>146.69999999999999</v>
      </c>
      <c r="C26" s="142"/>
      <c r="D26" s="142"/>
      <c r="E26" s="142">
        <v>146.69999999999999</v>
      </c>
      <c r="F26" s="142" t="s">
        <v>6691</v>
      </c>
      <c r="K26" s="140" t="s">
        <v>6692</v>
      </c>
    </row>
    <row r="27" spans="1:11" s="139" customFormat="1" ht="30" customHeight="1">
      <c r="A27" s="140" t="s">
        <v>3563</v>
      </c>
      <c r="B27" s="142"/>
      <c r="C27" s="142">
        <v>353.1</v>
      </c>
      <c r="D27" s="142"/>
      <c r="E27" s="142">
        <v>353.1</v>
      </c>
      <c r="F27" s="142" t="s">
        <v>6693</v>
      </c>
      <c r="K27" s="140" t="s">
        <v>6694</v>
      </c>
    </row>
    <row r="28" spans="1:11" s="139" customFormat="1" ht="30" customHeight="1">
      <c r="A28" s="140" t="s">
        <v>3564</v>
      </c>
      <c r="B28" s="142"/>
      <c r="C28" s="142"/>
      <c r="D28" s="142">
        <v>197.8</v>
      </c>
      <c r="E28" s="142">
        <v>197.8</v>
      </c>
      <c r="F28" s="142" t="s">
        <v>6695</v>
      </c>
      <c r="K28" s="140" t="s">
        <v>6696</v>
      </c>
    </row>
    <row r="29" spans="1:11" s="139" customFormat="1" ht="30" customHeight="1">
      <c r="A29" s="140" t="s">
        <v>52</v>
      </c>
      <c r="B29" s="142"/>
      <c r="C29" s="142"/>
      <c r="D29" s="142"/>
      <c r="E29" s="142"/>
      <c r="F29" s="142"/>
      <c r="K29" s="140" t="s">
        <v>52</v>
      </c>
    </row>
    <row r="30" spans="1:11" s="139" customFormat="1" ht="30" customHeight="1">
      <c r="A30" s="140" t="s">
        <v>3565</v>
      </c>
      <c r="B30" s="143">
        <v>146.69999999999999</v>
      </c>
      <c r="C30" s="143">
        <v>353.1</v>
      </c>
      <c r="D30" s="143">
        <v>197.8</v>
      </c>
      <c r="E30" s="143">
        <v>697.6</v>
      </c>
      <c r="F30" s="143"/>
      <c r="K30" s="140" t="s">
        <v>6697</v>
      </c>
    </row>
    <row r="31" spans="1:11" s="139" customFormat="1" ht="30" customHeight="1">
      <c r="A31" s="140"/>
      <c r="B31" s="140"/>
      <c r="C31" s="140"/>
      <c r="D31" s="140"/>
      <c r="E31" s="140"/>
      <c r="F31" s="140"/>
    </row>
    <row r="32" spans="1:11" s="139" customFormat="1" ht="30" customHeight="1" thickBot="1">
      <c r="A32" s="144" t="s">
        <v>3566</v>
      </c>
      <c r="B32" s="145">
        <v>146</v>
      </c>
      <c r="C32" s="145">
        <v>353</v>
      </c>
      <c r="D32" s="145">
        <v>197</v>
      </c>
      <c r="E32" s="145">
        <v>696</v>
      </c>
      <c r="F32" s="144"/>
    </row>
    <row r="33" spans="1:11" s="139" customFormat="1" ht="30" customHeight="1">
      <c r="A33" s="140"/>
      <c r="B33" s="140"/>
      <c r="C33" s="140"/>
      <c r="D33" s="140"/>
      <c r="E33" s="140"/>
      <c r="F33" s="140"/>
    </row>
    <row r="34" spans="1:11" s="139" customFormat="1" ht="30" customHeight="1">
      <c r="A34" s="140" t="s">
        <v>6698</v>
      </c>
      <c r="B34" s="141">
        <v>176</v>
      </c>
      <c r="C34" s="141">
        <v>489</v>
      </c>
      <c r="D34" s="141">
        <v>616</v>
      </c>
      <c r="E34" s="141">
        <v>1281</v>
      </c>
      <c r="F34" s="140" t="s">
        <v>52</v>
      </c>
      <c r="G34" s="139" t="s">
        <v>52</v>
      </c>
      <c r="H34" s="139" t="s">
        <v>6475</v>
      </c>
      <c r="K34" s="139">
        <v>1</v>
      </c>
    </row>
    <row r="35" spans="1:11" s="139" customFormat="1" ht="30" customHeight="1">
      <c r="A35" s="147"/>
      <c r="B35" s="140"/>
      <c r="C35" s="140"/>
      <c r="D35" s="140"/>
      <c r="E35" s="140"/>
      <c r="F35" s="140"/>
    </row>
    <row r="36" spans="1:11" s="139" customFormat="1" ht="30" customHeight="1">
      <c r="A36" s="140" t="s">
        <v>6674</v>
      </c>
      <c r="B36" s="140"/>
      <c r="C36" s="140"/>
      <c r="D36" s="140"/>
      <c r="E36" s="140"/>
      <c r="F36" s="140"/>
      <c r="G36" s="139" t="s">
        <v>52</v>
      </c>
      <c r="I36" s="139" t="s">
        <v>1535</v>
      </c>
      <c r="J36" s="139" t="s">
        <v>52</v>
      </c>
      <c r="K36" s="139" t="s">
        <v>56</v>
      </c>
    </row>
    <row r="37" spans="1:11" s="139" customFormat="1" ht="30" customHeight="1">
      <c r="A37" s="140" t="s">
        <v>3567</v>
      </c>
      <c r="B37" s="142"/>
      <c r="C37" s="142"/>
      <c r="D37" s="142"/>
      <c r="E37" s="142"/>
      <c r="F37" s="142"/>
      <c r="K37" s="140" t="s">
        <v>6699</v>
      </c>
    </row>
    <row r="38" spans="1:11" s="139" customFormat="1" ht="30" customHeight="1">
      <c r="A38" s="140" t="s">
        <v>52</v>
      </c>
      <c r="B38" s="142"/>
      <c r="C38" s="142"/>
      <c r="D38" s="142"/>
      <c r="E38" s="142"/>
      <c r="F38" s="142"/>
      <c r="K38" s="140" t="s">
        <v>6676</v>
      </c>
    </row>
    <row r="39" spans="1:11" s="139" customFormat="1" ht="30" customHeight="1">
      <c r="A39" s="140" t="s">
        <v>3548</v>
      </c>
      <c r="B39" s="142"/>
      <c r="C39" s="142"/>
      <c r="D39" s="142"/>
      <c r="E39" s="142"/>
      <c r="F39" s="142"/>
      <c r="K39" s="140" t="s">
        <v>6677</v>
      </c>
    </row>
    <row r="40" spans="1:11" s="139" customFormat="1" ht="30" customHeight="1">
      <c r="A40" s="140" t="s">
        <v>3568</v>
      </c>
      <c r="B40" s="142"/>
      <c r="C40" s="142"/>
      <c r="D40" s="142"/>
      <c r="E40" s="142"/>
      <c r="F40" s="142"/>
      <c r="K40" s="140" t="s">
        <v>6700</v>
      </c>
    </row>
    <row r="41" spans="1:11" s="139" customFormat="1" ht="30" customHeight="1">
      <c r="A41" s="140" t="s">
        <v>3569</v>
      </c>
      <c r="B41" s="142"/>
      <c r="C41" s="142"/>
      <c r="D41" s="142"/>
      <c r="E41" s="142"/>
      <c r="F41" s="142"/>
      <c r="K41" s="140" t="s">
        <v>6701</v>
      </c>
    </row>
    <row r="42" spans="1:11" s="139" customFormat="1" ht="30" customHeight="1">
      <c r="A42" s="140" t="s">
        <v>3570</v>
      </c>
      <c r="B42" s="142"/>
      <c r="C42" s="142"/>
      <c r="D42" s="142"/>
      <c r="E42" s="142"/>
      <c r="F42" s="142"/>
      <c r="K42" s="140" t="s">
        <v>6702</v>
      </c>
    </row>
    <row r="43" spans="1:11" s="139" customFormat="1" ht="30" customHeight="1">
      <c r="A43" s="140" t="s">
        <v>3571</v>
      </c>
      <c r="B43" s="142"/>
      <c r="C43" s="142"/>
      <c r="D43" s="142"/>
      <c r="E43" s="142"/>
      <c r="F43" s="142"/>
      <c r="K43" s="140" t="s">
        <v>6703</v>
      </c>
    </row>
    <row r="44" spans="1:11" s="139" customFormat="1" ht="30" customHeight="1">
      <c r="A44" s="140" t="s">
        <v>3572</v>
      </c>
      <c r="B44" s="142"/>
      <c r="C44" s="142"/>
      <c r="D44" s="142"/>
      <c r="E44" s="142"/>
      <c r="F44" s="142"/>
      <c r="K44" s="140" t="s">
        <v>6704</v>
      </c>
    </row>
    <row r="45" spans="1:11" s="139" customFormat="1" ht="30" customHeight="1">
      <c r="A45" s="140" t="s">
        <v>3573</v>
      </c>
      <c r="B45" s="142"/>
      <c r="C45" s="142"/>
      <c r="D45" s="142"/>
      <c r="E45" s="142"/>
      <c r="F45" s="142"/>
      <c r="K45" s="140" t="s">
        <v>6705</v>
      </c>
    </row>
    <row r="46" spans="1:11" s="139" customFormat="1" ht="30" customHeight="1">
      <c r="A46" s="140" t="s">
        <v>3574</v>
      </c>
      <c r="B46" s="142"/>
      <c r="C46" s="142"/>
      <c r="D46" s="142"/>
      <c r="E46" s="142"/>
      <c r="F46" s="142"/>
      <c r="K46" s="140" t="s">
        <v>6706</v>
      </c>
    </row>
    <row r="47" spans="1:11" s="139" customFormat="1" ht="30" customHeight="1">
      <c r="A47" s="140" t="s">
        <v>3575</v>
      </c>
      <c r="B47" s="142"/>
      <c r="C47" s="142"/>
      <c r="D47" s="142"/>
      <c r="E47" s="142"/>
      <c r="F47" s="142"/>
      <c r="K47" s="140" t="s">
        <v>6707</v>
      </c>
    </row>
    <row r="48" spans="1:11" s="139" customFormat="1" ht="30" customHeight="1">
      <c r="A48" s="140" t="s">
        <v>3576</v>
      </c>
      <c r="B48" s="142"/>
      <c r="C48" s="142"/>
      <c r="D48" s="142"/>
      <c r="E48" s="142"/>
      <c r="F48" s="142"/>
      <c r="K48" s="140" t="s">
        <v>6708</v>
      </c>
    </row>
    <row r="49" spans="1:11" s="139" customFormat="1" ht="30" customHeight="1">
      <c r="A49" s="140" t="s">
        <v>3577</v>
      </c>
      <c r="B49" s="142"/>
      <c r="C49" s="142"/>
      <c r="D49" s="142"/>
      <c r="E49" s="142"/>
      <c r="F49" s="142"/>
      <c r="K49" s="140" t="s">
        <v>6709</v>
      </c>
    </row>
    <row r="50" spans="1:11" s="139" customFormat="1" ht="30" customHeight="1">
      <c r="A50" s="140" t="s">
        <v>3578</v>
      </c>
      <c r="B50" s="142"/>
      <c r="C50" s="142"/>
      <c r="D50" s="142"/>
      <c r="E50" s="142"/>
      <c r="F50" s="142"/>
      <c r="K50" s="140" t="s">
        <v>6710</v>
      </c>
    </row>
    <row r="51" spans="1:11" s="139" customFormat="1" ht="30" customHeight="1">
      <c r="A51" s="140" t="s">
        <v>3579</v>
      </c>
      <c r="B51" s="142"/>
      <c r="C51" s="142"/>
      <c r="D51" s="142"/>
      <c r="E51" s="142"/>
      <c r="F51" s="142"/>
      <c r="K51" s="140" t="s">
        <v>6711</v>
      </c>
    </row>
    <row r="52" spans="1:11" s="139" customFormat="1" ht="30" customHeight="1">
      <c r="A52" s="140" t="s">
        <v>3580</v>
      </c>
      <c r="B52" s="142"/>
      <c r="C52" s="142"/>
      <c r="D52" s="142"/>
      <c r="E52" s="142"/>
      <c r="F52" s="142"/>
      <c r="K52" s="140" t="s">
        <v>6712</v>
      </c>
    </row>
    <row r="53" spans="1:11" s="139" customFormat="1" ht="30" customHeight="1">
      <c r="A53" s="140" t="s">
        <v>3581</v>
      </c>
      <c r="B53" s="142"/>
      <c r="C53" s="142"/>
      <c r="D53" s="142"/>
      <c r="E53" s="142"/>
      <c r="F53" s="142"/>
      <c r="K53" s="140" t="s">
        <v>6713</v>
      </c>
    </row>
    <row r="54" spans="1:11" s="139" customFormat="1" ht="30" customHeight="1">
      <c r="A54" s="140" t="s">
        <v>3582</v>
      </c>
      <c r="B54" s="142"/>
      <c r="C54" s="142"/>
      <c r="D54" s="142"/>
      <c r="E54" s="142"/>
      <c r="F54" s="142"/>
      <c r="K54" s="140" t="s">
        <v>6714</v>
      </c>
    </row>
    <row r="55" spans="1:11" s="139" customFormat="1" ht="30" customHeight="1">
      <c r="A55" s="140" t="s">
        <v>3583</v>
      </c>
      <c r="B55" s="142"/>
      <c r="C55" s="142"/>
      <c r="D55" s="142"/>
      <c r="E55" s="142"/>
      <c r="F55" s="142"/>
      <c r="K55" s="140" t="s">
        <v>6715</v>
      </c>
    </row>
    <row r="56" spans="1:11" s="139" customFormat="1" ht="30" customHeight="1">
      <c r="A56" s="140" t="s">
        <v>3584</v>
      </c>
      <c r="B56" s="142"/>
      <c r="C56" s="142"/>
      <c r="D56" s="142"/>
      <c r="E56" s="142"/>
      <c r="F56" s="142"/>
      <c r="K56" s="140" t="s">
        <v>6716</v>
      </c>
    </row>
    <row r="57" spans="1:11" s="139" customFormat="1" ht="30" customHeight="1">
      <c r="A57" s="140" t="s">
        <v>3585</v>
      </c>
      <c r="B57" s="142"/>
      <c r="C57" s="142"/>
      <c r="D57" s="142"/>
      <c r="E57" s="142"/>
      <c r="F57" s="142"/>
      <c r="K57" s="140" t="s">
        <v>6717</v>
      </c>
    </row>
    <row r="58" spans="1:11" s="139" customFormat="1" ht="30" customHeight="1">
      <c r="A58" s="140" t="s">
        <v>52</v>
      </c>
      <c r="B58" s="142"/>
      <c r="C58" s="142"/>
      <c r="D58" s="142"/>
      <c r="E58" s="142"/>
      <c r="F58" s="142"/>
      <c r="K58" s="140" t="s">
        <v>52</v>
      </c>
    </row>
    <row r="59" spans="1:11" s="139" customFormat="1" ht="30" customHeight="1">
      <c r="A59" s="140" t="s">
        <v>3586</v>
      </c>
      <c r="B59" s="142"/>
      <c r="C59" s="142"/>
      <c r="D59" s="142"/>
      <c r="E59" s="142"/>
      <c r="F59" s="142"/>
      <c r="K59" s="140" t="s">
        <v>6718</v>
      </c>
    </row>
    <row r="60" spans="1:11" s="139" customFormat="1" ht="30" customHeight="1">
      <c r="A60" s="140" t="s">
        <v>3587</v>
      </c>
      <c r="B60" s="142"/>
      <c r="C60" s="142"/>
      <c r="D60" s="142"/>
      <c r="E60" s="142"/>
      <c r="F60" s="142"/>
      <c r="K60" s="140" t="s">
        <v>6719</v>
      </c>
    </row>
    <row r="61" spans="1:11" s="139" customFormat="1" ht="30" customHeight="1">
      <c r="A61" s="140" t="s">
        <v>3588</v>
      </c>
      <c r="B61" s="142"/>
      <c r="C61" s="142"/>
      <c r="D61" s="142"/>
      <c r="E61" s="142"/>
      <c r="F61" s="142"/>
      <c r="K61" s="140" t="s">
        <v>6720</v>
      </c>
    </row>
    <row r="62" spans="1:11" s="139" customFormat="1" ht="30" customHeight="1">
      <c r="A62" s="140" t="s">
        <v>52</v>
      </c>
      <c r="B62" s="142"/>
      <c r="C62" s="142"/>
      <c r="D62" s="142"/>
      <c r="E62" s="142"/>
      <c r="F62" s="142"/>
      <c r="K62" s="140" t="s">
        <v>52</v>
      </c>
    </row>
    <row r="63" spans="1:11" s="139" customFormat="1" ht="30" customHeight="1">
      <c r="A63" s="140" t="s">
        <v>3589</v>
      </c>
      <c r="B63" s="142"/>
      <c r="C63" s="142"/>
      <c r="D63" s="142"/>
      <c r="E63" s="142"/>
      <c r="F63" s="142"/>
      <c r="K63" s="140" t="s">
        <v>6721</v>
      </c>
    </row>
    <row r="64" spans="1:11" s="139" customFormat="1" ht="30" customHeight="1">
      <c r="A64" s="140" t="s">
        <v>3590</v>
      </c>
      <c r="B64" s="142">
        <v>176.2</v>
      </c>
      <c r="C64" s="142"/>
      <c r="D64" s="142"/>
      <c r="E64" s="142">
        <v>176.2</v>
      </c>
      <c r="F64" s="142" t="s">
        <v>6722</v>
      </c>
      <c r="K64" s="140" t="s">
        <v>6723</v>
      </c>
    </row>
    <row r="65" spans="1:11" s="139" customFormat="1" ht="30" customHeight="1">
      <c r="A65" s="140" t="s">
        <v>3591</v>
      </c>
      <c r="B65" s="142"/>
      <c r="C65" s="142">
        <v>489</v>
      </c>
      <c r="D65" s="142"/>
      <c r="E65" s="142">
        <v>489</v>
      </c>
      <c r="F65" s="142" t="s">
        <v>6724</v>
      </c>
      <c r="K65" s="140" t="s">
        <v>6725</v>
      </c>
    </row>
    <row r="66" spans="1:11" s="139" customFormat="1" ht="30" customHeight="1">
      <c r="A66" s="140" t="s">
        <v>3592</v>
      </c>
      <c r="B66" s="142"/>
      <c r="C66" s="142"/>
      <c r="D66" s="142">
        <v>616.29999999999995</v>
      </c>
      <c r="E66" s="142">
        <v>616.29999999999995</v>
      </c>
      <c r="F66" s="142" t="s">
        <v>6726</v>
      </c>
      <c r="K66" s="140" t="s">
        <v>6727</v>
      </c>
    </row>
    <row r="67" spans="1:11" s="139" customFormat="1" ht="30" customHeight="1">
      <c r="A67" s="140" t="s">
        <v>52</v>
      </c>
      <c r="B67" s="142"/>
      <c r="C67" s="142"/>
      <c r="D67" s="142"/>
      <c r="E67" s="142"/>
      <c r="F67" s="142"/>
      <c r="K67" s="140" t="s">
        <v>52</v>
      </c>
    </row>
    <row r="68" spans="1:11" s="139" customFormat="1" ht="30" customHeight="1">
      <c r="A68" s="140" t="s">
        <v>3565</v>
      </c>
      <c r="B68" s="143">
        <v>176.2</v>
      </c>
      <c r="C68" s="143">
        <v>489</v>
      </c>
      <c r="D68" s="143">
        <v>616.29999999999995</v>
      </c>
      <c r="E68" s="143">
        <v>1281.5</v>
      </c>
      <c r="F68" s="143"/>
      <c r="K68" s="140" t="s">
        <v>6728</v>
      </c>
    </row>
    <row r="69" spans="1:11" s="139" customFormat="1" ht="30" customHeight="1">
      <c r="A69" s="140"/>
      <c r="B69" s="140"/>
      <c r="C69" s="140"/>
      <c r="D69" s="140"/>
      <c r="E69" s="140"/>
      <c r="F69" s="140"/>
    </row>
    <row r="70" spans="1:11" s="139" customFormat="1" ht="30" customHeight="1" thickBot="1">
      <c r="A70" s="144" t="s">
        <v>3566</v>
      </c>
      <c r="B70" s="145">
        <v>176</v>
      </c>
      <c r="C70" s="145">
        <v>489</v>
      </c>
      <c r="D70" s="145">
        <v>616</v>
      </c>
      <c r="E70" s="145">
        <v>1281</v>
      </c>
      <c r="F70" s="144"/>
    </row>
    <row r="71" spans="1:11" s="139" customFormat="1" ht="30" customHeight="1">
      <c r="A71" s="140"/>
      <c r="B71" s="140"/>
      <c r="C71" s="140"/>
      <c r="D71" s="140"/>
      <c r="E71" s="140"/>
      <c r="F71" s="140"/>
    </row>
    <row r="72" spans="1:11" s="139" customFormat="1" ht="30" customHeight="1">
      <c r="A72" s="140" t="s">
        <v>6729</v>
      </c>
      <c r="B72" s="141">
        <v>37</v>
      </c>
      <c r="C72" s="141">
        <v>271</v>
      </c>
      <c r="D72" s="141">
        <v>342</v>
      </c>
      <c r="E72" s="141">
        <v>650</v>
      </c>
      <c r="F72" s="140" t="s">
        <v>52</v>
      </c>
      <c r="G72" s="139" t="s">
        <v>52</v>
      </c>
      <c r="H72" s="139" t="s">
        <v>6476</v>
      </c>
      <c r="K72" s="139">
        <v>1</v>
      </c>
    </row>
    <row r="73" spans="1:11" s="139" customFormat="1" ht="30" customHeight="1">
      <c r="A73" s="147"/>
      <c r="B73" s="140"/>
      <c r="C73" s="140"/>
      <c r="D73" s="140"/>
      <c r="E73" s="140"/>
      <c r="F73" s="140"/>
    </row>
    <row r="74" spans="1:11" s="139" customFormat="1" ht="30" customHeight="1">
      <c r="A74" s="140" t="s">
        <v>6674</v>
      </c>
      <c r="B74" s="140"/>
      <c r="C74" s="140"/>
      <c r="D74" s="140"/>
      <c r="E74" s="140"/>
      <c r="F74" s="140"/>
      <c r="G74" s="139" t="s">
        <v>52</v>
      </c>
      <c r="I74" s="139" t="s">
        <v>1535</v>
      </c>
      <c r="J74" s="139" t="s">
        <v>52</v>
      </c>
      <c r="K74" s="139" t="s">
        <v>56</v>
      </c>
    </row>
    <row r="75" spans="1:11" s="139" customFormat="1" ht="30" customHeight="1">
      <c r="A75" s="140" t="s">
        <v>3593</v>
      </c>
      <c r="B75" s="142"/>
      <c r="C75" s="142"/>
      <c r="D75" s="142"/>
      <c r="E75" s="142"/>
      <c r="F75" s="142"/>
      <c r="K75" s="140" t="s">
        <v>6730</v>
      </c>
    </row>
    <row r="76" spans="1:11" s="139" customFormat="1" ht="30" customHeight="1">
      <c r="A76" s="140" t="s">
        <v>52</v>
      </c>
      <c r="B76" s="142"/>
      <c r="C76" s="142"/>
      <c r="D76" s="142"/>
      <c r="E76" s="142"/>
      <c r="F76" s="142"/>
      <c r="K76" s="140" t="s">
        <v>6676</v>
      </c>
    </row>
    <row r="77" spans="1:11" s="139" customFormat="1" ht="30" customHeight="1">
      <c r="A77" s="140" t="s">
        <v>3548</v>
      </c>
      <c r="B77" s="142"/>
      <c r="C77" s="142"/>
      <c r="D77" s="142"/>
      <c r="E77" s="142"/>
      <c r="F77" s="142"/>
      <c r="K77" s="140" t="s">
        <v>6677</v>
      </c>
    </row>
    <row r="78" spans="1:11" s="139" customFormat="1" ht="30" customHeight="1">
      <c r="A78" s="140" t="s">
        <v>3568</v>
      </c>
      <c r="B78" s="142"/>
      <c r="C78" s="142"/>
      <c r="D78" s="142"/>
      <c r="E78" s="142"/>
      <c r="F78" s="142"/>
      <c r="K78" s="140" t="s">
        <v>6700</v>
      </c>
    </row>
    <row r="79" spans="1:11" s="139" customFormat="1" ht="30" customHeight="1">
      <c r="A79" s="140" t="s">
        <v>3569</v>
      </c>
      <c r="B79" s="142"/>
      <c r="C79" s="142"/>
      <c r="D79" s="142"/>
      <c r="E79" s="142"/>
      <c r="F79" s="142"/>
      <c r="K79" s="140" t="s">
        <v>6701</v>
      </c>
    </row>
    <row r="80" spans="1:11" s="139" customFormat="1" ht="30" customHeight="1">
      <c r="A80" s="140" t="s">
        <v>3570</v>
      </c>
      <c r="B80" s="142"/>
      <c r="C80" s="142"/>
      <c r="D80" s="142"/>
      <c r="E80" s="142"/>
      <c r="F80" s="142"/>
      <c r="K80" s="140" t="s">
        <v>6702</v>
      </c>
    </row>
    <row r="81" spans="1:11" s="139" customFormat="1" ht="30" customHeight="1">
      <c r="A81" s="140" t="s">
        <v>3571</v>
      </c>
      <c r="B81" s="142"/>
      <c r="C81" s="142"/>
      <c r="D81" s="142"/>
      <c r="E81" s="142"/>
      <c r="F81" s="142"/>
      <c r="K81" s="140" t="s">
        <v>6703</v>
      </c>
    </row>
    <row r="82" spans="1:11" s="139" customFormat="1" ht="30" customHeight="1">
      <c r="A82" s="140" t="s">
        <v>3572</v>
      </c>
      <c r="B82" s="142"/>
      <c r="C82" s="142"/>
      <c r="D82" s="142"/>
      <c r="E82" s="142"/>
      <c r="F82" s="142"/>
      <c r="K82" s="140" t="s">
        <v>6704</v>
      </c>
    </row>
    <row r="83" spans="1:11" s="139" customFormat="1" ht="30" customHeight="1">
      <c r="A83" s="140" t="s">
        <v>3573</v>
      </c>
      <c r="B83" s="142"/>
      <c r="C83" s="142"/>
      <c r="D83" s="142"/>
      <c r="E83" s="142"/>
      <c r="F83" s="142"/>
      <c r="K83" s="140" t="s">
        <v>6705</v>
      </c>
    </row>
    <row r="84" spans="1:11" s="139" customFormat="1" ht="30" customHeight="1">
      <c r="A84" s="140" t="s">
        <v>3574</v>
      </c>
      <c r="B84" s="142"/>
      <c r="C84" s="142"/>
      <c r="D84" s="142"/>
      <c r="E84" s="142"/>
      <c r="F84" s="142"/>
      <c r="K84" s="140" t="s">
        <v>6706</v>
      </c>
    </row>
    <row r="85" spans="1:11" s="139" customFormat="1" ht="30" customHeight="1">
      <c r="A85" s="140" t="s">
        <v>3594</v>
      </c>
      <c r="B85" s="142"/>
      <c r="C85" s="142"/>
      <c r="D85" s="142"/>
      <c r="E85" s="142"/>
      <c r="F85" s="142"/>
      <c r="K85" s="140" t="s">
        <v>6731</v>
      </c>
    </row>
    <row r="86" spans="1:11" s="139" customFormat="1" ht="30" customHeight="1">
      <c r="A86" s="140" t="s">
        <v>3595</v>
      </c>
      <c r="B86" s="142"/>
      <c r="C86" s="142"/>
      <c r="D86" s="142"/>
      <c r="E86" s="142"/>
      <c r="F86" s="142"/>
      <c r="K86" s="140" t="s">
        <v>6732</v>
      </c>
    </row>
    <row r="87" spans="1:11" s="139" customFormat="1" ht="30" customHeight="1">
      <c r="A87" s="140" t="s">
        <v>3596</v>
      </c>
      <c r="B87" s="142"/>
      <c r="C87" s="142"/>
      <c r="D87" s="142"/>
      <c r="E87" s="142"/>
      <c r="F87" s="142"/>
      <c r="K87" s="140" t="s">
        <v>6733</v>
      </c>
    </row>
    <row r="88" spans="1:11" s="139" customFormat="1" ht="30" customHeight="1">
      <c r="A88" s="140" t="s">
        <v>3597</v>
      </c>
      <c r="B88" s="142"/>
      <c r="C88" s="142"/>
      <c r="D88" s="142"/>
      <c r="E88" s="142"/>
      <c r="F88" s="142"/>
      <c r="K88" s="140" t="s">
        <v>6734</v>
      </c>
    </row>
    <row r="89" spans="1:11" s="139" customFormat="1" ht="30" customHeight="1">
      <c r="A89" s="140" t="s">
        <v>52</v>
      </c>
      <c r="B89" s="142"/>
      <c r="C89" s="142"/>
      <c r="D89" s="142"/>
      <c r="E89" s="142"/>
      <c r="F89" s="142"/>
      <c r="K89" s="140" t="s">
        <v>52</v>
      </c>
    </row>
    <row r="90" spans="1:11" s="139" customFormat="1" ht="30" customHeight="1">
      <c r="A90" s="140" t="s">
        <v>3586</v>
      </c>
      <c r="B90" s="142"/>
      <c r="C90" s="142"/>
      <c r="D90" s="142"/>
      <c r="E90" s="142"/>
      <c r="F90" s="142"/>
      <c r="K90" s="140" t="s">
        <v>6718</v>
      </c>
    </row>
    <row r="91" spans="1:11" s="139" customFormat="1" ht="30" customHeight="1">
      <c r="A91" s="140" t="s">
        <v>3598</v>
      </c>
      <c r="B91" s="142"/>
      <c r="C91" s="142"/>
      <c r="D91" s="142"/>
      <c r="E91" s="142"/>
      <c r="F91" s="142"/>
      <c r="K91" s="140" t="s">
        <v>6719</v>
      </c>
    </row>
    <row r="92" spans="1:11" s="139" customFormat="1" ht="30" customHeight="1">
      <c r="A92" s="140" t="s">
        <v>3599</v>
      </c>
      <c r="B92" s="142"/>
      <c r="C92" s="142"/>
      <c r="D92" s="142"/>
      <c r="E92" s="142"/>
      <c r="F92" s="142"/>
      <c r="K92" s="140" t="s">
        <v>6735</v>
      </c>
    </row>
    <row r="93" spans="1:11" s="139" customFormat="1" ht="30" customHeight="1">
      <c r="A93" s="140" t="s">
        <v>52</v>
      </c>
      <c r="B93" s="142"/>
      <c r="C93" s="142"/>
      <c r="D93" s="142"/>
      <c r="E93" s="142"/>
      <c r="F93" s="142"/>
      <c r="K93" s="140" t="s">
        <v>52</v>
      </c>
    </row>
    <row r="94" spans="1:11" s="139" customFormat="1" ht="30" customHeight="1">
      <c r="A94" s="140" t="s">
        <v>3600</v>
      </c>
      <c r="B94" s="142"/>
      <c r="C94" s="142"/>
      <c r="D94" s="142"/>
      <c r="E94" s="142"/>
      <c r="F94" s="142"/>
      <c r="K94" s="140" t="s">
        <v>6736</v>
      </c>
    </row>
    <row r="95" spans="1:11" s="139" customFormat="1" ht="30" customHeight="1">
      <c r="A95" s="140" t="s">
        <v>3601</v>
      </c>
      <c r="B95" s="142">
        <v>37</v>
      </c>
      <c r="C95" s="142"/>
      <c r="D95" s="142"/>
      <c r="E95" s="142">
        <v>37</v>
      </c>
      <c r="F95" s="142" t="s">
        <v>6722</v>
      </c>
      <c r="K95" s="140" t="s">
        <v>6737</v>
      </c>
    </row>
    <row r="96" spans="1:11" s="139" customFormat="1" ht="30" customHeight="1">
      <c r="A96" s="140" t="s">
        <v>3602</v>
      </c>
      <c r="B96" s="142"/>
      <c r="C96" s="142">
        <v>271.60000000000002</v>
      </c>
      <c r="D96" s="142"/>
      <c r="E96" s="142">
        <v>271.60000000000002</v>
      </c>
      <c r="F96" s="142" t="s">
        <v>6724</v>
      </c>
      <c r="K96" s="140" t="s">
        <v>6738</v>
      </c>
    </row>
    <row r="97" spans="1:11" s="139" customFormat="1" ht="30" customHeight="1">
      <c r="A97" s="140" t="s">
        <v>3603</v>
      </c>
      <c r="B97" s="142"/>
      <c r="C97" s="142"/>
      <c r="D97" s="142">
        <v>342.4</v>
      </c>
      <c r="E97" s="142">
        <v>342.4</v>
      </c>
      <c r="F97" s="142" t="s">
        <v>6726</v>
      </c>
      <c r="K97" s="140" t="s">
        <v>6739</v>
      </c>
    </row>
    <row r="98" spans="1:11" s="139" customFormat="1" ht="30" customHeight="1">
      <c r="A98" s="140" t="s">
        <v>52</v>
      </c>
      <c r="B98" s="142"/>
      <c r="C98" s="142"/>
      <c r="D98" s="142"/>
      <c r="E98" s="142"/>
      <c r="F98" s="142"/>
      <c r="K98" s="140" t="s">
        <v>52</v>
      </c>
    </row>
    <row r="99" spans="1:11" s="139" customFormat="1" ht="30" customHeight="1">
      <c r="A99" s="140" t="s">
        <v>3565</v>
      </c>
      <c r="B99" s="143">
        <v>37</v>
      </c>
      <c r="C99" s="143">
        <v>271.60000000000002</v>
      </c>
      <c r="D99" s="143">
        <v>342.4</v>
      </c>
      <c r="E99" s="143">
        <v>651</v>
      </c>
      <c r="F99" s="143"/>
      <c r="K99" s="140" t="s">
        <v>6697</v>
      </c>
    </row>
    <row r="100" spans="1:11" s="139" customFormat="1" ht="30" customHeight="1">
      <c r="A100" s="140"/>
      <c r="B100" s="140"/>
      <c r="C100" s="140"/>
      <c r="D100" s="140"/>
      <c r="E100" s="140"/>
      <c r="F100" s="140"/>
    </row>
    <row r="101" spans="1:11" s="139" customFormat="1" ht="30" customHeight="1" thickBot="1">
      <c r="A101" s="144" t="s">
        <v>3566</v>
      </c>
      <c r="B101" s="145">
        <v>37</v>
      </c>
      <c r="C101" s="145">
        <v>271</v>
      </c>
      <c r="D101" s="145">
        <v>342</v>
      </c>
      <c r="E101" s="145">
        <v>650</v>
      </c>
      <c r="F101" s="144"/>
    </row>
    <row r="102" spans="1:11" s="139" customFormat="1" ht="30" customHeight="1">
      <c r="A102" s="140"/>
      <c r="B102" s="140"/>
      <c r="C102" s="140"/>
      <c r="D102" s="140"/>
      <c r="E102" s="140"/>
      <c r="F102" s="140"/>
    </row>
    <row r="103" spans="1:11" s="139" customFormat="1" ht="30" customHeight="1">
      <c r="A103" s="140" t="s">
        <v>6740</v>
      </c>
      <c r="B103" s="141">
        <v>36</v>
      </c>
      <c r="C103" s="141">
        <v>1226</v>
      </c>
      <c r="D103" s="141">
        <v>0</v>
      </c>
      <c r="E103" s="141">
        <v>1262</v>
      </c>
      <c r="F103" s="140" t="s">
        <v>52</v>
      </c>
      <c r="G103" s="139" t="s">
        <v>52</v>
      </c>
      <c r="H103" s="139" t="s">
        <v>6477</v>
      </c>
      <c r="K103" s="139">
        <v>1</v>
      </c>
    </row>
    <row r="104" spans="1:11" s="139" customFormat="1" ht="30" customHeight="1">
      <c r="A104" s="147"/>
      <c r="B104" s="140"/>
      <c r="C104" s="140"/>
      <c r="D104" s="140"/>
      <c r="E104" s="140"/>
      <c r="F104" s="140"/>
    </row>
    <row r="105" spans="1:11" s="139" customFormat="1" ht="30" customHeight="1">
      <c r="A105" s="140" t="s">
        <v>6674</v>
      </c>
      <c r="B105" s="140"/>
      <c r="C105" s="140"/>
      <c r="D105" s="140"/>
      <c r="E105" s="140"/>
      <c r="F105" s="140"/>
      <c r="G105" s="139" t="s">
        <v>52</v>
      </c>
      <c r="I105" s="139" t="s">
        <v>1535</v>
      </c>
      <c r="J105" s="139" t="s">
        <v>52</v>
      </c>
      <c r="K105" s="139" t="s">
        <v>56</v>
      </c>
    </row>
    <row r="106" spans="1:11" s="139" customFormat="1" ht="30" customHeight="1">
      <c r="A106" s="140" t="s">
        <v>3604</v>
      </c>
      <c r="B106" s="142"/>
      <c r="C106" s="142"/>
      <c r="D106" s="142"/>
      <c r="E106" s="142"/>
      <c r="F106" s="142"/>
      <c r="K106" s="140" t="s">
        <v>6741</v>
      </c>
    </row>
    <row r="107" spans="1:11" s="139" customFormat="1" ht="30" customHeight="1">
      <c r="A107" s="140" t="s">
        <v>52</v>
      </c>
      <c r="B107" s="142"/>
      <c r="C107" s="142"/>
      <c r="D107" s="142"/>
      <c r="E107" s="142"/>
      <c r="F107" s="142"/>
      <c r="K107" s="140" t="s">
        <v>52</v>
      </c>
    </row>
    <row r="108" spans="1:11" s="139" customFormat="1" ht="30" customHeight="1">
      <c r="A108" s="140" t="s">
        <v>3605</v>
      </c>
      <c r="B108" s="142"/>
      <c r="C108" s="142"/>
      <c r="D108" s="142"/>
      <c r="E108" s="142"/>
      <c r="F108" s="142"/>
      <c r="K108" s="140" t="s">
        <v>6742</v>
      </c>
    </row>
    <row r="109" spans="1:11" s="139" customFormat="1" ht="30" customHeight="1">
      <c r="A109" s="140" t="s">
        <v>3606</v>
      </c>
      <c r="B109" s="142"/>
      <c r="C109" s="142"/>
      <c r="D109" s="142"/>
      <c r="E109" s="142"/>
      <c r="F109" s="142"/>
      <c r="K109" s="140" t="s">
        <v>6743</v>
      </c>
    </row>
    <row r="110" spans="1:11" s="139" customFormat="1" ht="30" customHeight="1">
      <c r="A110" s="140" t="s">
        <v>3607</v>
      </c>
      <c r="B110" s="142"/>
      <c r="C110" s="142"/>
      <c r="D110" s="142"/>
      <c r="E110" s="142"/>
      <c r="F110" s="142"/>
      <c r="K110" s="140" t="s">
        <v>6744</v>
      </c>
    </row>
    <row r="111" spans="1:11" s="139" customFormat="1" ht="30" customHeight="1">
      <c r="A111" s="140" t="s">
        <v>3608</v>
      </c>
      <c r="B111" s="142"/>
      <c r="C111" s="142"/>
      <c r="D111" s="142"/>
      <c r="E111" s="142"/>
      <c r="F111" s="142"/>
      <c r="K111" s="140" t="s">
        <v>6745</v>
      </c>
    </row>
    <row r="112" spans="1:11" s="139" customFormat="1" ht="30" customHeight="1">
      <c r="A112" s="140" t="s">
        <v>3609</v>
      </c>
      <c r="B112" s="142"/>
      <c r="C112" s="142"/>
      <c r="D112" s="142"/>
      <c r="E112" s="142"/>
      <c r="F112" s="142"/>
      <c r="K112" s="140" t="s">
        <v>6746</v>
      </c>
    </row>
    <row r="113" spans="1:11" s="139" customFormat="1" ht="30" customHeight="1">
      <c r="A113" s="140" t="s">
        <v>3610</v>
      </c>
      <c r="B113" s="142"/>
      <c r="C113" s="142"/>
      <c r="D113" s="142"/>
      <c r="E113" s="142"/>
      <c r="F113" s="142"/>
      <c r="K113" s="140" t="s">
        <v>6747</v>
      </c>
    </row>
    <row r="114" spans="1:11" s="139" customFormat="1" ht="30" customHeight="1">
      <c r="A114" s="140" t="s">
        <v>3611</v>
      </c>
      <c r="B114" s="142"/>
      <c r="C114" s="142"/>
      <c r="D114" s="142"/>
      <c r="E114" s="142"/>
      <c r="F114" s="142"/>
      <c r="K114" s="140" t="s">
        <v>6748</v>
      </c>
    </row>
    <row r="115" spans="1:11" s="139" customFormat="1" ht="30" customHeight="1">
      <c r="A115" s="140" t="s">
        <v>3612</v>
      </c>
      <c r="B115" s="142"/>
      <c r="C115" s="142"/>
      <c r="D115" s="142"/>
      <c r="E115" s="142"/>
      <c r="F115" s="142"/>
      <c r="K115" s="140" t="s">
        <v>6749</v>
      </c>
    </row>
    <row r="116" spans="1:11" s="139" customFormat="1" ht="30" customHeight="1">
      <c r="A116" s="140" t="s">
        <v>52</v>
      </c>
      <c r="B116" s="142"/>
      <c r="C116" s="142"/>
      <c r="D116" s="142"/>
      <c r="E116" s="142"/>
      <c r="F116" s="142"/>
      <c r="K116" s="140" t="s">
        <v>6676</v>
      </c>
    </row>
    <row r="117" spans="1:11" s="139" customFormat="1" ht="30" customHeight="1">
      <c r="A117" s="140" t="s">
        <v>3613</v>
      </c>
      <c r="B117" s="142"/>
      <c r="C117" s="142"/>
      <c r="D117" s="142"/>
      <c r="E117" s="142"/>
      <c r="F117" s="142"/>
      <c r="K117" s="140" t="s">
        <v>6750</v>
      </c>
    </row>
    <row r="118" spans="1:11" s="139" customFormat="1" ht="30" customHeight="1">
      <c r="A118" s="140" t="s">
        <v>3614</v>
      </c>
      <c r="B118" s="142"/>
      <c r="C118" s="142"/>
      <c r="D118" s="142"/>
      <c r="E118" s="142"/>
      <c r="F118" s="142"/>
      <c r="K118" s="140" t="s">
        <v>6751</v>
      </c>
    </row>
    <row r="119" spans="1:11" s="139" customFormat="1" ht="30" customHeight="1">
      <c r="A119" s="140" t="s">
        <v>3615</v>
      </c>
      <c r="B119" s="142"/>
      <c r="C119" s="142">
        <v>849.3</v>
      </c>
      <c r="D119" s="142"/>
      <c r="E119" s="142">
        <v>849.3</v>
      </c>
      <c r="F119" s="142" t="s">
        <v>6752</v>
      </c>
      <c r="K119" s="140" t="s">
        <v>6753</v>
      </c>
    </row>
    <row r="120" spans="1:11" s="139" customFormat="1" ht="30" customHeight="1">
      <c r="A120" s="140" t="s">
        <v>3616</v>
      </c>
      <c r="B120" s="142"/>
      <c r="C120" s="142"/>
      <c r="D120" s="142"/>
      <c r="E120" s="142"/>
      <c r="F120" s="142"/>
      <c r="K120" s="140" t="s">
        <v>6754</v>
      </c>
    </row>
    <row r="121" spans="1:11" s="139" customFormat="1" ht="30" customHeight="1">
      <c r="A121" s="140" t="s">
        <v>3617</v>
      </c>
      <c r="B121" s="142"/>
      <c r="C121" s="142">
        <v>377.3</v>
      </c>
      <c r="D121" s="142"/>
      <c r="E121" s="142">
        <v>377.3</v>
      </c>
      <c r="F121" s="142" t="s">
        <v>6755</v>
      </c>
      <c r="K121" s="140" t="s">
        <v>6756</v>
      </c>
    </row>
    <row r="122" spans="1:11" s="139" customFormat="1" ht="30" customHeight="1">
      <c r="A122" s="140" t="s">
        <v>52</v>
      </c>
      <c r="B122" s="142"/>
      <c r="C122" s="142"/>
      <c r="D122" s="142"/>
      <c r="E122" s="142"/>
      <c r="F122" s="142"/>
      <c r="K122" s="140" t="s">
        <v>52</v>
      </c>
    </row>
    <row r="123" spans="1:11" s="139" customFormat="1" ht="30" customHeight="1">
      <c r="A123" s="140" t="s">
        <v>3618</v>
      </c>
      <c r="B123" s="142"/>
      <c r="C123" s="142">
        <v>1226.5999999999999</v>
      </c>
      <c r="D123" s="142"/>
      <c r="E123" s="142">
        <v>1226.5999999999999</v>
      </c>
      <c r="F123" s="142"/>
      <c r="K123" s="140" t="s">
        <v>6757</v>
      </c>
    </row>
    <row r="124" spans="1:11" s="139" customFormat="1" ht="30" customHeight="1">
      <c r="A124" s="140" t="s">
        <v>52</v>
      </c>
      <c r="B124" s="142"/>
      <c r="C124" s="142"/>
      <c r="D124" s="142"/>
      <c r="E124" s="142"/>
      <c r="F124" s="142"/>
      <c r="K124" s="140" t="s">
        <v>6758</v>
      </c>
    </row>
    <row r="125" spans="1:11" s="139" customFormat="1" ht="30" customHeight="1">
      <c r="A125" s="140" t="s">
        <v>3619</v>
      </c>
      <c r="B125" s="142"/>
      <c r="C125" s="142"/>
      <c r="D125" s="142"/>
      <c r="E125" s="142"/>
      <c r="F125" s="142"/>
      <c r="K125" s="140" t="s">
        <v>6759</v>
      </c>
    </row>
    <row r="126" spans="1:11" s="139" customFormat="1" ht="30" customHeight="1">
      <c r="A126" s="140" t="s">
        <v>3620</v>
      </c>
      <c r="B126" s="142">
        <v>36.700000000000003</v>
      </c>
      <c r="C126" s="142"/>
      <c r="D126" s="142"/>
      <c r="E126" s="142">
        <v>36.700000000000003</v>
      </c>
      <c r="F126" s="142"/>
      <c r="K126" s="140" t="s">
        <v>6760</v>
      </c>
    </row>
    <row r="127" spans="1:11" s="139" customFormat="1" ht="30" customHeight="1">
      <c r="A127" s="140" t="s">
        <v>52</v>
      </c>
      <c r="B127" s="142"/>
      <c r="C127" s="142"/>
      <c r="D127" s="142"/>
      <c r="E127" s="142"/>
      <c r="F127" s="142"/>
      <c r="K127" s="140" t="s">
        <v>52</v>
      </c>
    </row>
    <row r="128" spans="1:11" s="139" customFormat="1" ht="30" customHeight="1">
      <c r="A128" s="140" t="s">
        <v>3618</v>
      </c>
      <c r="B128" s="142">
        <v>36.700000000000003</v>
      </c>
      <c r="C128" s="142"/>
      <c r="D128" s="142"/>
      <c r="E128" s="142">
        <v>36.700000000000003</v>
      </c>
      <c r="F128" s="142"/>
      <c r="K128" s="140" t="s">
        <v>6761</v>
      </c>
    </row>
    <row r="129" spans="1:11" s="139" customFormat="1" ht="30" customHeight="1">
      <c r="A129" s="140" t="s">
        <v>52</v>
      </c>
      <c r="B129" s="142"/>
      <c r="C129" s="142"/>
      <c r="D129" s="142"/>
      <c r="E129" s="142"/>
      <c r="F129" s="142"/>
      <c r="K129" s="140" t="s">
        <v>52</v>
      </c>
    </row>
    <row r="130" spans="1:11" s="139" customFormat="1" ht="30" customHeight="1">
      <c r="A130" s="140" t="s">
        <v>3621</v>
      </c>
      <c r="B130" s="142">
        <v>36.700000000000003</v>
      </c>
      <c r="C130" s="142">
        <v>1226.5999999999999</v>
      </c>
      <c r="D130" s="142"/>
      <c r="E130" s="142">
        <v>1263.3</v>
      </c>
      <c r="F130" s="142"/>
      <c r="K130" s="140" t="s">
        <v>6762</v>
      </c>
    </row>
    <row r="131" spans="1:11" s="139" customFormat="1" ht="30" customHeight="1">
      <c r="A131" s="140"/>
      <c r="B131" s="140"/>
      <c r="C131" s="140"/>
      <c r="D131" s="140"/>
      <c r="E131" s="140"/>
      <c r="F131" s="140"/>
    </row>
    <row r="132" spans="1:11" s="139" customFormat="1" ht="30" customHeight="1" thickBot="1">
      <c r="A132" s="144" t="s">
        <v>3566</v>
      </c>
      <c r="B132" s="145">
        <v>36</v>
      </c>
      <c r="C132" s="145">
        <v>1226</v>
      </c>
      <c r="D132" s="145">
        <v>0</v>
      </c>
      <c r="E132" s="145">
        <v>1262</v>
      </c>
      <c r="F132" s="144"/>
    </row>
    <row r="133" spans="1:11" s="139" customFormat="1" ht="30" customHeight="1">
      <c r="A133" s="140"/>
      <c r="B133" s="140"/>
      <c r="C133" s="140"/>
      <c r="D133" s="140"/>
      <c r="E133" s="140"/>
      <c r="F133" s="140"/>
    </row>
    <row r="134" spans="1:11" s="139" customFormat="1" ht="30" customHeight="1">
      <c r="A134" s="140" t="s">
        <v>6763</v>
      </c>
      <c r="B134" s="141">
        <v>2234083</v>
      </c>
      <c r="C134" s="141">
        <v>2891296</v>
      </c>
      <c r="D134" s="141">
        <v>0</v>
      </c>
      <c r="E134" s="141">
        <v>5125379</v>
      </c>
      <c r="F134" s="140" t="s">
        <v>52</v>
      </c>
      <c r="G134" s="139" t="s">
        <v>52</v>
      </c>
      <c r="H134" s="139" t="s">
        <v>6478</v>
      </c>
      <c r="K134" s="139">
        <v>1</v>
      </c>
    </row>
    <row r="135" spans="1:11" s="139" customFormat="1" ht="30" customHeight="1">
      <c r="A135" s="147"/>
      <c r="B135" s="140"/>
      <c r="C135" s="140"/>
      <c r="D135" s="140"/>
      <c r="E135" s="140"/>
      <c r="F135" s="140"/>
    </row>
    <row r="136" spans="1:11" s="139" customFormat="1" ht="30" customHeight="1">
      <c r="A136" s="140" t="s">
        <v>6674</v>
      </c>
      <c r="B136" s="140"/>
      <c r="C136" s="140"/>
      <c r="D136" s="140"/>
      <c r="E136" s="140"/>
      <c r="F136" s="140"/>
      <c r="G136" s="139" t="s">
        <v>52</v>
      </c>
      <c r="I136" s="139" t="s">
        <v>1535</v>
      </c>
      <c r="J136" s="139" t="s">
        <v>52</v>
      </c>
      <c r="K136" s="139" t="s">
        <v>56</v>
      </c>
    </row>
    <row r="137" spans="1:11" s="139" customFormat="1" ht="30" customHeight="1">
      <c r="A137" s="140" t="s">
        <v>3622</v>
      </c>
      <c r="B137" s="142"/>
      <c r="C137" s="142"/>
      <c r="D137" s="142"/>
      <c r="E137" s="142"/>
      <c r="F137" s="142"/>
      <c r="K137" s="140" t="s">
        <v>6764</v>
      </c>
    </row>
    <row r="138" spans="1:11" s="139" customFormat="1" ht="30" customHeight="1">
      <c r="A138" s="140" t="s">
        <v>52</v>
      </c>
      <c r="B138" s="142"/>
      <c r="C138" s="142"/>
      <c r="D138" s="142"/>
      <c r="E138" s="142"/>
      <c r="F138" s="142"/>
      <c r="K138" s="140" t="s">
        <v>52</v>
      </c>
    </row>
    <row r="139" spans="1:11" s="139" customFormat="1" ht="30" customHeight="1">
      <c r="A139" s="140" t="s">
        <v>3623</v>
      </c>
      <c r="B139" s="142"/>
      <c r="C139" s="142"/>
      <c r="D139" s="142"/>
      <c r="E139" s="142"/>
      <c r="F139" s="142"/>
      <c r="K139" s="140" t="s">
        <v>6765</v>
      </c>
    </row>
    <row r="140" spans="1:11" s="139" customFormat="1" ht="30" customHeight="1">
      <c r="A140" s="140" t="s">
        <v>3624</v>
      </c>
      <c r="B140" s="142"/>
      <c r="C140" s="142"/>
      <c r="D140" s="142"/>
      <c r="E140" s="142"/>
      <c r="F140" s="142"/>
      <c r="K140" s="140" t="s">
        <v>6766</v>
      </c>
    </row>
    <row r="141" spans="1:11" s="139" customFormat="1" ht="30" customHeight="1">
      <c r="A141" s="140" t="s">
        <v>3625</v>
      </c>
      <c r="B141" s="142"/>
      <c r="C141" s="142"/>
      <c r="D141" s="142"/>
      <c r="E141" s="142"/>
      <c r="F141" s="142"/>
      <c r="K141" s="140" t="s">
        <v>6767</v>
      </c>
    </row>
    <row r="142" spans="1:11" s="139" customFormat="1" ht="30" customHeight="1">
      <c r="A142" s="140" t="s">
        <v>3626</v>
      </c>
      <c r="B142" s="142"/>
      <c r="C142" s="142"/>
      <c r="D142" s="142"/>
      <c r="E142" s="142"/>
      <c r="F142" s="142"/>
      <c r="K142" s="140" t="s">
        <v>6768</v>
      </c>
    </row>
    <row r="143" spans="1:11" s="139" customFormat="1" ht="30" customHeight="1">
      <c r="A143" s="140" t="s">
        <v>3627</v>
      </c>
      <c r="B143" s="142"/>
      <c r="C143" s="142"/>
      <c r="D143" s="142"/>
      <c r="E143" s="142"/>
      <c r="F143" s="142"/>
      <c r="K143" s="140" t="s">
        <v>6769</v>
      </c>
    </row>
    <row r="144" spans="1:11" s="139" customFormat="1" ht="30" customHeight="1">
      <c r="A144" s="140" t="s">
        <v>3628</v>
      </c>
      <c r="B144" s="142"/>
      <c r="C144" s="142"/>
      <c r="D144" s="142"/>
      <c r="E144" s="142"/>
      <c r="F144" s="142"/>
      <c r="K144" s="140" t="s">
        <v>6770</v>
      </c>
    </row>
    <row r="145" spans="1:11" s="139" customFormat="1" ht="30" customHeight="1">
      <c r="A145" s="140" t="s">
        <v>3629</v>
      </c>
      <c r="B145" s="142"/>
      <c r="C145" s="142"/>
      <c r="D145" s="142"/>
      <c r="E145" s="142"/>
      <c r="F145" s="142"/>
      <c r="K145" s="140" t="s">
        <v>6771</v>
      </c>
    </row>
    <row r="146" spans="1:11" s="139" customFormat="1" ht="30" customHeight="1">
      <c r="A146" s="140" t="s">
        <v>3630</v>
      </c>
      <c r="B146" s="142"/>
      <c r="C146" s="142"/>
      <c r="D146" s="142"/>
      <c r="E146" s="142"/>
      <c r="F146" s="142"/>
      <c r="K146" s="140" t="s">
        <v>6772</v>
      </c>
    </row>
    <row r="147" spans="1:11" s="139" customFormat="1" ht="30" customHeight="1">
      <c r="A147" s="140" t="s">
        <v>3631</v>
      </c>
      <c r="B147" s="142"/>
      <c r="C147" s="142"/>
      <c r="D147" s="142"/>
      <c r="E147" s="142"/>
      <c r="F147" s="142"/>
      <c r="K147" s="140" t="s">
        <v>6773</v>
      </c>
    </row>
    <row r="148" spans="1:11" s="139" customFormat="1" ht="30" customHeight="1">
      <c r="A148" s="140" t="s">
        <v>3632</v>
      </c>
      <c r="B148" s="142"/>
      <c r="C148" s="142"/>
      <c r="D148" s="142"/>
      <c r="E148" s="142"/>
      <c r="F148" s="142"/>
      <c r="K148" s="140" t="s">
        <v>6774</v>
      </c>
    </row>
    <row r="149" spans="1:11" s="139" customFormat="1" ht="30" customHeight="1">
      <c r="A149" s="140" t="s">
        <v>3633</v>
      </c>
      <c r="B149" s="142"/>
      <c r="C149" s="142"/>
      <c r="D149" s="142"/>
      <c r="E149" s="142"/>
      <c r="F149" s="142"/>
      <c r="K149" s="140" t="s">
        <v>6775</v>
      </c>
    </row>
    <row r="150" spans="1:11" s="139" customFormat="1" ht="30" customHeight="1">
      <c r="A150" s="140" t="s">
        <v>3634</v>
      </c>
      <c r="B150" s="142"/>
      <c r="C150" s="142"/>
      <c r="D150" s="142"/>
      <c r="E150" s="142"/>
      <c r="F150" s="142"/>
      <c r="K150" s="140" t="s">
        <v>6776</v>
      </c>
    </row>
    <row r="151" spans="1:11" s="139" customFormat="1" ht="30" customHeight="1">
      <c r="A151" s="140" t="s">
        <v>3635</v>
      </c>
      <c r="B151" s="142"/>
      <c r="C151" s="142"/>
      <c r="D151" s="142"/>
      <c r="E151" s="142"/>
      <c r="F151" s="142"/>
      <c r="K151" s="140" t="s">
        <v>6777</v>
      </c>
    </row>
    <row r="152" spans="1:11" s="139" customFormat="1" ht="30" customHeight="1">
      <c r="A152" s="140" t="s">
        <v>3636</v>
      </c>
      <c r="B152" s="142"/>
      <c r="C152" s="142"/>
      <c r="D152" s="142"/>
      <c r="E152" s="142"/>
      <c r="F152" s="142"/>
      <c r="K152" s="140" t="s">
        <v>6778</v>
      </c>
    </row>
    <row r="153" spans="1:11" s="139" customFormat="1" ht="30" customHeight="1">
      <c r="A153" s="140" t="s">
        <v>3637</v>
      </c>
      <c r="B153" s="142"/>
      <c r="C153" s="142"/>
      <c r="D153" s="142"/>
      <c r="E153" s="142"/>
      <c r="F153" s="142"/>
      <c r="K153" s="140" t="s">
        <v>6779</v>
      </c>
    </row>
    <row r="154" spans="1:11" s="139" customFormat="1" ht="30" customHeight="1">
      <c r="A154" s="140" t="s">
        <v>52</v>
      </c>
      <c r="B154" s="142"/>
      <c r="C154" s="142"/>
      <c r="D154" s="142"/>
      <c r="E154" s="142"/>
      <c r="F154" s="142"/>
      <c r="K154" s="140" t="s">
        <v>52</v>
      </c>
    </row>
    <row r="155" spans="1:11" s="139" customFormat="1" ht="30" customHeight="1">
      <c r="A155" s="140" t="s">
        <v>52</v>
      </c>
      <c r="B155" s="142"/>
      <c r="C155" s="142"/>
      <c r="D155" s="142"/>
      <c r="E155" s="142"/>
      <c r="F155" s="142"/>
      <c r="K155" s="140" t="s">
        <v>6676</v>
      </c>
    </row>
    <row r="156" spans="1:11" s="139" customFormat="1" ht="30" customHeight="1">
      <c r="A156" s="140" t="s">
        <v>3638</v>
      </c>
      <c r="B156" s="142"/>
      <c r="C156" s="142"/>
      <c r="D156" s="142"/>
      <c r="E156" s="142"/>
      <c r="F156" s="142"/>
      <c r="K156" s="140" t="s">
        <v>6780</v>
      </c>
    </row>
    <row r="157" spans="1:11" s="139" customFormat="1" ht="30" customHeight="1">
      <c r="A157" s="140" t="s">
        <v>3639</v>
      </c>
      <c r="B157" s="142">
        <v>977280</v>
      </c>
      <c r="C157" s="142"/>
      <c r="D157" s="142"/>
      <c r="E157" s="142">
        <v>977280</v>
      </c>
      <c r="F157" s="142" t="s">
        <v>6781</v>
      </c>
      <c r="K157" s="140" t="s">
        <v>6782</v>
      </c>
    </row>
    <row r="158" spans="1:11" s="139" customFormat="1" ht="30" customHeight="1">
      <c r="A158" s="140" t="s">
        <v>3640</v>
      </c>
      <c r="B158" s="142"/>
      <c r="C158" s="142">
        <v>1304096</v>
      </c>
      <c r="D158" s="142"/>
      <c r="E158" s="142">
        <v>1304096</v>
      </c>
      <c r="F158" s="142" t="s">
        <v>6783</v>
      </c>
      <c r="K158" s="140" t="s">
        <v>6784</v>
      </c>
    </row>
    <row r="159" spans="1:11" s="139" customFormat="1" ht="30" customHeight="1">
      <c r="A159" s="140" t="s">
        <v>3641</v>
      </c>
      <c r="B159" s="142"/>
      <c r="C159" s="142"/>
      <c r="D159" s="142"/>
      <c r="E159" s="142"/>
      <c r="F159" s="142" t="s">
        <v>6785</v>
      </c>
      <c r="K159" s="140" t="s">
        <v>6786</v>
      </c>
    </row>
    <row r="160" spans="1:11" s="139" customFormat="1" ht="30" customHeight="1">
      <c r="A160" s="140" t="s">
        <v>52</v>
      </c>
      <c r="B160" s="142"/>
      <c r="C160" s="142"/>
      <c r="D160" s="142"/>
      <c r="E160" s="142"/>
      <c r="F160" s="142"/>
      <c r="K160" s="140" t="s">
        <v>52</v>
      </c>
    </row>
    <row r="161" spans="1:11" s="139" customFormat="1" ht="30" customHeight="1">
      <c r="A161" s="140" t="s">
        <v>3642</v>
      </c>
      <c r="B161" s="146">
        <v>977280</v>
      </c>
      <c r="C161" s="146">
        <v>1304096</v>
      </c>
      <c r="D161" s="146"/>
      <c r="E161" s="146">
        <v>2281376</v>
      </c>
      <c r="F161" s="146"/>
      <c r="K161" s="140" t="s">
        <v>6787</v>
      </c>
    </row>
    <row r="162" spans="1:11" s="139" customFormat="1" ht="30" customHeight="1">
      <c r="A162" s="140" t="s">
        <v>52</v>
      </c>
      <c r="B162" s="142"/>
      <c r="C162" s="142"/>
      <c r="D162" s="142"/>
      <c r="E162" s="142"/>
      <c r="F162" s="142"/>
      <c r="K162" s="140" t="s">
        <v>6758</v>
      </c>
    </row>
    <row r="163" spans="1:11" s="139" customFormat="1" ht="30" customHeight="1">
      <c r="A163" s="140" t="s">
        <v>3643</v>
      </c>
      <c r="B163" s="142"/>
      <c r="C163" s="142"/>
      <c r="D163" s="142"/>
      <c r="E163" s="142"/>
      <c r="F163" s="142"/>
      <c r="K163" s="140" t="s">
        <v>6788</v>
      </c>
    </row>
    <row r="164" spans="1:11" s="139" customFormat="1" ht="30" customHeight="1">
      <c r="A164" s="140" t="s">
        <v>3644</v>
      </c>
      <c r="B164" s="142">
        <v>781824</v>
      </c>
      <c r="C164" s="142"/>
      <c r="D164" s="142"/>
      <c r="E164" s="142">
        <v>781824</v>
      </c>
      <c r="F164" s="142" t="s">
        <v>6789</v>
      </c>
      <c r="K164" s="140" t="s">
        <v>6790</v>
      </c>
    </row>
    <row r="165" spans="1:11" s="139" customFormat="1" ht="30" customHeight="1">
      <c r="A165" s="140" t="s">
        <v>3645</v>
      </c>
      <c r="B165" s="142"/>
      <c r="C165" s="142">
        <v>869392</v>
      </c>
      <c r="D165" s="142"/>
      <c r="E165" s="142">
        <v>869392</v>
      </c>
      <c r="F165" s="142" t="s">
        <v>6791</v>
      </c>
      <c r="K165" s="140" t="s">
        <v>6792</v>
      </c>
    </row>
    <row r="166" spans="1:11" s="139" customFormat="1" ht="30" customHeight="1">
      <c r="A166" s="140" t="s">
        <v>3641</v>
      </c>
      <c r="B166" s="142"/>
      <c r="C166" s="142"/>
      <c r="D166" s="142"/>
      <c r="E166" s="142"/>
      <c r="F166" s="142" t="s">
        <v>6793</v>
      </c>
      <c r="K166" s="140" t="s">
        <v>6794</v>
      </c>
    </row>
    <row r="167" spans="1:11" s="139" customFormat="1" ht="30" customHeight="1">
      <c r="A167" s="140" t="s">
        <v>52</v>
      </c>
      <c r="B167" s="142"/>
      <c r="C167" s="142"/>
      <c r="D167" s="142"/>
      <c r="E167" s="142"/>
      <c r="F167" s="142"/>
      <c r="K167" s="140" t="s">
        <v>52</v>
      </c>
    </row>
    <row r="168" spans="1:11" s="139" customFormat="1" ht="30" customHeight="1">
      <c r="A168" s="140" t="s">
        <v>3642</v>
      </c>
      <c r="B168" s="146">
        <v>781824</v>
      </c>
      <c r="C168" s="146">
        <v>869392</v>
      </c>
      <c r="D168" s="146"/>
      <c r="E168" s="146">
        <v>1651216</v>
      </c>
      <c r="F168" s="146"/>
      <c r="K168" s="140" t="s">
        <v>6795</v>
      </c>
    </row>
    <row r="169" spans="1:11" s="139" customFormat="1" ht="30" customHeight="1">
      <c r="A169" s="140" t="s">
        <v>52</v>
      </c>
      <c r="B169" s="142"/>
      <c r="C169" s="142"/>
      <c r="D169" s="142"/>
      <c r="E169" s="142"/>
      <c r="F169" s="142"/>
      <c r="K169" s="140" t="s">
        <v>6796</v>
      </c>
    </row>
    <row r="170" spans="1:11" s="139" customFormat="1" ht="30" customHeight="1">
      <c r="A170" s="140" t="s">
        <v>3646</v>
      </c>
      <c r="B170" s="142"/>
      <c r="C170" s="142"/>
      <c r="D170" s="142"/>
      <c r="E170" s="142"/>
      <c r="F170" s="142"/>
      <c r="K170" s="140" t="s">
        <v>6797</v>
      </c>
    </row>
    <row r="171" spans="1:11" s="139" customFormat="1" ht="30" customHeight="1">
      <c r="A171" s="140" t="s">
        <v>3647</v>
      </c>
      <c r="B171" s="142">
        <v>469094.40000000002</v>
      </c>
      <c r="C171" s="142"/>
      <c r="D171" s="142"/>
      <c r="E171" s="142">
        <v>469094.40000000002</v>
      </c>
      <c r="F171" s="142" t="s">
        <v>6798</v>
      </c>
      <c r="K171" s="140" t="s">
        <v>6799</v>
      </c>
    </row>
    <row r="172" spans="1:11" s="139" customFormat="1" ht="30" customHeight="1">
      <c r="A172" s="140" t="s">
        <v>3648</v>
      </c>
      <c r="B172" s="142"/>
      <c r="C172" s="142">
        <v>521635.2</v>
      </c>
      <c r="D172" s="142"/>
      <c r="E172" s="142">
        <v>521635.2</v>
      </c>
      <c r="F172" s="142" t="s">
        <v>6800</v>
      </c>
      <c r="K172" s="140" t="s">
        <v>6801</v>
      </c>
    </row>
    <row r="173" spans="1:11" s="139" customFormat="1" ht="30" customHeight="1">
      <c r="A173" s="140" t="s">
        <v>3649</v>
      </c>
      <c r="B173" s="142"/>
      <c r="C173" s="142"/>
      <c r="D173" s="142"/>
      <c r="E173" s="142"/>
      <c r="F173" s="142" t="s">
        <v>6802</v>
      </c>
      <c r="K173" s="140" t="s">
        <v>6803</v>
      </c>
    </row>
    <row r="174" spans="1:11" s="139" customFormat="1" ht="30" customHeight="1">
      <c r="A174" s="140" t="s">
        <v>52</v>
      </c>
      <c r="B174" s="142"/>
      <c r="C174" s="142"/>
      <c r="D174" s="142"/>
      <c r="E174" s="142"/>
      <c r="F174" s="142"/>
      <c r="K174" s="140" t="s">
        <v>52</v>
      </c>
    </row>
    <row r="175" spans="1:11" s="139" customFormat="1" ht="30" customHeight="1">
      <c r="A175" s="140" t="s">
        <v>3642</v>
      </c>
      <c r="B175" s="146">
        <v>469094.40000000002</v>
      </c>
      <c r="C175" s="146">
        <v>521635.2</v>
      </c>
      <c r="D175" s="146"/>
      <c r="E175" s="146">
        <v>990729.6</v>
      </c>
      <c r="F175" s="146"/>
      <c r="K175" s="140" t="s">
        <v>6804</v>
      </c>
    </row>
    <row r="176" spans="1:11" s="139" customFormat="1" ht="30" customHeight="1">
      <c r="A176" s="140" t="s">
        <v>52</v>
      </c>
      <c r="B176" s="142"/>
      <c r="C176" s="142"/>
      <c r="D176" s="142"/>
      <c r="E176" s="142"/>
      <c r="F176" s="142"/>
      <c r="K176" s="140" t="s">
        <v>6805</v>
      </c>
    </row>
    <row r="177" spans="1:11" s="139" customFormat="1" ht="30" customHeight="1">
      <c r="A177" s="140" t="s">
        <v>3650</v>
      </c>
      <c r="B177" s="142"/>
      <c r="C177" s="142"/>
      <c r="D177" s="142"/>
      <c r="E177" s="142"/>
      <c r="F177" s="142"/>
      <c r="K177" s="140" t="s">
        <v>6806</v>
      </c>
    </row>
    <row r="178" spans="1:11" s="139" customFormat="1" ht="30" customHeight="1">
      <c r="A178" s="140" t="s">
        <v>3651</v>
      </c>
      <c r="B178" s="142"/>
      <c r="C178" s="142"/>
      <c r="D178" s="142"/>
      <c r="E178" s="142"/>
      <c r="F178" s="142"/>
      <c r="K178" s="140" t="s">
        <v>6807</v>
      </c>
    </row>
    <row r="179" spans="1:11" s="139" customFormat="1" ht="30" customHeight="1">
      <c r="A179" s="140" t="s">
        <v>3652</v>
      </c>
      <c r="B179" s="142"/>
      <c r="C179" s="142">
        <v>125544</v>
      </c>
      <c r="D179" s="142"/>
      <c r="E179" s="142">
        <v>125544</v>
      </c>
      <c r="F179" s="142" t="s">
        <v>6808</v>
      </c>
      <c r="K179" s="140" t="s">
        <v>6809</v>
      </c>
    </row>
    <row r="180" spans="1:11" s="139" customFormat="1" ht="30" customHeight="1">
      <c r="A180" s="140" t="s">
        <v>3653</v>
      </c>
      <c r="B180" s="142"/>
      <c r="C180" s="142"/>
      <c r="D180" s="142"/>
      <c r="E180" s="142"/>
      <c r="F180" s="142"/>
      <c r="K180" s="140" t="s">
        <v>6810</v>
      </c>
    </row>
    <row r="181" spans="1:11" s="139" customFormat="1" ht="30" customHeight="1">
      <c r="A181" s="140" t="s">
        <v>3654</v>
      </c>
      <c r="B181" s="142"/>
      <c r="C181" s="142">
        <v>70629.600000000006</v>
      </c>
      <c r="D181" s="142"/>
      <c r="E181" s="142">
        <v>70629.600000000006</v>
      </c>
      <c r="F181" s="142" t="s">
        <v>6811</v>
      </c>
      <c r="K181" s="140" t="s">
        <v>6812</v>
      </c>
    </row>
    <row r="182" spans="1:11" s="139" customFormat="1" ht="30" customHeight="1">
      <c r="A182" s="140" t="s">
        <v>52</v>
      </c>
      <c r="B182" s="142"/>
      <c r="C182" s="142"/>
      <c r="D182" s="142"/>
      <c r="E182" s="142"/>
      <c r="F182" s="142"/>
      <c r="K182" s="140" t="s">
        <v>52</v>
      </c>
    </row>
    <row r="183" spans="1:11" s="139" customFormat="1" ht="30" customHeight="1">
      <c r="A183" s="140" t="s">
        <v>3642</v>
      </c>
      <c r="B183" s="146"/>
      <c r="C183" s="146">
        <v>196173.6</v>
      </c>
      <c r="D183" s="146"/>
      <c r="E183" s="146">
        <v>196173.6</v>
      </c>
      <c r="F183" s="146"/>
      <c r="K183" s="140" t="s">
        <v>6813</v>
      </c>
    </row>
    <row r="184" spans="1:11" s="139" customFormat="1" ht="30" customHeight="1">
      <c r="A184" s="140" t="s">
        <v>52</v>
      </c>
      <c r="B184" s="142"/>
      <c r="C184" s="142"/>
      <c r="D184" s="142"/>
      <c r="E184" s="142"/>
      <c r="F184" s="142"/>
      <c r="K184" s="140" t="s">
        <v>6814</v>
      </c>
    </row>
    <row r="185" spans="1:11" s="139" customFormat="1" ht="30" customHeight="1">
      <c r="A185" s="140" t="s">
        <v>3655</v>
      </c>
      <c r="B185" s="142"/>
      <c r="C185" s="142"/>
      <c r="D185" s="142"/>
      <c r="E185" s="142"/>
      <c r="F185" s="142"/>
      <c r="K185" s="140" t="s">
        <v>6815</v>
      </c>
    </row>
    <row r="186" spans="1:11" s="139" customFormat="1" ht="30" customHeight="1">
      <c r="A186" s="140" t="s">
        <v>3656</v>
      </c>
      <c r="B186" s="142">
        <v>5885.2</v>
      </c>
      <c r="C186" s="142"/>
      <c r="D186" s="142"/>
      <c r="E186" s="142">
        <v>5885.2</v>
      </c>
      <c r="F186" s="142"/>
      <c r="K186" s="140" t="s">
        <v>6816</v>
      </c>
    </row>
    <row r="187" spans="1:11" s="139" customFormat="1" ht="30" customHeight="1">
      <c r="A187" s="140" t="s">
        <v>52</v>
      </c>
      <c r="B187" s="142"/>
      <c r="C187" s="142"/>
      <c r="D187" s="142"/>
      <c r="E187" s="142"/>
      <c r="F187" s="142"/>
      <c r="K187" s="140" t="s">
        <v>52</v>
      </c>
    </row>
    <row r="188" spans="1:11" s="139" customFormat="1" ht="30" customHeight="1">
      <c r="A188" s="140" t="s">
        <v>3642</v>
      </c>
      <c r="B188" s="146">
        <v>5885.2</v>
      </c>
      <c r="C188" s="146"/>
      <c r="D188" s="146"/>
      <c r="E188" s="146">
        <v>5885.2</v>
      </c>
      <c r="F188" s="146"/>
      <c r="K188" s="140" t="s">
        <v>6817</v>
      </c>
    </row>
    <row r="189" spans="1:11" s="139" customFormat="1" ht="30" customHeight="1">
      <c r="A189" s="140" t="s">
        <v>52</v>
      </c>
      <c r="B189" s="142"/>
      <c r="C189" s="142"/>
      <c r="D189" s="142"/>
      <c r="E189" s="142"/>
      <c r="F189" s="142"/>
      <c r="K189" s="140" t="s">
        <v>52</v>
      </c>
    </row>
    <row r="190" spans="1:11" s="139" customFormat="1" ht="30" customHeight="1">
      <c r="A190" s="140" t="s">
        <v>3657</v>
      </c>
      <c r="B190" s="142">
        <v>2234083.6</v>
      </c>
      <c r="C190" s="142">
        <v>2891296.8</v>
      </c>
      <c r="D190" s="142"/>
      <c r="E190" s="142">
        <v>5125380.4000000004</v>
      </c>
      <c r="F190" s="142"/>
      <c r="K190" s="140" t="s">
        <v>6818</v>
      </c>
    </row>
    <row r="191" spans="1:11" s="139" customFormat="1" ht="30" customHeight="1">
      <c r="A191" s="140"/>
      <c r="B191" s="140"/>
      <c r="C191" s="140"/>
      <c r="D191" s="140"/>
      <c r="E191" s="140"/>
      <c r="F191" s="140"/>
    </row>
    <row r="192" spans="1:11" s="139" customFormat="1" ht="30" customHeight="1" thickBot="1">
      <c r="A192" s="144" t="s">
        <v>3566</v>
      </c>
      <c r="B192" s="145">
        <v>2234083</v>
      </c>
      <c r="C192" s="145">
        <v>2891296</v>
      </c>
      <c r="D192" s="145">
        <v>0</v>
      </c>
      <c r="E192" s="145">
        <v>5125379</v>
      </c>
      <c r="F192" s="144"/>
    </row>
    <row r="193" spans="1:11" s="139" customFormat="1" ht="30" customHeight="1">
      <c r="A193" s="140"/>
      <c r="B193" s="140"/>
      <c r="C193" s="140"/>
      <c r="D193" s="140"/>
      <c r="E193" s="140"/>
      <c r="F193" s="140"/>
    </row>
    <row r="194" spans="1:11" s="139" customFormat="1" ht="30" customHeight="1">
      <c r="A194" s="140" t="s">
        <v>6819</v>
      </c>
      <c r="B194" s="141">
        <v>2791133</v>
      </c>
      <c r="C194" s="141">
        <v>6238998</v>
      </c>
      <c r="D194" s="141">
        <v>0</v>
      </c>
      <c r="E194" s="141">
        <v>9030131</v>
      </c>
      <c r="F194" s="140" t="s">
        <v>52</v>
      </c>
      <c r="G194" s="139" t="s">
        <v>52</v>
      </c>
      <c r="H194" s="139" t="s">
        <v>6479</v>
      </c>
      <c r="K194" s="139">
        <v>1</v>
      </c>
    </row>
    <row r="195" spans="1:11" s="139" customFormat="1" ht="30" customHeight="1">
      <c r="A195" s="147"/>
      <c r="B195" s="140"/>
      <c r="C195" s="140"/>
      <c r="D195" s="140"/>
      <c r="E195" s="140"/>
      <c r="F195" s="140"/>
    </row>
    <row r="196" spans="1:11" s="139" customFormat="1" ht="30" customHeight="1">
      <c r="A196" s="140" t="s">
        <v>6674</v>
      </c>
      <c r="B196" s="140"/>
      <c r="C196" s="140"/>
      <c r="D196" s="140"/>
      <c r="E196" s="140"/>
      <c r="F196" s="140"/>
      <c r="G196" s="139" t="s">
        <v>52</v>
      </c>
      <c r="I196" s="139" t="s">
        <v>1535</v>
      </c>
      <c r="J196" s="139" t="s">
        <v>52</v>
      </c>
      <c r="K196" s="139" t="s">
        <v>56</v>
      </c>
    </row>
    <row r="197" spans="1:11" s="139" customFormat="1" ht="30" customHeight="1">
      <c r="A197" s="140" t="s">
        <v>3658</v>
      </c>
      <c r="B197" s="142"/>
      <c r="C197" s="142"/>
      <c r="D197" s="142"/>
      <c r="E197" s="142"/>
      <c r="F197" s="142"/>
      <c r="K197" s="140" t="s">
        <v>6820</v>
      </c>
    </row>
    <row r="198" spans="1:11" s="139" customFormat="1" ht="30" customHeight="1">
      <c r="A198" s="140" t="s">
        <v>52</v>
      </c>
      <c r="B198" s="142"/>
      <c r="C198" s="142"/>
      <c r="D198" s="142"/>
      <c r="E198" s="142"/>
      <c r="F198" s="142"/>
      <c r="K198" s="140" t="s">
        <v>52</v>
      </c>
    </row>
    <row r="199" spans="1:11" s="139" customFormat="1" ht="30" customHeight="1">
      <c r="A199" s="140" t="s">
        <v>3623</v>
      </c>
      <c r="B199" s="142"/>
      <c r="C199" s="142"/>
      <c r="D199" s="142"/>
      <c r="E199" s="142"/>
      <c r="F199" s="142"/>
      <c r="K199" s="140" t="s">
        <v>6765</v>
      </c>
    </row>
    <row r="200" spans="1:11" s="139" customFormat="1" ht="30" customHeight="1">
      <c r="A200" s="140" t="s">
        <v>3624</v>
      </c>
      <c r="B200" s="142"/>
      <c r="C200" s="142"/>
      <c r="D200" s="142"/>
      <c r="E200" s="142"/>
      <c r="F200" s="142"/>
      <c r="K200" s="140" t="s">
        <v>6766</v>
      </c>
    </row>
    <row r="201" spans="1:11" s="139" customFormat="1" ht="30" customHeight="1">
      <c r="A201" s="140" t="s">
        <v>3625</v>
      </c>
      <c r="B201" s="142"/>
      <c r="C201" s="142"/>
      <c r="D201" s="142"/>
      <c r="E201" s="142"/>
      <c r="F201" s="142"/>
      <c r="K201" s="140" t="s">
        <v>6767</v>
      </c>
    </row>
    <row r="202" spans="1:11" s="139" customFormat="1" ht="30" customHeight="1">
      <c r="A202" s="140" t="s">
        <v>3626</v>
      </c>
      <c r="B202" s="142"/>
      <c r="C202" s="142"/>
      <c r="D202" s="142"/>
      <c r="E202" s="142"/>
      <c r="F202" s="142"/>
      <c r="K202" s="140" t="s">
        <v>6768</v>
      </c>
    </row>
    <row r="203" spans="1:11" s="139" customFormat="1" ht="30" customHeight="1">
      <c r="A203" s="140" t="s">
        <v>3627</v>
      </c>
      <c r="B203" s="142"/>
      <c r="C203" s="142"/>
      <c r="D203" s="142"/>
      <c r="E203" s="142"/>
      <c r="F203" s="142"/>
      <c r="K203" s="140" t="s">
        <v>6769</v>
      </c>
    </row>
    <row r="204" spans="1:11" s="139" customFormat="1" ht="30" customHeight="1">
      <c r="A204" s="140" t="s">
        <v>3628</v>
      </c>
      <c r="B204" s="142"/>
      <c r="C204" s="142"/>
      <c r="D204" s="142"/>
      <c r="E204" s="142"/>
      <c r="F204" s="142"/>
      <c r="K204" s="140" t="s">
        <v>6770</v>
      </c>
    </row>
    <row r="205" spans="1:11" s="139" customFormat="1" ht="30" customHeight="1">
      <c r="A205" s="140" t="s">
        <v>3629</v>
      </c>
      <c r="B205" s="142"/>
      <c r="C205" s="142"/>
      <c r="D205" s="142"/>
      <c r="E205" s="142"/>
      <c r="F205" s="142"/>
      <c r="K205" s="140" t="s">
        <v>6771</v>
      </c>
    </row>
    <row r="206" spans="1:11" s="139" customFormat="1" ht="30" customHeight="1">
      <c r="A206" s="140" t="s">
        <v>3630</v>
      </c>
      <c r="B206" s="142"/>
      <c r="C206" s="142"/>
      <c r="D206" s="142"/>
      <c r="E206" s="142"/>
      <c r="F206" s="142"/>
      <c r="K206" s="140" t="s">
        <v>6772</v>
      </c>
    </row>
    <row r="207" spans="1:11" s="139" customFormat="1" ht="30" customHeight="1">
      <c r="A207" s="140" t="s">
        <v>3631</v>
      </c>
      <c r="B207" s="142"/>
      <c r="C207" s="142"/>
      <c r="D207" s="142"/>
      <c r="E207" s="142"/>
      <c r="F207" s="142"/>
      <c r="K207" s="140" t="s">
        <v>6773</v>
      </c>
    </row>
    <row r="208" spans="1:11" s="139" customFormat="1" ht="30" customHeight="1">
      <c r="A208" s="140" t="s">
        <v>3632</v>
      </c>
      <c r="B208" s="142"/>
      <c r="C208" s="142"/>
      <c r="D208" s="142"/>
      <c r="E208" s="142"/>
      <c r="F208" s="142"/>
      <c r="K208" s="140" t="s">
        <v>6774</v>
      </c>
    </row>
    <row r="209" spans="1:11" s="139" customFormat="1" ht="30" customHeight="1">
      <c r="A209" s="140" t="s">
        <v>3633</v>
      </c>
      <c r="B209" s="142"/>
      <c r="C209" s="142"/>
      <c r="D209" s="142"/>
      <c r="E209" s="142"/>
      <c r="F209" s="142"/>
      <c r="K209" s="140" t="s">
        <v>6775</v>
      </c>
    </row>
    <row r="210" spans="1:11" s="139" customFormat="1" ht="30" customHeight="1">
      <c r="A210" s="140" t="s">
        <v>3634</v>
      </c>
      <c r="B210" s="142"/>
      <c r="C210" s="142"/>
      <c r="D210" s="142"/>
      <c r="E210" s="142"/>
      <c r="F210" s="142"/>
      <c r="K210" s="140" t="s">
        <v>6776</v>
      </c>
    </row>
    <row r="211" spans="1:11" s="139" customFormat="1" ht="30" customHeight="1">
      <c r="A211" s="140" t="s">
        <v>3635</v>
      </c>
      <c r="B211" s="142"/>
      <c r="C211" s="142"/>
      <c r="D211" s="142"/>
      <c r="E211" s="142"/>
      <c r="F211" s="142"/>
      <c r="K211" s="140" t="s">
        <v>6777</v>
      </c>
    </row>
    <row r="212" spans="1:11" s="139" customFormat="1" ht="30" customHeight="1">
      <c r="A212" s="140" t="s">
        <v>3636</v>
      </c>
      <c r="B212" s="142"/>
      <c r="C212" s="142"/>
      <c r="D212" s="142"/>
      <c r="E212" s="142"/>
      <c r="F212" s="142"/>
      <c r="K212" s="140" t="s">
        <v>6778</v>
      </c>
    </row>
    <row r="213" spans="1:11" s="139" customFormat="1" ht="30" customHeight="1">
      <c r="A213" s="140" t="s">
        <v>3637</v>
      </c>
      <c r="B213" s="142"/>
      <c r="C213" s="142"/>
      <c r="D213" s="142"/>
      <c r="E213" s="142"/>
      <c r="F213" s="142"/>
      <c r="K213" s="140" t="s">
        <v>6779</v>
      </c>
    </row>
    <row r="214" spans="1:11" s="139" customFormat="1" ht="30" customHeight="1">
      <c r="A214" s="140" t="s">
        <v>52</v>
      </c>
      <c r="B214" s="142"/>
      <c r="C214" s="142"/>
      <c r="D214" s="142"/>
      <c r="E214" s="142"/>
      <c r="F214" s="142"/>
      <c r="K214" s="140" t="s">
        <v>52</v>
      </c>
    </row>
    <row r="215" spans="1:11" s="139" customFormat="1" ht="30" customHeight="1">
      <c r="A215" s="140" t="s">
        <v>52</v>
      </c>
      <c r="B215" s="142"/>
      <c r="C215" s="142"/>
      <c r="D215" s="142"/>
      <c r="E215" s="142"/>
      <c r="F215" s="142"/>
      <c r="K215" s="140" t="s">
        <v>6676</v>
      </c>
    </row>
    <row r="216" spans="1:11" s="139" customFormat="1" ht="30" customHeight="1">
      <c r="A216" s="140" t="s">
        <v>3638</v>
      </c>
      <c r="B216" s="142"/>
      <c r="C216" s="142"/>
      <c r="D216" s="142"/>
      <c r="E216" s="142"/>
      <c r="F216" s="142"/>
      <c r="K216" s="140" t="s">
        <v>6780</v>
      </c>
    </row>
    <row r="217" spans="1:11" s="139" customFormat="1" ht="30" customHeight="1">
      <c r="A217" s="140" t="s">
        <v>3639</v>
      </c>
      <c r="B217" s="142">
        <v>977280</v>
      </c>
      <c r="C217" s="142"/>
      <c r="D217" s="142"/>
      <c r="E217" s="142">
        <v>977280</v>
      </c>
      <c r="F217" s="142" t="s">
        <v>6781</v>
      </c>
      <c r="K217" s="140" t="s">
        <v>6782</v>
      </c>
    </row>
    <row r="218" spans="1:11" s="139" customFormat="1" ht="30" customHeight="1">
      <c r="A218" s="140" t="s">
        <v>3640</v>
      </c>
      <c r="B218" s="142"/>
      <c r="C218" s="142">
        <v>1304096</v>
      </c>
      <c r="D218" s="142"/>
      <c r="E218" s="142">
        <v>1304096</v>
      </c>
      <c r="F218" s="142" t="s">
        <v>6783</v>
      </c>
      <c r="K218" s="140" t="s">
        <v>6784</v>
      </c>
    </row>
    <row r="219" spans="1:11" s="139" customFormat="1" ht="30" customHeight="1">
      <c r="A219" s="140" t="s">
        <v>3641</v>
      </c>
      <c r="B219" s="142"/>
      <c r="C219" s="142"/>
      <c r="D219" s="142"/>
      <c r="E219" s="142"/>
      <c r="F219" s="142" t="s">
        <v>6785</v>
      </c>
      <c r="K219" s="140" t="s">
        <v>6786</v>
      </c>
    </row>
    <row r="220" spans="1:11" s="139" customFormat="1" ht="30" customHeight="1">
      <c r="A220" s="140" t="s">
        <v>52</v>
      </c>
      <c r="B220" s="142"/>
      <c r="C220" s="142"/>
      <c r="D220" s="142"/>
      <c r="E220" s="142"/>
      <c r="F220" s="142"/>
      <c r="K220" s="140" t="s">
        <v>52</v>
      </c>
    </row>
    <row r="221" spans="1:11" s="139" customFormat="1" ht="30" customHeight="1">
      <c r="A221" s="140" t="s">
        <v>3618</v>
      </c>
      <c r="B221" s="142">
        <v>977280</v>
      </c>
      <c r="C221" s="142">
        <v>1304096</v>
      </c>
      <c r="D221" s="142"/>
      <c r="E221" s="142">
        <v>2281376</v>
      </c>
      <c r="F221" s="142"/>
      <c r="K221" s="140" t="s">
        <v>6757</v>
      </c>
    </row>
    <row r="222" spans="1:11" s="139" customFormat="1" ht="30" customHeight="1">
      <c r="A222" s="140" t="s">
        <v>52</v>
      </c>
      <c r="B222" s="142"/>
      <c r="C222" s="142"/>
      <c r="D222" s="142"/>
      <c r="E222" s="142"/>
      <c r="F222" s="142"/>
      <c r="K222" s="140" t="s">
        <v>6758</v>
      </c>
    </row>
    <row r="223" spans="1:11" s="139" customFormat="1" ht="30" customHeight="1">
      <c r="A223" s="140" t="s">
        <v>3643</v>
      </c>
      <c r="B223" s="142"/>
      <c r="C223" s="142"/>
      <c r="D223" s="142"/>
      <c r="E223" s="142"/>
      <c r="F223" s="142"/>
      <c r="K223" s="140" t="s">
        <v>6788</v>
      </c>
    </row>
    <row r="224" spans="1:11" s="139" customFormat="1" ht="30" customHeight="1">
      <c r="A224" s="140" t="s">
        <v>3644</v>
      </c>
      <c r="B224" s="142">
        <v>781824</v>
      </c>
      <c r="C224" s="142"/>
      <c r="D224" s="142"/>
      <c r="E224" s="142">
        <v>781824</v>
      </c>
      <c r="F224" s="142" t="s">
        <v>6789</v>
      </c>
      <c r="K224" s="140" t="s">
        <v>6790</v>
      </c>
    </row>
    <row r="225" spans="1:11" s="139" customFormat="1" ht="30" customHeight="1">
      <c r="A225" s="140" t="s">
        <v>3645</v>
      </c>
      <c r="B225" s="142"/>
      <c r="C225" s="142">
        <v>869392</v>
      </c>
      <c r="D225" s="142"/>
      <c r="E225" s="142">
        <v>869392</v>
      </c>
      <c r="F225" s="142" t="s">
        <v>6791</v>
      </c>
      <c r="K225" s="140" t="s">
        <v>6792</v>
      </c>
    </row>
    <row r="226" spans="1:11" s="139" customFormat="1" ht="30" customHeight="1">
      <c r="A226" s="140" t="s">
        <v>3641</v>
      </c>
      <c r="B226" s="142"/>
      <c r="C226" s="142"/>
      <c r="D226" s="142"/>
      <c r="E226" s="142"/>
      <c r="F226" s="142" t="s">
        <v>6793</v>
      </c>
      <c r="K226" s="140" t="s">
        <v>6794</v>
      </c>
    </row>
    <row r="227" spans="1:11" s="139" customFormat="1" ht="30" customHeight="1">
      <c r="A227" s="140" t="s">
        <v>52</v>
      </c>
      <c r="B227" s="142"/>
      <c r="C227" s="142"/>
      <c r="D227" s="142"/>
      <c r="E227" s="142"/>
      <c r="F227" s="142"/>
      <c r="K227" s="140" t="s">
        <v>52</v>
      </c>
    </row>
    <row r="228" spans="1:11" s="139" customFormat="1" ht="30" customHeight="1">
      <c r="A228" s="140" t="s">
        <v>3618</v>
      </c>
      <c r="B228" s="142">
        <v>781824</v>
      </c>
      <c r="C228" s="142">
        <v>869392</v>
      </c>
      <c r="D228" s="142"/>
      <c r="E228" s="142">
        <v>1651216</v>
      </c>
      <c r="F228" s="142"/>
      <c r="K228" s="140" t="s">
        <v>6761</v>
      </c>
    </row>
    <row r="229" spans="1:11" s="139" customFormat="1" ht="30" customHeight="1">
      <c r="A229" s="140" t="s">
        <v>52</v>
      </c>
      <c r="B229" s="142"/>
      <c r="C229" s="142"/>
      <c r="D229" s="142"/>
      <c r="E229" s="142"/>
      <c r="F229" s="142"/>
      <c r="K229" s="140" t="s">
        <v>6796</v>
      </c>
    </row>
    <row r="230" spans="1:11" s="139" customFormat="1" ht="30" customHeight="1">
      <c r="A230" s="140" t="s">
        <v>3646</v>
      </c>
      <c r="B230" s="142"/>
      <c r="C230" s="142"/>
      <c r="D230" s="142"/>
      <c r="E230" s="142"/>
      <c r="F230" s="142"/>
      <c r="K230" s="140" t="s">
        <v>6797</v>
      </c>
    </row>
    <row r="231" spans="1:11" s="139" customFormat="1" ht="30" customHeight="1">
      <c r="A231" s="140" t="s">
        <v>3647</v>
      </c>
      <c r="B231" s="142">
        <v>469094.40000000002</v>
      </c>
      <c r="C231" s="142"/>
      <c r="D231" s="142"/>
      <c r="E231" s="142">
        <v>469094.40000000002</v>
      </c>
      <c r="F231" s="142" t="s">
        <v>6798</v>
      </c>
      <c r="K231" s="140" t="s">
        <v>6799</v>
      </c>
    </row>
    <row r="232" spans="1:11" s="139" customFormat="1" ht="30" customHeight="1">
      <c r="A232" s="140" t="s">
        <v>3648</v>
      </c>
      <c r="B232" s="142"/>
      <c r="C232" s="142">
        <v>521635.2</v>
      </c>
      <c r="D232" s="142"/>
      <c r="E232" s="142">
        <v>521635.2</v>
      </c>
      <c r="F232" s="142" t="s">
        <v>6800</v>
      </c>
      <c r="K232" s="140" t="s">
        <v>6801</v>
      </c>
    </row>
    <row r="233" spans="1:11" s="139" customFormat="1" ht="30" customHeight="1">
      <c r="A233" s="140" t="s">
        <v>3649</v>
      </c>
      <c r="B233" s="142"/>
      <c r="C233" s="142"/>
      <c r="D233" s="142"/>
      <c r="E233" s="142"/>
      <c r="F233" s="142" t="s">
        <v>6802</v>
      </c>
      <c r="K233" s="140" t="s">
        <v>6803</v>
      </c>
    </row>
    <row r="234" spans="1:11" s="139" customFormat="1" ht="30" customHeight="1">
      <c r="A234" s="140" t="s">
        <v>52</v>
      </c>
      <c r="B234" s="142"/>
      <c r="C234" s="142"/>
      <c r="D234" s="142"/>
      <c r="E234" s="142"/>
      <c r="F234" s="142"/>
      <c r="K234" s="140" t="s">
        <v>52</v>
      </c>
    </row>
    <row r="235" spans="1:11" s="139" customFormat="1" ht="30" customHeight="1">
      <c r="A235" s="140" t="s">
        <v>3618</v>
      </c>
      <c r="B235" s="142">
        <v>469094.40000000002</v>
      </c>
      <c r="C235" s="142">
        <v>521635.2</v>
      </c>
      <c r="D235" s="142"/>
      <c r="E235" s="142">
        <v>990729.6</v>
      </c>
      <c r="F235" s="142"/>
      <c r="K235" s="140" t="s">
        <v>6821</v>
      </c>
    </row>
    <row r="236" spans="1:11" s="139" customFormat="1" ht="30" customHeight="1">
      <c r="A236" s="140" t="s">
        <v>52</v>
      </c>
      <c r="B236" s="142"/>
      <c r="C236" s="142"/>
      <c r="D236" s="142"/>
      <c r="E236" s="142"/>
      <c r="F236" s="142"/>
      <c r="K236" s="140" t="s">
        <v>6805</v>
      </c>
    </row>
    <row r="237" spans="1:11" s="139" customFormat="1" ht="30" customHeight="1">
      <c r="A237" s="140" t="s">
        <v>3650</v>
      </c>
      <c r="B237" s="142"/>
      <c r="C237" s="142"/>
      <c r="D237" s="142"/>
      <c r="E237" s="142"/>
      <c r="F237" s="142"/>
      <c r="K237" s="140" t="s">
        <v>6806</v>
      </c>
    </row>
    <row r="238" spans="1:11" s="139" customFormat="1" ht="30" customHeight="1">
      <c r="A238" s="140" t="s">
        <v>3651</v>
      </c>
      <c r="B238" s="142"/>
      <c r="C238" s="142"/>
      <c r="D238" s="142"/>
      <c r="E238" s="142"/>
      <c r="F238" s="142"/>
      <c r="K238" s="140" t="s">
        <v>6807</v>
      </c>
    </row>
    <row r="239" spans="1:11" s="139" customFormat="1" ht="30" customHeight="1">
      <c r="A239" s="140" t="s">
        <v>3652</v>
      </c>
      <c r="B239" s="142"/>
      <c r="C239" s="142">
        <v>125544</v>
      </c>
      <c r="D239" s="142"/>
      <c r="E239" s="142">
        <v>125544</v>
      </c>
      <c r="F239" s="142" t="s">
        <v>6808</v>
      </c>
      <c r="K239" s="140" t="s">
        <v>6809</v>
      </c>
    </row>
    <row r="240" spans="1:11" s="139" customFormat="1" ht="30" customHeight="1">
      <c r="A240" s="140" t="s">
        <v>3653</v>
      </c>
      <c r="B240" s="142"/>
      <c r="C240" s="142"/>
      <c r="D240" s="142"/>
      <c r="E240" s="142"/>
      <c r="F240" s="142"/>
      <c r="K240" s="140" t="s">
        <v>6810</v>
      </c>
    </row>
    <row r="241" spans="1:11" s="139" customFormat="1" ht="30" customHeight="1">
      <c r="A241" s="140" t="s">
        <v>3654</v>
      </c>
      <c r="B241" s="142"/>
      <c r="C241" s="142">
        <v>70629.600000000006</v>
      </c>
      <c r="D241" s="142"/>
      <c r="E241" s="142">
        <v>70629.600000000006</v>
      </c>
      <c r="F241" s="142" t="s">
        <v>6811</v>
      </c>
      <c r="K241" s="140" t="s">
        <v>6812</v>
      </c>
    </row>
    <row r="242" spans="1:11" s="139" customFormat="1" ht="30" customHeight="1">
      <c r="A242" s="140" t="s">
        <v>52</v>
      </c>
      <c r="B242" s="142"/>
      <c r="C242" s="142"/>
      <c r="D242" s="142"/>
      <c r="E242" s="142"/>
      <c r="F242" s="142"/>
      <c r="K242" s="140" t="s">
        <v>52</v>
      </c>
    </row>
    <row r="243" spans="1:11" s="139" customFormat="1" ht="30" customHeight="1">
      <c r="A243" s="140" t="s">
        <v>3618</v>
      </c>
      <c r="B243" s="142"/>
      <c r="C243" s="142">
        <v>196173.6</v>
      </c>
      <c r="D243" s="142"/>
      <c r="E243" s="142">
        <v>196173.6</v>
      </c>
      <c r="F243" s="142"/>
      <c r="K243" s="140" t="s">
        <v>6822</v>
      </c>
    </row>
    <row r="244" spans="1:11" s="139" customFormat="1" ht="30" customHeight="1">
      <c r="A244" s="140" t="s">
        <v>52</v>
      </c>
      <c r="B244" s="142"/>
      <c r="C244" s="142"/>
      <c r="D244" s="142"/>
      <c r="E244" s="142"/>
      <c r="F244" s="142"/>
      <c r="K244" s="140" t="s">
        <v>6814</v>
      </c>
    </row>
    <row r="245" spans="1:11" s="139" customFormat="1" ht="30" customHeight="1">
      <c r="A245" s="140" t="s">
        <v>3655</v>
      </c>
      <c r="B245" s="142"/>
      <c r="C245" s="142"/>
      <c r="D245" s="142"/>
      <c r="E245" s="142"/>
      <c r="F245" s="142"/>
      <c r="K245" s="140" t="s">
        <v>6815</v>
      </c>
    </row>
    <row r="246" spans="1:11" s="139" customFormat="1" ht="30" customHeight="1">
      <c r="A246" s="140" t="s">
        <v>3656</v>
      </c>
      <c r="B246" s="142">
        <v>5885.2</v>
      </c>
      <c r="C246" s="142"/>
      <c r="D246" s="142"/>
      <c r="E246" s="142">
        <v>5885.2</v>
      </c>
      <c r="F246" s="142"/>
      <c r="K246" s="140" t="s">
        <v>6816</v>
      </c>
    </row>
    <row r="247" spans="1:11" s="139" customFormat="1" ht="30" customHeight="1">
      <c r="A247" s="140" t="s">
        <v>52</v>
      </c>
      <c r="B247" s="142"/>
      <c r="C247" s="142"/>
      <c r="D247" s="142"/>
      <c r="E247" s="142"/>
      <c r="F247" s="142"/>
      <c r="K247" s="140" t="s">
        <v>52</v>
      </c>
    </row>
    <row r="248" spans="1:11" s="139" customFormat="1" ht="30" customHeight="1">
      <c r="A248" s="140" t="s">
        <v>3618</v>
      </c>
      <c r="B248" s="142">
        <v>5885.2</v>
      </c>
      <c r="C248" s="142"/>
      <c r="D248" s="142"/>
      <c r="E248" s="142">
        <v>5885.2</v>
      </c>
      <c r="F248" s="142"/>
      <c r="K248" s="140" t="s">
        <v>6823</v>
      </c>
    </row>
    <row r="249" spans="1:11" s="139" customFormat="1" ht="30" customHeight="1">
      <c r="A249" s="140" t="s">
        <v>52</v>
      </c>
      <c r="B249" s="142"/>
      <c r="C249" s="142"/>
      <c r="D249" s="142"/>
      <c r="E249" s="142"/>
      <c r="F249" s="142"/>
      <c r="K249" s="140" t="s">
        <v>6824</v>
      </c>
    </row>
    <row r="250" spans="1:11" s="139" customFormat="1" ht="30" customHeight="1">
      <c r="A250" s="140" t="s">
        <v>3659</v>
      </c>
      <c r="B250" s="142"/>
      <c r="C250" s="142"/>
      <c r="D250" s="142"/>
      <c r="E250" s="142"/>
      <c r="F250" s="142"/>
      <c r="K250" s="140" t="s">
        <v>6825</v>
      </c>
    </row>
    <row r="251" spans="1:11" s="139" customFormat="1" ht="30" customHeight="1">
      <c r="A251" s="140" t="s">
        <v>3660</v>
      </c>
      <c r="B251" s="142"/>
      <c r="C251" s="142"/>
      <c r="D251" s="142"/>
      <c r="E251" s="142"/>
      <c r="F251" s="142"/>
      <c r="K251" s="140" t="s">
        <v>6826</v>
      </c>
    </row>
    <row r="252" spans="1:11" s="139" customFormat="1" ht="30" customHeight="1">
      <c r="A252" s="140" t="s">
        <v>3661</v>
      </c>
      <c r="B252" s="142">
        <v>557049.59999999998</v>
      </c>
      <c r="C252" s="142"/>
      <c r="D252" s="142"/>
      <c r="E252" s="142">
        <v>557049.59999999998</v>
      </c>
      <c r="F252" s="142"/>
      <c r="K252" s="140" t="s">
        <v>6827</v>
      </c>
    </row>
    <row r="253" spans="1:11" s="139" customFormat="1" ht="30" customHeight="1">
      <c r="A253" s="140" t="s">
        <v>3662</v>
      </c>
      <c r="B253" s="142"/>
      <c r="C253" s="142">
        <v>2358232.7999999998</v>
      </c>
      <c r="D253" s="142"/>
      <c r="E253" s="142">
        <v>2358232.7999999998</v>
      </c>
      <c r="F253" s="142"/>
      <c r="K253" s="140" t="s">
        <v>6828</v>
      </c>
    </row>
    <row r="254" spans="1:11" s="139" customFormat="1" ht="30" customHeight="1">
      <c r="A254" s="140" t="s">
        <v>3663</v>
      </c>
      <c r="B254" s="142"/>
      <c r="C254" s="142"/>
      <c r="D254" s="142"/>
      <c r="E254" s="142"/>
      <c r="F254" s="142"/>
      <c r="K254" s="140" t="s">
        <v>6829</v>
      </c>
    </row>
    <row r="255" spans="1:11" s="139" customFormat="1" ht="30" customHeight="1">
      <c r="A255" s="140" t="s">
        <v>3664</v>
      </c>
      <c r="B255" s="142"/>
      <c r="C255" s="142"/>
      <c r="D255" s="142"/>
      <c r="E255" s="142"/>
      <c r="F255" s="142"/>
      <c r="K255" s="140" t="s">
        <v>6830</v>
      </c>
    </row>
    <row r="256" spans="1:11" s="139" customFormat="1" ht="30" customHeight="1">
      <c r="A256" s="140" t="s">
        <v>3665</v>
      </c>
      <c r="B256" s="142"/>
      <c r="C256" s="142">
        <v>707469.8</v>
      </c>
      <c r="D256" s="142"/>
      <c r="E256" s="142">
        <v>707469.8</v>
      </c>
      <c r="F256" s="142"/>
      <c r="K256" s="140" t="s">
        <v>6831</v>
      </c>
    </row>
    <row r="257" spans="1:11" s="139" customFormat="1" ht="30" customHeight="1">
      <c r="A257" s="140" t="s">
        <v>3618</v>
      </c>
      <c r="B257" s="142">
        <v>557049.59999999998</v>
      </c>
      <c r="C257" s="142">
        <v>3065702.6</v>
      </c>
      <c r="D257" s="142"/>
      <c r="E257" s="142">
        <v>3622752.2</v>
      </c>
      <c r="F257" s="142"/>
      <c r="K257" s="140" t="s">
        <v>6832</v>
      </c>
    </row>
    <row r="258" spans="1:11" s="139" customFormat="1" ht="30" customHeight="1">
      <c r="A258" s="140" t="s">
        <v>52</v>
      </c>
      <c r="B258" s="142"/>
      <c r="C258" s="142"/>
      <c r="D258" s="142"/>
      <c r="E258" s="142"/>
      <c r="F258" s="142"/>
      <c r="K258" s="140" t="s">
        <v>6833</v>
      </c>
    </row>
    <row r="259" spans="1:11" s="139" customFormat="1" ht="30" customHeight="1">
      <c r="A259" s="140" t="s">
        <v>3666</v>
      </c>
      <c r="B259" s="142"/>
      <c r="C259" s="142"/>
      <c r="D259" s="142"/>
      <c r="E259" s="142"/>
      <c r="F259" s="142"/>
      <c r="K259" s="140" t="s">
        <v>6834</v>
      </c>
    </row>
    <row r="260" spans="1:11" s="139" customFormat="1" ht="30" customHeight="1">
      <c r="A260" s="140" t="s">
        <v>3667</v>
      </c>
      <c r="B260" s="142"/>
      <c r="C260" s="142">
        <v>171651.9</v>
      </c>
      <c r="D260" s="142"/>
      <c r="E260" s="142">
        <v>171651.9</v>
      </c>
      <c r="F260" s="142"/>
      <c r="K260" s="140" t="s">
        <v>6835</v>
      </c>
    </row>
    <row r="261" spans="1:11" s="139" customFormat="1" ht="30" customHeight="1">
      <c r="A261" s="140" t="s">
        <v>3668</v>
      </c>
      <c r="B261" s="142"/>
      <c r="C261" s="142">
        <v>110347.6</v>
      </c>
      <c r="D261" s="142"/>
      <c r="E261" s="142">
        <v>110347.6</v>
      </c>
      <c r="F261" s="142"/>
      <c r="K261" s="140" t="s">
        <v>6836</v>
      </c>
    </row>
    <row r="262" spans="1:11" s="139" customFormat="1" ht="30" customHeight="1">
      <c r="A262" s="140" t="s">
        <v>3618</v>
      </c>
      <c r="B262" s="142"/>
      <c r="C262" s="142">
        <v>281999.5</v>
      </c>
      <c r="D262" s="142"/>
      <c r="E262" s="142">
        <v>281999.5</v>
      </c>
      <c r="F262" s="142"/>
      <c r="K262" s="140" t="s">
        <v>6837</v>
      </c>
    </row>
    <row r="263" spans="1:11" s="139" customFormat="1" ht="30" customHeight="1">
      <c r="A263" s="140" t="s">
        <v>52</v>
      </c>
      <c r="B263" s="142"/>
      <c r="C263" s="142"/>
      <c r="D263" s="142"/>
      <c r="E263" s="142"/>
      <c r="F263" s="142"/>
      <c r="K263" s="140" t="s">
        <v>52</v>
      </c>
    </row>
    <row r="264" spans="1:11" s="139" customFormat="1" ht="30" customHeight="1">
      <c r="A264" s="140" t="s">
        <v>3669</v>
      </c>
      <c r="B264" s="142">
        <v>2791133.2</v>
      </c>
      <c r="C264" s="142">
        <v>6238998.9000000004</v>
      </c>
      <c r="D264" s="142"/>
      <c r="E264" s="142">
        <v>9030132.0999999996</v>
      </c>
      <c r="F264" s="142"/>
      <c r="K264" s="140" t="s">
        <v>6838</v>
      </c>
    </row>
    <row r="265" spans="1:11" s="139" customFormat="1" ht="30" customHeight="1">
      <c r="A265" s="140"/>
      <c r="B265" s="140"/>
      <c r="C265" s="140"/>
      <c r="D265" s="140"/>
      <c r="E265" s="140"/>
      <c r="F265" s="140"/>
    </row>
    <row r="266" spans="1:11" s="139" customFormat="1" ht="30" customHeight="1" thickBot="1">
      <c r="A266" s="144" t="s">
        <v>3566</v>
      </c>
      <c r="B266" s="145">
        <v>2791133</v>
      </c>
      <c r="C266" s="145">
        <v>6238998</v>
      </c>
      <c r="D266" s="145">
        <v>0</v>
      </c>
      <c r="E266" s="145">
        <v>9030131</v>
      </c>
      <c r="F266" s="144"/>
    </row>
    <row r="267" spans="1:11" s="139" customFormat="1" ht="30" customHeight="1">
      <c r="A267" s="140"/>
      <c r="B267" s="140"/>
      <c r="C267" s="140"/>
      <c r="D267" s="140"/>
      <c r="E267" s="140"/>
      <c r="F267" s="140"/>
    </row>
    <row r="268" spans="1:11" s="139" customFormat="1" ht="30" customHeight="1">
      <c r="A268" s="140" t="s">
        <v>6839</v>
      </c>
      <c r="B268" s="141">
        <v>324763</v>
      </c>
      <c r="C268" s="141">
        <v>8345896</v>
      </c>
      <c r="D268" s="141">
        <v>499324</v>
      </c>
      <c r="E268" s="141">
        <v>9169983</v>
      </c>
      <c r="F268" s="140" t="s">
        <v>52</v>
      </c>
      <c r="G268" s="139" t="s">
        <v>52</v>
      </c>
      <c r="H268" s="139" t="s">
        <v>6480</v>
      </c>
      <c r="K268" s="139">
        <v>1</v>
      </c>
    </row>
    <row r="269" spans="1:11" s="139" customFormat="1" ht="30" customHeight="1">
      <c r="A269" s="147"/>
      <c r="B269" s="140"/>
      <c r="C269" s="140"/>
      <c r="D269" s="140"/>
      <c r="E269" s="140"/>
      <c r="F269" s="140"/>
    </row>
    <row r="270" spans="1:11" s="139" customFormat="1" ht="30" customHeight="1">
      <c r="A270" s="140" t="s">
        <v>6674</v>
      </c>
      <c r="B270" s="140"/>
      <c r="C270" s="140"/>
      <c r="D270" s="140"/>
      <c r="E270" s="140"/>
      <c r="F270" s="140"/>
      <c r="G270" s="139" t="s">
        <v>52</v>
      </c>
      <c r="I270" s="139" t="s">
        <v>1535</v>
      </c>
      <c r="J270" s="139" t="s">
        <v>52</v>
      </c>
      <c r="K270" s="139" t="s">
        <v>56</v>
      </c>
    </row>
    <row r="271" spans="1:11" s="139" customFormat="1" ht="30" customHeight="1">
      <c r="A271" s="140" t="s">
        <v>3670</v>
      </c>
      <c r="B271" s="142"/>
      <c r="C271" s="142"/>
      <c r="D271" s="142"/>
      <c r="E271" s="142"/>
      <c r="F271" s="142"/>
      <c r="K271" s="140" t="s">
        <v>6840</v>
      </c>
    </row>
    <row r="272" spans="1:11" s="139" customFormat="1" ht="30" customHeight="1">
      <c r="A272" s="140" t="s">
        <v>52</v>
      </c>
      <c r="B272" s="142"/>
      <c r="C272" s="142"/>
      <c r="D272" s="142"/>
      <c r="E272" s="142"/>
      <c r="F272" s="142"/>
      <c r="K272" s="140" t="s">
        <v>52</v>
      </c>
    </row>
    <row r="273" spans="1:11" s="139" customFormat="1" ht="30" customHeight="1">
      <c r="A273" s="140" t="s">
        <v>3548</v>
      </c>
      <c r="B273" s="142"/>
      <c r="C273" s="142"/>
      <c r="D273" s="142"/>
      <c r="E273" s="142"/>
      <c r="F273" s="142"/>
      <c r="K273" s="140" t="s">
        <v>6677</v>
      </c>
    </row>
    <row r="274" spans="1:11" s="139" customFormat="1" ht="30" customHeight="1">
      <c r="A274" s="140" t="s">
        <v>3671</v>
      </c>
      <c r="B274" s="142"/>
      <c r="C274" s="142"/>
      <c r="D274" s="142"/>
      <c r="E274" s="142"/>
      <c r="F274" s="142"/>
      <c r="K274" s="140" t="s">
        <v>6841</v>
      </c>
    </row>
    <row r="275" spans="1:11" s="139" customFormat="1" ht="30" customHeight="1">
      <c r="A275" s="140" t="s">
        <v>3672</v>
      </c>
      <c r="B275" s="142"/>
      <c r="C275" s="142"/>
      <c r="D275" s="142"/>
      <c r="E275" s="142"/>
      <c r="F275" s="142"/>
      <c r="K275" s="140" t="s">
        <v>6842</v>
      </c>
    </row>
    <row r="276" spans="1:11" s="139" customFormat="1" ht="30" customHeight="1">
      <c r="A276" s="140" t="s">
        <v>3673</v>
      </c>
      <c r="B276" s="142"/>
      <c r="C276" s="142"/>
      <c r="D276" s="142"/>
      <c r="E276" s="142"/>
      <c r="F276" s="142"/>
      <c r="K276" s="140" t="s">
        <v>6843</v>
      </c>
    </row>
    <row r="277" spans="1:11" s="139" customFormat="1" ht="30" customHeight="1">
      <c r="A277" s="140" t="s">
        <v>3674</v>
      </c>
      <c r="B277" s="142"/>
      <c r="C277" s="142"/>
      <c r="D277" s="142"/>
      <c r="E277" s="142"/>
      <c r="F277" s="142"/>
      <c r="K277" s="140" t="s">
        <v>6844</v>
      </c>
    </row>
    <row r="278" spans="1:11" s="139" customFormat="1" ht="30" customHeight="1">
      <c r="A278" s="140" t="s">
        <v>3675</v>
      </c>
      <c r="B278" s="142"/>
      <c r="C278" s="142"/>
      <c r="D278" s="142"/>
      <c r="E278" s="142"/>
      <c r="F278" s="142"/>
      <c r="K278" s="140" t="s">
        <v>6845</v>
      </c>
    </row>
    <row r="279" spans="1:11" s="139" customFormat="1" ht="30" customHeight="1">
      <c r="A279" s="140" t="s">
        <v>3676</v>
      </c>
      <c r="B279" s="142"/>
      <c r="C279" s="142"/>
      <c r="D279" s="142"/>
      <c r="E279" s="142"/>
      <c r="F279" s="142"/>
      <c r="K279" s="140" t="s">
        <v>6846</v>
      </c>
    </row>
    <row r="280" spans="1:11" s="139" customFormat="1" ht="30" customHeight="1">
      <c r="A280" s="140" t="s">
        <v>3677</v>
      </c>
      <c r="B280" s="142"/>
      <c r="C280" s="142"/>
      <c r="D280" s="142"/>
      <c r="E280" s="142"/>
      <c r="F280" s="142"/>
      <c r="K280" s="140" t="s">
        <v>6847</v>
      </c>
    </row>
    <row r="281" spans="1:11" s="139" customFormat="1" ht="30" customHeight="1">
      <c r="A281" s="140" t="s">
        <v>3678</v>
      </c>
      <c r="B281" s="142"/>
      <c r="C281" s="142"/>
      <c r="D281" s="142"/>
      <c r="E281" s="142"/>
      <c r="F281" s="142"/>
      <c r="K281" s="140" t="s">
        <v>6848</v>
      </c>
    </row>
    <row r="282" spans="1:11" s="139" customFormat="1" ht="30" customHeight="1">
      <c r="A282" s="140" t="s">
        <v>52</v>
      </c>
      <c r="B282" s="142"/>
      <c r="C282" s="142"/>
      <c r="D282" s="142"/>
      <c r="E282" s="142"/>
      <c r="F282" s="142"/>
      <c r="K282" s="140" t="s">
        <v>6676</v>
      </c>
    </row>
    <row r="283" spans="1:11" s="139" customFormat="1" ht="30" customHeight="1">
      <c r="A283" s="140" t="s">
        <v>3679</v>
      </c>
      <c r="B283" s="142"/>
      <c r="C283" s="142"/>
      <c r="D283" s="142"/>
      <c r="E283" s="142"/>
      <c r="F283" s="142"/>
      <c r="K283" s="140" t="s">
        <v>6849</v>
      </c>
    </row>
    <row r="284" spans="1:11" s="139" customFormat="1" ht="30" customHeight="1">
      <c r="A284" s="140" t="s">
        <v>3680</v>
      </c>
      <c r="B284" s="142">
        <v>130839.6</v>
      </c>
      <c r="C284" s="142"/>
      <c r="D284" s="142"/>
      <c r="E284" s="142">
        <v>130839.6</v>
      </c>
      <c r="F284" s="142" t="s">
        <v>6850</v>
      </c>
      <c r="K284" s="140" t="s">
        <v>6851</v>
      </c>
    </row>
    <row r="285" spans="1:11" s="139" customFormat="1" ht="30" customHeight="1">
      <c r="A285" s="140" t="s">
        <v>3681</v>
      </c>
      <c r="B285" s="142"/>
      <c r="C285" s="142">
        <v>1881764.3</v>
      </c>
      <c r="D285" s="142"/>
      <c r="E285" s="142">
        <v>1881764.3</v>
      </c>
      <c r="F285" s="142" t="s">
        <v>6852</v>
      </c>
      <c r="K285" s="140" t="s">
        <v>6853</v>
      </c>
    </row>
    <row r="286" spans="1:11" s="139" customFormat="1" ht="30" customHeight="1">
      <c r="A286" s="140" t="s">
        <v>3682</v>
      </c>
      <c r="B286" s="142"/>
      <c r="C286" s="142"/>
      <c r="D286" s="142">
        <v>499324.1</v>
      </c>
      <c r="E286" s="142">
        <v>499324.1</v>
      </c>
      <c r="F286" s="142" t="s">
        <v>6854</v>
      </c>
      <c r="K286" s="140" t="s">
        <v>6855</v>
      </c>
    </row>
    <row r="287" spans="1:11" s="139" customFormat="1" ht="30" customHeight="1">
      <c r="A287" s="140" t="s">
        <v>52</v>
      </c>
      <c r="B287" s="142"/>
      <c r="C287" s="142"/>
      <c r="D287" s="142"/>
      <c r="E287" s="142"/>
      <c r="F287" s="142"/>
      <c r="K287" s="140" t="s">
        <v>52</v>
      </c>
    </row>
    <row r="288" spans="1:11" s="139" customFormat="1" ht="30" customHeight="1">
      <c r="A288" s="140" t="s">
        <v>3642</v>
      </c>
      <c r="B288" s="146">
        <v>130839.6</v>
      </c>
      <c r="C288" s="146">
        <v>1881764.3</v>
      </c>
      <c r="D288" s="146">
        <v>499324.1</v>
      </c>
      <c r="E288" s="146">
        <v>2511928</v>
      </c>
      <c r="F288" s="146"/>
      <c r="K288" s="140" t="s">
        <v>6787</v>
      </c>
    </row>
    <row r="289" spans="1:11" s="139" customFormat="1" ht="30" customHeight="1">
      <c r="A289" s="140" t="s">
        <v>52</v>
      </c>
      <c r="B289" s="142"/>
      <c r="C289" s="142"/>
      <c r="D289" s="142"/>
      <c r="E289" s="142"/>
      <c r="F289" s="142"/>
      <c r="K289" s="140" t="s">
        <v>6758</v>
      </c>
    </row>
    <row r="290" spans="1:11" s="139" customFormat="1" ht="30" customHeight="1">
      <c r="A290" s="140" t="s">
        <v>3683</v>
      </c>
      <c r="B290" s="142"/>
      <c r="C290" s="142"/>
      <c r="D290" s="142"/>
      <c r="E290" s="142"/>
      <c r="F290" s="142"/>
      <c r="K290" s="140" t="s">
        <v>6856</v>
      </c>
    </row>
    <row r="291" spans="1:11" s="139" customFormat="1" ht="30" customHeight="1">
      <c r="A291" s="140" t="s">
        <v>3684</v>
      </c>
      <c r="B291" s="142"/>
      <c r="C291" s="142"/>
      <c r="D291" s="142"/>
      <c r="E291" s="142"/>
      <c r="F291" s="142"/>
      <c r="K291" s="140" t="s">
        <v>6857</v>
      </c>
    </row>
    <row r="292" spans="1:11" s="139" customFormat="1" ht="30" customHeight="1">
      <c r="A292" s="140" t="s">
        <v>3685</v>
      </c>
      <c r="B292" s="142"/>
      <c r="C292" s="142">
        <v>1838318.5</v>
      </c>
      <c r="D292" s="142"/>
      <c r="E292" s="142">
        <v>1838318.5</v>
      </c>
      <c r="F292" s="142" t="s">
        <v>6752</v>
      </c>
      <c r="K292" s="140" t="s">
        <v>6858</v>
      </c>
    </row>
    <row r="293" spans="1:11" s="139" customFormat="1" ht="30" customHeight="1">
      <c r="A293" s="140" t="s">
        <v>3686</v>
      </c>
      <c r="B293" s="142"/>
      <c r="C293" s="142"/>
      <c r="D293" s="142"/>
      <c r="E293" s="142"/>
      <c r="F293" s="142"/>
      <c r="K293" s="140" t="s">
        <v>6859</v>
      </c>
    </row>
    <row r="294" spans="1:11" s="139" customFormat="1" ht="30" customHeight="1">
      <c r="A294" s="140" t="s">
        <v>3687</v>
      </c>
      <c r="B294" s="142"/>
      <c r="C294" s="142">
        <v>3267113.6</v>
      </c>
      <c r="D294" s="142"/>
      <c r="E294" s="142">
        <v>3267113.6</v>
      </c>
      <c r="F294" s="142" t="s">
        <v>6755</v>
      </c>
      <c r="K294" s="140" t="s">
        <v>6860</v>
      </c>
    </row>
    <row r="295" spans="1:11" s="139" customFormat="1" ht="30" customHeight="1">
      <c r="A295" s="140" t="s">
        <v>3688</v>
      </c>
      <c r="B295" s="142"/>
      <c r="C295" s="142"/>
      <c r="D295" s="142"/>
      <c r="E295" s="142"/>
      <c r="F295" s="142"/>
      <c r="K295" s="140" t="s">
        <v>6861</v>
      </c>
    </row>
    <row r="296" spans="1:11" s="139" customFormat="1" ht="30" customHeight="1">
      <c r="A296" s="140" t="s">
        <v>3689</v>
      </c>
      <c r="B296" s="142"/>
      <c r="C296" s="142">
        <v>1358699.9</v>
      </c>
      <c r="D296" s="142"/>
      <c r="E296" s="142">
        <v>1358699.9</v>
      </c>
      <c r="F296" s="142" t="s">
        <v>6808</v>
      </c>
      <c r="K296" s="140" t="s">
        <v>6862</v>
      </c>
    </row>
    <row r="297" spans="1:11" s="139" customFormat="1" ht="30" customHeight="1">
      <c r="A297" s="140" t="s">
        <v>52</v>
      </c>
      <c r="B297" s="142"/>
      <c r="C297" s="142"/>
      <c r="D297" s="142"/>
      <c r="E297" s="142"/>
      <c r="F297" s="142"/>
      <c r="K297" s="140" t="s">
        <v>52</v>
      </c>
    </row>
    <row r="298" spans="1:11" s="139" customFormat="1" ht="30" customHeight="1">
      <c r="A298" s="140" t="s">
        <v>3642</v>
      </c>
      <c r="B298" s="146"/>
      <c r="C298" s="146">
        <v>6464132</v>
      </c>
      <c r="D298" s="146"/>
      <c r="E298" s="146">
        <v>6464132</v>
      </c>
      <c r="F298" s="146"/>
      <c r="K298" s="140" t="s">
        <v>6795</v>
      </c>
    </row>
    <row r="299" spans="1:11" s="139" customFormat="1" ht="30" customHeight="1">
      <c r="A299" s="140" t="s">
        <v>52</v>
      </c>
      <c r="B299" s="142"/>
      <c r="C299" s="142"/>
      <c r="D299" s="142"/>
      <c r="E299" s="142"/>
      <c r="F299" s="142"/>
      <c r="K299" s="140" t="s">
        <v>6796</v>
      </c>
    </row>
    <row r="300" spans="1:11" s="139" customFormat="1" ht="30" customHeight="1">
      <c r="A300" s="140" t="s">
        <v>3690</v>
      </c>
      <c r="B300" s="142"/>
      <c r="C300" s="142"/>
      <c r="D300" s="142"/>
      <c r="E300" s="142"/>
      <c r="F300" s="142"/>
      <c r="K300" s="140" t="s">
        <v>6863</v>
      </c>
    </row>
    <row r="301" spans="1:11" s="139" customFormat="1" ht="30" customHeight="1">
      <c r="A301" s="140" t="s">
        <v>3691</v>
      </c>
      <c r="B301" s="142">
        <v>193923.9</v>
      </c>
      <c r="C301" s="142"/>
      <c r="D301" s="142"/>
      <c r="E301" s="142">
        <v>193923.9</v>
      </c>
      <c r="F301" s="142"/>
      <c r="K301" s="140" t="s">
        <v>6864</v>
      </c>
    </row>
    <row r="302" spans="1:11" s="139" customFormat="1" ht="30" customHeight="1">
      <c r="A302" s="140" t="s">
        <v>52</v>
      </c>
      <c r="B302" s="142"/>
      <c r="C302" s="142"/>
      <c r="D302" s="142"/>
      <c r="E302" s="142"/>
      <c r="F302" s="142"/>
      <c r="K302" s="140" t="s">
        <v>52</v>
      </c>
    </row>
    <row r="303" spans="1:11" s="139" customFormat="1" ht="30" customHeight="1">
      <c r="A303" s="140" t="s">
        <v>3642</v>
      </c>
      <c r="B303" s="146">
        <v>193923.9</v>
      </c>
      <c r="C303" s="146"/>
      <c r="D303" s="146"/>
      <c r="E303" s="146">
        <v>193923.9</v>
      </c>
      <c r="F303" s="146"/>
      <c r="K303" s="140" t="s">
        <v>6804</v>
      </c>
    </row>
    <row r="304" spans="1:11" s="139" customFormat="1" ht="30" customHeight="1">
      <c r="A304" s="140" t="s">
        <v>52</v>
      </c>
      <c r="B304" s="142"/>
      <c r="C304" s="142"/>
      <c r="D304" s="142"/>
      <c r="E304" s="142"/>
      <c r="F304" s="142"/>
      <c r="K304" s="140" t="s">
        <v>52</v>
      </c>
    </row>
    <row r="305" spans="1:11" s="139" customFormat="1" ht="30" customHeight="1">
      <c r="A305" s="140" t="s">
        <v>3692</v>
      </c>
      <c r="B305" s="143">
        <v>324763.5</v>
      </c>
      <c r="C305" s="143">
        <v>8345896.2999999998</v>
      </c>
      <c r="D305" s="143">
        <v>499324.1</v>
      </c>
      <c r="E305" s="143">
        <v>9169983.9000000004</v>
      </c>
      <c r="F305" s="143"/>
      <c r="K305" s="140" t="s">
        <v>6865</v>
      </c>
    </row>
    <row r="306" spans="1:11" s="139" customFormat="1" ht="30" customHeight="1">
      <c r="A306" s="140"/>
      <c r="B306" s="140"/>
      <c r="C306" s="140"/>
      <c r="D306" s="140"/>
      <c r="E306" s="140"/>
      <c r="F306" s="140"/>
    </row>
    <row r="307" spans="1:11" s="139" customFormat="1" ht="30" customHeight="1" thickBot="1">
      <c r="A307" s="144" t="s">
        <v>3566</v>
      </c>
      <c r="B307" s="145">
        <v>324763</v>
      </c>
      <c r="C307" s="145">
        <v>8345896</v>
      </c>
      <c r="D307" s="145">
        <v>499324</v>
      </c>
      <c r="E307" s="145">
        <v>9169983</v>
      </c>
      <c r="F307" s="144"/>
    </row>
    <row r="308" spans="1:11" s="139" customFormat="1" ht="30" customHeight="1">
      <c r="A308" s="140"/>
      <c r="B308" s="140"/>
      <c r="C308" s="140"/>
      <c r="D308" s="140"/>
      <c r="E308" s="140"/>
      <c r="F308" s="140"/>
    </row>
    <row r="309" spans="1:11" s="139" customFormat="1" ht="30" customHeight="1">
      <c r="A309" s="140" t="s">
        <v>6866</v>
      </c>
      <c r="B309" s="141">
        <v>357473</v>
      </c>
      <c r="C309" s="141">
        <v>20343122</v>
      </c>
      <c r="D309" s="141">
        <v>624155</v>
      </c>
      <c r="E309" s="141">
        <v>21324750</v>
      </c>
      <c r="F309" s="140" t="s">
        <v>52</v>
      </c>
      <c r="G309" s="139" t="s">
        <v>52</v>
      </c>
      <c r="H309" s="139" t="s">
        <v>6481</v>
      </c>
      <c r="K309" s="139">
        <v>1</v>
      </c>
    </row>
    <row r="310" spans="1:11" s="139" customFormat="1" ht="30" customHeight="1">
      <c r="A310" s="147"/>
      <c r="B310" s="140"/>
      <c r="C310" s="140"/>
      <c r="D310" s="140"/>
      <c r="E310" s="140"/>
      <c r="F310" s="140"/>
    </row>
    <row r="311" spans="1:11" s="139" customFormat="1" ht="30" customHeight="1">
      <c r="A311" s="140" t="s">
        <v>6674</v>
      </c>
      <c r="B311" s="140"/>
      <c r="C311" s="140"/>
      <c r="D311" s="140"/>
      <c r="E311" s="140"/>
      <c r="F311" s="140"/>
      <c r="G311" s="139" t="s">
        <v>52</v>
      </c>
      <c r="I311" s="139" t="s">
        <v>1535</v>
      </c>
      <c r="J311" s="139" t="s">
        <v>52</v>
      </c>
      <c r="K311" s="139" t="s">
        <v>56</v>
      </c>
    </row>
    <row r="312" spans="1:11" s="139" customFormat="1" ht="30" customHeight="1">
      <c r="A312" s="140" t="s">
        <v>3693</v>
      </c>
      <c r="B312" s="142"/>
      <c r="C312" s="142"/>
      <c r="D312" s="142"/>
      <c r="E312" s="142"/>
      <c r="F312" s="142"/>
      <c r="K312" s="140" t="s">
        <v>6867</v>
      </c>
    </row>
    <row r="313" spans="1:11" s="139" customFormat="1" ht="30" customHeight="1">
      <c r="A313" s="140" t="s">
        <v>52</v>
      </c>
      <c r="B313" s="142"/>
      <c r="C313" s="142"/>
      <c r="D313" s="142"/>
      <c r="E313" s="142"/>
      <c r="F313" s="142"/>
      <c r="K313" s="140" t="s">
        <v>52</v>
      </c>
    </row>
    <row r="314" spans="1:11" s="139" customFormat="1" ht="30" customHeight="1">
      <c r="A314" s="140" t="s">
        <v>3548</v>
      </c>
      <c r="B314" s="142"/>
      <c r="C314" s="142"/>
      <c r="D314" s="142"/>
      <c r="E314" s="142"/>
      <c r="F314" s="142"/>
      <c r="K314" s="140" t="s">
        <v>6677</v>
      </c>
    </row>
    <row r="315" spans="1:11" s="139" customFormat="1" ht="30" customHeight="1">
      <c r="A315" s="140" t="s">
        <v>3671</v>
      </c>
      <c r="B315" s="142"/>
      <c r="C315" s="142"/>
      <c r="D315" s="142"/>
      <c r="E315" s="142"/>
      <c r="F315" s="142"/>
      <c r="K315" s="140" t="s">
        <v>6841</v>
      </c>
    </row>
    <row r="316" spans="1:11" s="139" customFormat="1" ht="30" customHeight="1">
      <c r="A316" s="140" t="s">
        <v>3672</v>
      </c>
      <c r="B316" s="142"/>
      <c r="C316" s="142"/>
      <c r="D316" s="142"/>
      <c r="E316" s="142"/>
      <c r="F316" s="142"/>
      <c r="K316" s="140" t="s">
        <v>6842</v>
      </c>
    </row>
    <row r="317" spans="1:11" s="139" customFormat="1" ht="30" customHeight="1">
      <c r="A317" s="140" t="s">
        <v>3673</v>
      </c>
      <c r="B317" s="142"/>
      <c r="C317" s="142"/>
      <c r="D317" s="142"/>
      <c r="E317" s="142"/>
      <c r="F317" s="142"/>
      <c r="K317" s="140" t="s">
        <v>6843</v>
      </c>
    </row>
    <row r="318" spans="1:11" s="139" customFormat="1" ht="30" customHeight="1">
      <c r="A318" s="140" t="s">
        <v>3674</v>
      </c>
      <c r="B318" s="142"/>
      <c r="C318" s="142"/>
      <c r="D318" s="142"/>
      <c r="E318" s="142"/>
      <c r="F318" s="142"/>
      <c r="K318" s="140" t="s">
        <v>6844</v>
      </c>
    </row>
    <row r="319" spans="1:11" s="139" customFormat="1" ht="30" customHeight="1">
      <c r="A319" s="140" t="s">
        <v>3675</v>
      </c>
      <c r="B319" s="142"/>
      <c r="C319" s="142"/>
      <c r="D319" s="142"/>
      <c r="E319" s="142"/>
      <c r="F319" s="142"/>
      <c r="K319" s="140" t="s">
        <v>6845</v>
      </c>
    </row>
    <row r="320" spans="1:11" s="139" customFormat="1" ht="30" customHeight="1">
      <c r="A320" s="140" t="s">
        <v>3676</v>
      </c>
      <c r="B320" s="142"/>
      <c r="C320" s="142"/>
      <c r="D320" s="142"/>
      <c r="E320" s="142"/>
      <c r="F320" s="142"/>
      <c r="K320" s="140" t="s">
        <v>6846</v>
      </c>
    </row>
    <row r="321" spans="1:11" s="139" customFormat="1" ht="30" customHeight="1">
      <c r="A321" s="140" t="s">
        <v>3677</v>
      </c>
      <c r="B321" s="142"/>
      <c r="C321" s="142"/>
      <c r="D321" s="142"/>
      <c r="E321" s="142"/>
      <c r="F321" s="142"/>
      <c r="K321" s="140" t="s">
        <v>6847</v>
      </c>
    </row>
    <row r="322" spans="1:11" s="139" customFormat="1" ht="30" customHeight="1">
      <c r="A322" s="140" t="s">
        <v>3678</v>
      </c>
      <c r="B322" s="142"/>
      <c r="C322" s="142"/>
      <c r="D322" s="142"/>
      <c r="E322" s="142"/>
      <c r="F322" s="142"/>
      <c r="K322" s="140" t="s">
        <v>6848</v>
      </c>
    </row>
    <row r="323" spans="1:11" s="139" customFormat="1" ht="30" customHeight="1">
      <c r="A323" s="140" t="s">
        <v>52</v>
      </c>
      <c r="B323" s="142"/>
      <c r="C323" s="142"/>
      <c r="D323" s="142"/>
      <c r="E323" s="142"/>
      <c r="F323" s="142"/>
      <c r="K323" s="140" t="s">
        <v>6676</v>
      </c>
    </row>
    <row r="324" spans="1:11" s="139" customFormat="1" ht="30" customHeight="1">
      <c r="A324" s="140" t="s">
        <v>3679</v>
      </c>
      <c r="B324" s="142"/>
      <c r="C324" s="142"/>
      <c r="D324" s="142"/>
      <c r="E324" s="142"/>
      <c r="F324" s="142"/>
      <c r="K324" s="140" t="s">
        <v>6849</v>
      </c>
    </row>
    <row r="325" spans="1:11" s="139" customFormat="1" ht="30" customHeight="1">
      <c r="A325" s="140" t="s">
        <v>3680</v>
      </c>
      <c r="B325" s="142">
        <v>130839.6</v>
      </c>
      <c r="C325" s="142"/>
      <c r="D325" s="142"/>
      <c r="E325" s="142">
        <v>130839.6</v>
      </c>
      <c r="F325" s="142" t="s">
        <v>6850</v>
      </c>
      <c r="K325" s="140" t="s">
        <v>6851</v>
      </c>
    </row>
    <row r="326" spans="1:11" s="139" customFormat="1" ht="30" customHeight="1">
      <c r="A326" s="140" t="s">
        <v>3681</v>
      </c>
      <c r="B326" s="142"/>
      <c r="C326" s="142">
        <v>1881764.3</v>
      </c>
      <c r="D326" s="142"/>
      <c r="E326" s="142">
        <v>1881764.3</v>
      </c>
      <c r="F326" s="142" t="s">
        <v>6852</v>
      </c>
      <c r="K326" s="140" t="s">
        <v>6853</v>
      </c>
    </row>
    <row r="327" spans="1:11" s="139" customFormat="1" ht="30" customHeight="1">
      <c r="A327" s="140" t="s">
        <v>3682</v>
      </c>
      <c r="B327" s="142"/>
      <c r="C327" s="142"/>
      <c r="D327" s="142">
        <v>499324.1</v>
      </c>
      <c r="E327" s="142">
        <v>499324.1</v>
      </c>
      <c r="F327" s="142" t="s">
        <v>6854</v>
      </c>
      <c r="K327" s="140" t="s">
        <v>6855</v>
      </c>
    </row>
    <row r="328" spans="1:11" s="139" customFormat="1" ht="30" customHeight="1">
      <c r="A328" s="140" t="s">
        <v>3694</v>
      </c>
      <c r="B328" s="142"/>
      <c r="C328" s="142"/>
      <c r="D328" s="142"/>
      <c r="E328" s="142"/>
      <c r="F328" s="142"/>
      <c r="K328" s="140" t="s">
        <v>6868</v>
      </c>
    </row>
    <row r="329" spans="1:11" s="139" customFormat="1" ht="30" customHeight="1">
      <c r="A329" s="140" t="s">
        <v>3695</v>
      </c>
      <c r="B329" s="142">
        <v>32709.9</v>
      </c>
      <c r="C329" s="142"/>
      <c r="D329" s="142"/>
      <c r="E329" s="142">
        <v>32709.9</v>
      </c>
      <c r="F329" s="142"/>
      <c r="K329" s="140" t="s">
        <v>6869</v>
      </c>
    </row>
    <row r="330" spans="1:11" s="139" customFormat="1" ht="30" customHeight="1">
      <c r="A330" s="140" t="s">
        <v>3696</v>
      </c>
      <c r="B330" s="142"/>
      <c r="C330" s="142"/>
      <c r="D330" s="142"/>
      <c r="E330" s="142"/>
      <c r="F330" s="142"/>
      <c r="K330" s="140" t="s">
        <v>6870</v>
      </c>
    </row>
    <row r="331" spans="1:11" s="139" customFormat="1" ht="30" customHeight="1">
      <c r="A331" s="140" t="s">
        <v>3697</v>
      </c>
      <c r="B331" s="142"/>
      <c r="C331" s="142">
        <v>1646543.7</v>
      </c>
      <c r="D331" s="142"/>
      <c r="E331" s="142">
        <v>1646543.7</v>
      </c>
      <c r="F331" s="142"/>
      <c r="K331" s="140" t="s">
        <v>6871</v>
      </c>
    </row>
    <row r="332" spans="1:11" s="139" customFormat="1" ht="30" customHeight="1">
      <c r="A332" s="140" t="s">
        <v>3698</v>
      </c>
      <c r="B332" s="142"/>
      <c r="C332" s="142"/>
      <c r="D332" s="142"/>
      <c r="E332" s="142"/>
      <c r="F332" s="142"/>
      <c r="K332" s="140" t="s">
        <v>6872</v>
      </c>
    </row>
    <row r="333" spans="1:11" s="139" customFormat="1" ht="30" customHeight="1">
      <c r="A333" s="140" t="s">
        <v>3699</v>
      </c>
      <c r="B333" s="142"/>
      <c r="C333" s="142"/>
      <c r="D333" s="142">
        <v>124831</v>
      </c>
      <c r="E333" s="142">
        <v>124831</v>
      </c>
      <c r="F333" s="142"/>
      <c r="K333" s="140" t="s">
        <v>6873</v>
      </c>
    </row>
    <row r="334" spans="1:11" s="139" customFormat="1" ht="30" customHeight="1">
      <c r="A334" s="140" t="s">
        <v>3700</v>
      </c>
      <c r="B334" s="142"/>
      <c r="C334" s="142"/>
      <c r="D334" s="142"/>
      <c r="E334" s="142"/>
      <c r="F334" s="142"/>
      <c r="K334" s="140" t="s">
        <v>6874</v>
      </c>
    </row>
    <row r="335" spans="1:11" s="139" customFormat="1" ht="30" customHeight="1">
      <c r="A335" s="140" t="s">
        <v>3701</v>
      </c>
      <c r="B335" s="142"/>
      <c r="C335" s="142">
        <v>1058492.3999999999</v>
      </c>
      <c r="D335" s="142"/>
      <c r="E335" s="142">
        <v>1058492.3999999999</v>
      </c>
      <c r="F335" s="142"/>
      <c r="K335" s="140" t="s">
        <v>6875</v>
      </c>
    </row>
    <row r="336" spans="1:11" s="139" customFormat="1" ht="30" customHeight="1">
      <c r="A336" s="140" t="s">
        <v>3618</v>
      </c>
      <c r="B336" s="142">
        <v>163549.5</v>
      </c>
      <c r="C336" s="142">
        <v>4586800.4000000004</v>
      </c>
      <c r="D336" s="142">
        <v>624155.1</v>
      </c>
      <c r="E336" s="142">
        <v>5374505</v>
      </c>
      <c r="F336" s="142"/>
      <c r="K336" s="140" t="s">
        <v>6757</v>
      </c>
    </row>
    <row r="337" spans="1:11" s="139" customFormat="1" ht="30" customHeight="1">
      <c r="A337" s="140" t="s">
        <v>52</v>
      </c>
      <c r="B337" s="142"/>
      <c r="C337" s="142"/>
      <c r="D337" s="142"/>
      <c r="E337" s="142"/>
      <c r="F337" s="142"/>
      <c r="K337" s="140" t="s">
        <v>6758</v>
      </c>
    </row>
    <row r="338" spans="1:11" s="139" customFormat="1" ht="30" customHeight="1">
      <c r="A338" s="140" t="s">
        <v>3702</v>
      </c>
      <c r="B338" s="142"/>
      <c r="C338" s="142"/>
      <c r="D338" s="142"/>
      <c r="E338" s="142"/>
      <c r="F338" s="142"/>
      <c r="K338" s="140" t="s">
        <v>6876</v>
      </c>
    </row>
    <row r="339" spans="1:11" s="139" customFormat="1" ht="30" customHeight="1">
      <c r="A339" s="140" t="s">
        <v>3684</v>
      </c>
      <c r="B339" s="142"/>
      <c r="C339" s="142"/>
      <c r="D339" s="142"/>
      <c r="E339" s="142"/>
      <c r="F339" s="142"/>
      <c r="K339" s="140" t="s">
        <v>6857</v>
      </c>
    </row>
    <row r="340" spans="1:11" s="139" customFormat="1" ht="30" customHeight="1">
      <c r="A340" s="140" t="s">
        <v>3685</v>
      </c>
      <c r="B340" s="142"/>
      <c r="C340" s="142">
        <v>1838318.5</v>
      </c>
      <c r="D340" s="142"/>
      <c r="E340" s="142">
        <v>1838318.5</v>
      </c>
      <c r="F340" s="142" t="s">
        <v>6752</v>
      </c>
      <c r="K340" s="140" t="s">
        <v>6858</v>
      </c>
    </row>
    <row r="341" spans="1:11" s="139" customFormat="1" ht="30" customHeight="1">
      <c r="A341" s="140" t="s">
        <v>3686</v>
      </c>
      <c r="B341" s="142"/>
      <c r="C341" s="142"/>
      <c r="D341" s="142"/>
      <c r="E341" s="142"/>
      <c r="F341" s="142"/>
      <c r="K341" s="140" t="s">
        <v>6859</v>
      </c>
    </row>
    <row r="342" spans="1:11" s="139" customFormat="1" ht="30" customHeight="1">
      <c r="A342" s="140" t="s">
        <v>3687</v>
      </c>
      <c r="B342" s="142"/>
      <c r="C342" s="142">
        <v>3267113.6</v>
      </c>
      <c r="D342" s="142"/>
      <c r="E342" s="142">
        <v>3267113.6</v>
      </c>
      <c r="F342" s="142" t="s">
        <v>6755</v>
      </c>
      <c r="K342" s="140" t="s">
        <v>6860</v>
      </c>
    </row>
    <row r="343" spans="1:11" s="139" customFormat="1" ht="30" customHeight="1">
      <c r="A343" s="140" t="s">
        <v>3688</v>
      </c>
      <c r="B343" s="142"/>
      <c r="C343" s="142"/>
      <c r="D343" s="142"/>
      <c r="E343" s="142"/>
      <c r="F343" s="142"/>
      <c r="K343" s="140" t="s">
        <v>6861</v>
      </c>
    </row>
    <row r="344" spans="1:11" s="139" customFormat="1" ht="30" customHeight="1">
      <c r="A344" s="140" t="s">
        <v>3689</v>
      </c>
      <c r="B344" s="142"/>
      <c r="C344" s="142">
        <v>1358699.9</v>
      </c>
      <c r="D344" s="142"/>
      <c r="E344" s="142">
        <v>1358699.9</v>
      </c>
      <c r="F344" s="142" t="s">
        <v>6808</v>
      </c>
      <c r="K344" s="140" t="s">
        <v>6862</v>
      </c>
    </row>
    <row r="345" spans="1:11" s="139" customFormat="1" ht="30" customHeight="1">
      <c r="A345" s="140" t="s">
        <v>52</v>
      </c>
      <c r="B345" s="142"/>
      <c r="C345" s="142"/>
      <c r="D345" s="142"/>
      <c r="E345" s="142"/>
      <c r="F345" s="142"/>
      <c r="K345" s="140" t="s">
        <v>52</v>
      </c>
    </row>
    <row r="346" spans="1:11" s="139" customFormat="1" ht="30" customHeight="1">
      <c r="A346" s="140" t="s">
        <v>3618</v>
      </c>
      <c r="B346" s="142"/>
      <c r="C346" s="142">
        <v>6464132</v>
      </c>
      <c r="D346" s="142"/>
      <c r="E346" s="142">
        <v>6464132</v>
      </c>
      <c r="F346" s="142"/>
      <c r="K346" s="140" t="s">
        <v>6761</v>
      </c>
    </row>
    <row r="347" spans="1:11" s="139" customFormat="1" ht="30" customHeight="1">
      <c r="A347" s="140" t="s">
        <v>52</v>
      </c>
      <c r="B347" s="142"/>
      <c r="C347" s="142"/>
      <c r="D347" s="142"/>
      <c r="E347" s="142"/>
      <c r="F347" s="142"/>
      <c r="K347" s="140" t="s">
        <v>6796</v>
      </c>
    </row>
    <row r="348" spans="1:11" s="139" customFormat="1" ht="30" customHeight="1">
      <c r="A348" s="140" t="s">
        <v>3690</v>
      </c>
      <c r="B348" s="142"/>
      <c r="C348" s="142"/>
      <c r="D348" s="142"/>
      <c r="E348" s="142"/>
      <c r="F348" s="142"/>
      <c r="K348" s="140" t="s">
        <v>6863</v>
      </c>
    </row>
    <row r="349" spans="1:11" s="139" customFormat="1" ht="30" customHeight="1">
      <c r="A349" s="140" t="s">
        <v>3691</v>
      </c>
      <c r="B349" s="142">
        <v>193923.9</v>
      </c>
      <c r="C349" s="142"/>
      <c r="D349" s="142"/>
      <c r="E349" s="142">
        <v>193923.9</v>
      </c>
      <c r="F349" s="142"/>
      <c r="K349" s="140" t="s">
        <v>6864</v>
      </c>
    </row>
    <row r="350" spans="1:11" s="139" customFormat="1" ht="30" customHeight="1">
      <c r="A350" s="140" t="s">
        <v>52</v>
      </c>
      <c r="B350" s="142"/>
      <c r="C350" s="142"/>
      <c r="D350" s="142"/>
      <c r="E350" s="142"/>
      <c r="F350" s="142"/>
      <c r="K350" s="140" t="s">
        <v>52</v>
      </c>
    </row>
    <row r="351" spans="1:11" s="139" customFormat="1" ht="30" customHeight="1">
      <c r="A351" s="140" t="s">
        <v>3618</v>
      </c>
      <c r="B351" s="142">
        <v>193923.9</v>
      </c>
      <c r="C351" s="142"/>
      <c r="D351" s="142"/>
      <c r="E351" s="142">
        <v>193923.9</v>
      </c>
      <c r="F351" s="142"/>
      <c r="K351" s="140" t="s">
        <v>6821</v>
      </c>
    </row>
    <row r="352" spans="1:11" s="139" customFormat="1" ht="30" customHeight="1">
      <c r="A352" s="140" t="s">
        <v>52</v>
      </c>
      <c r="B352" s="142"/>
      <c r="C352" s="142"/>
      <c r="D352" s="142"/>
      <c r="E352" s="142"/>
      <c r="F352" s="142"/>
      <c r="K352" s="140" t="s">
        <v>6805</v>
      </c>
    </row>
    <row r="353" spans="1:11" s="139" customFormat="1" ht="30" customHeight="1">
      <c r="A353" s="140" t="s">
        <v>3703</v>
      </c>
      <c r="B353" s="142"/>
      <c r="C353" s="142"/>
      <c r="D353" s="142"/>
      <c r="E353" s="142"/>
      <c r="F353" s="142"/>
      <c r="K353" s="140" t="s">
        <v>6877</v>
      </c>
    </row>
    <row r="354" spans="1:11" s="139" customFormat="1" ht="30" customHeight="1">
      <c r="A354" s="140" t="s">
        <v>3704</v>
      </c>
      <c r="B354" s="142"/>
      <c r="C354" s="142"/>
      <c r="D354" s="142"/>
      <c r="E354" s="142"/>
      <c r="F354" s="142"/>
      <c r="K354" s="140" t="s">
        <v>6878</v>
      </c>
    </row>
    <row r="355" spans="1:11" s="139" customFormat="1" ht="30" customHeight="1">
      <c r="A355" s="140" t="s">
        <v>3705</v>
      </c>
      <c r="B355" s="142"/>
      <c r="C355" s="142">
        <v>5656115.5</v>
      </c>
      <c r="D355" s="142"/>
      <c r="E355" s="142">
        <v>5656115.5</v>
      </c>
      <c r="F355" s="142"/>
      <c r="K355" s="140" t="s">
        <v>6879</v>
      </c>
    </row>
    <row r="356" spans="1:11" s="139" customFormat="1" ht="30" customHeight="1">
      <c r="A356" s="140" t="s">
        <v>3706</v>
      </c>
      <c r="B356" s="142"/>
      <c r="C356" s="142"/>
      <c r="D356" s="142"/>
      <c r="E356" s="142"/>
      <c r="F356" s="142"/>
      <c r="K356" s="140" t="s">
        <v>6880</v>
      </c>
    </row>
    <row r="357" spans="1:11" s="139" customFormat="1" ht="30" customHeight="1">
      <c r="A357" s="140" t="s">
        <v>3707</v>
      </c>
      <c r="B357" s="142"/>
      <c r="C357" s="142">
        <v>3636074.2</v>
      </c>
      <c r="D357" s="142"/>
      <c r="E357" s="142">
        <v>3636074.2</v>
      </c>
      <c r="F357" s="142"/>
      <c r="K357" s="140" t="s">
        <v>6881</v>
      </c>
    </row>
    <row r="358" spans="1:11" s="139" customFormat="1" ht="30" customHeight="1">
      <c r="A358" s="140" t="s">
        <v>52</v>
      </c>
      <c r="B358" s="142"/>
      <c r="C358" s="142"/>
      <c r="D358" s="142"/>
      <c r="E358" s="142"/>
      <c r="F358" s="142"/>
      <c r="K358" s="140" t="s">
        <v>52</v>
      </c>
    </row>
    <row r="359" spans="1:11" s="139" customFormat="1" ht="30" customHeight="1">
      <c r="A359" s="140" t="s">
        <v>3618</v>
      </c>
      <c r="B359" s="142"/>
      <c r="C359" s="142">
        <v>9292189.6999999993</v>
      </c>
      <c r="D359" s="142"/>
      <c r="E359" s="142">
        <v>9292189.6999999993</v>
      </c>
      <c r="F359" s="142"/>
      <c r="K359" s="140" t="s">
        <v>6822</v>
      </c>
    </row>
    <row r="360" spans="1:11" s="139" customFormat="1" ht="30" customHeight="1">
      <c r="A360" s="140" t="s">
        <v>3708</v>
      </c>
      <c r="B360" s="142">
        <v>357473.4</v>
      </c>
      <c r="C360" s="142">
        <v>20343122.100000001</v>
      </c>
      <c r="D360" s="142">
        <v>624155.1</v>
      </c>
      <c r="E360" s="142">
        <v>21324750.600000001</v>
      </c>
      <c r="F360" s="142"/>
      <c r="K360" s="140" t="s">
        <v>6882</v>
      </c>
    </row>
    <row r="361" spans="1:11" s="139" customFormat="1" ht="30" customHeight="1">
      <c r="A361" s="140"/>
      <c r="B361" s="140"/>
      <c r="C361" s="140"/>
      <c r="D361" s="140"/>
      <c r="E361" s="140"/>
      <c r="F361" s="140"/>
    </row>
    <row r="362" spans="1:11" s="139" customFormat="1" ht="30" customHeight="1" thickBot="1">
      <c r="A362" s="144" t="s">
        <v>3566</v>
      </c>
      <c r="B362" s="145">
        <v>357473</v>
      </c>
      <c r="C362" s="145">
        <v>20343122</v>
      </c>
      <c r="D362" s="145">
        <v>624155</v>
      </c>
      <c r="E362" s="145">
        <v>21324750</v>
      </c>
      <c r="F362" s="144"/>
    </row>
    <row r="363" spans="1:11" s="139" customFormat="1" ht="30" customHeight="1">
      <c r="A363" s="140"/>
      <c r="B363" s="140"/>
      <c r="C363" s="140"/>
      <c r="D363" s="140"/>
      <c r="E363" s="140"/>
      <c r="F363" s="140"/>
    </row>
    <row r="364" spans="1:11" s="139" customFormat="1" ht="30" customHeight="1">
      <c r="A364" s="140" t="s">
        <v>6883</v>
      </c>
      <c r="B364" s="141">
        <v>340992</v>
      </c>
      <c r="C364" s="141">
        <v>8762902</v>
      </c>
      <c r="D364" s="141">
        <v>524288</v>
      </c>
      <c r="E364" s="141">
        <v>9628182</v>
      </c>
      <c r="F364" s="140" t="s">
        <v>52</v>
      </c>
      <c r="G364" s="139" t="s">
        <v>52</v>
      </c>
      <c r="H364" s="139" t="s">
        <v>6482</v>
      </c>
      <c r="K364" s="139">
        <v>1</v>
      </c>
    </row>
    <row r="365" spans="1:11" s="139" customFormat="1" ht="30" customHeight="1">
      <c r="A365" s="147"/>
      <c r="B365" s="140"/>
      <c r="C365" s="140"/>
      <c r="D365" s="140"/>
      <c r="E365" s="140"/>
      <c r="F365" s="140"/>
    </row>
    <row r="366" spans="1:11" s="139" customFormat="1" ht="30" customHeight="1">
      <c r="A366" s="140" t="s">
        <v>6674</v>
      </c>
      <c r="B366" s="140"/>
      <c r="C366" s="140"/>
      <c r="D366" s="140"/>
      <c r="E366" s="140"/>
      <c r="F366" s="140"/>
      <c r="G366" s="139" t="s">
        <v>52</v>
      </c>
      <c r="I366" s="139" t="s">
        <v>1535</v>
      </c>
      <c r="J366" s="139" t="s">
        <v>52</v>
      </c>
      <c r="K366" s="139" t="s">
        <v>56</v>
      </c>
    </row>
    <row r="367" spans="1:11" s="139" customFormat="1" ht="30" customHeight="1">
      <c r="A367" s="140" t="s">
        <v>3709</v>
      </c>
      <c r="B367" s="142"/>
      <c r="C367" s="142"/>
      <c r="D367" s="142"/>
      <c r="E367" s="142"/>
      <c r="F367" s="142"/>
      <c r="K367" s="140" t="s">
        <v>6884</v>
      </c>
    </row>
    <row r="368" spans="1:11" s="139" customFormat="1" ht="30" customHeight="1">
      <c r="A368" s="140" t="s">
        <v>52</v>
      </c>
      <c r="B368" s="142"/>
      <c r="C368" s="142"/>
      <c r="D368" s="142"/>
      <c r="E368" s="142"/>
      <c r="F368" s="142"/>
      <c r="K368" s="140" t="s">
        <v>52</v>
      </c>
    </row>
    <row r="369" spans="1:11" s="139" customFormat="1" ht="30" customHeight="1">
      <c r="A369" s="140" t="s">
        <v>3548</v>
      </c>
      <c r="B369" s="142"/>
      <c r="C369" s="142"/>
      <c r="D369" s="142"/>
      <c r="E369" s="142"/>
      <c r="F369" s="142"/>
      <c r="K369" s="140" t="s">
        <v>6677</v>
      </c>
    </row>
    <row r="370" spans="1:11" s="139" customFormat="1" ht="30" customHeight="1">
      <c r="A370" s="140" t="s">
        <v>3710</v>
      </c>
      <c r="B370" s="142"/>
      <c r="C370" s="142"/>
      <c r="D370" s="142"/>
      <c r="E370" s="142"/>
      <c r="F370" s="142"/>
      <c r="K370" s="140" t="s">
        <v>6885</v>
      </c>
    </row>
    <row r="371" spans="1:11" s="139" customFormat="1" ht="30" customHeight="1">
      <c r="A371" s="140" t="s">
        <v>3672</v>
      </c>
      <c r="B371" s="142"/>
      <c r="C371" s="142"/>
      <c r="D371" s="142"/>
      <c r="E371" s="142"/>
      <c r="F371" s="142"/>
      <c r="K371" s="140" t="s">
        <v>6842</v>
      </c>
    </row>
    <row r="372" spans="1:11" s="139" customFormat="1" ht="30" customHeight="1">
      <c r="A372" s="140" t="s">
        <v>3673</v>
      </c>
      <c r="B372" s="142"/>
      <c r="C372" s="142"/>
      <c r="D372" s="142"/>
      <c r="E372" s="142"/>
      <c r="F372" s="142"/>
      <c r="K372" s="140" t="s">
        <v>6843</v>
      </c>
    </row>
    <row r="373" spans="1:11" s="139" customFormat="1" ht="30" customHeight="1">
      <c r="A373" s="140" t="s">
        <v>3674</v>
      </c>
      <c r="B373" s="142"/>
      <c r="C373" s="142"/>
      <c r="D373" s="142"/>
      <c r="E373" s="142"/>
      <c r="F373" s="142"/>
      <c r="K373" s="140" t="s">
        <v>6844</v>
      </c>
    </row>
    <row r="374" spans="1:11" s="139" customFormat="1" ht="30" customHeight="1">
      <c r="A374" s="140" t="s">
        <v>3711</v>
      </c>
      <c r="B374" s="142"/>
      <c r="C374" s="142"/>
      <c r="D374" s="142"/>
      <c r="E374" s="142"/>
      <c r="F374" s="142"/>
      <c r="K374" s="140" t="s">
        <v>6886</v>
      </c>
    </row>
    <row r="375" spans="1:11" s="139" customFormat="1" ht="30" customHeight="1">
      <c r="A375" s="140" t="s">
        <v>3676</v>
      </c>
      <c r="B375" s="142"/>
      <c r="C375" s="142"/>
      <c r="D375" s="142"/>
      <c r="E375" s="142"/>
      <c r="F375" s="142"/>
      <c r="K375" s="140" t="s">
        <v>6846</v>
      </c>
    </row>
    <row r="376" spans="1:11" s="139" customFormat="1" ht="30" customHeight="1">
      <c r="A376" s="140" t="s">
        <v>3677</v>
      </c>
      <c r="B376" s="142"/>
      <c r="C376" s="142"/>
      <c r="D376" s="142"/>
      <c r="E376" s="142"/>
      <c r="F376" s="142"/>
      <c r="K376" s="140" t="s">
        <v>6847</v>
      </c>
    </row>
    <row r="377" spans="1:11" s="139" customFormat="1" ht="30" customHeight="1">
      <c r="A377" s="140" t="s">
        <v>3678</v>
      </c>
      <c r="B377" s="142"/>
      <c r="C377" s="142"/>
      <c r="D377" s="142"/>
      <c r="E377" s="142"/>
      <c r="F377" s="142"/>
      <c r="K377" s="140" t="s">
        <v>6848</v>
      </c>
    </row>
    <row r="378" spans="1:11" s="139" customFormat="1" ht="30" customHeight="1">
      <c r="A378" s="140" t="s">
        <v>52</v>
      </c>
      <c r="B378" s="142"/>
      <c r="C378" s="142"/>
      <c r="D378" s="142"/>
      <c r="E378" s="142"/>
      <c r="F378" s="142"/>
      <c r="K378" s="140" t="s">
        <v>6676</v>
      </c>
    </row>
    <row r="379" spans="1:11" s="139" customFormat="1" ht="30" customHeight="1">
      <c r="A379" s="140" t="s">
        <v>3712</v>
      </c>
      <c r="B379" s="142"/>
      <c r="C379" s="142"/>
      <c r="D379" s="142"/>
      <c r="E379" s="142"/>
      <c r="F379" s="142"/>
      <c r="K379" s="140" t="s">
        <v>6887</v>
      </c>
    </row>
    <row r="380" spans="1:11" s="139" customFormat="1" ht="30" customHeight="1">
      <c r="A380" s="140" t="s">
        <v>3713</v>
      </c>
      <c r="B380" s="142">
        <v>137381.29999999999</v>
      </c>
      <c r="C380" s="142"/>
      <c r="D380" s="142"/>
      <c r="E380" s="142">
        <v>137381.29999999999</v>
      </c>
      <c r="F380" s="142" t="s">
        <v>6850</v>
      </c>
      <c r="K380" s="140" t="s">
        <v>6851</v>
      </c>
    </row>
    <row r="381" spans="1:11" s="139" customFormat="1" ht="30" customHeight="1">
      <c r="A381" s="140" t="s">
        <v>3714</v>
      </c>
      <c r="B381" s="142"/>
      <c r="C381" s="142">
        <v>1975847.1</v>
      </c>
      <c r="D381" s="142"/>
      <c r="E381" s="142">
        <v>1975847.1</v>
      </c>
      <c r="F381" s="142" t="s">
        <v>6852</v>
      </c>
      <c r="K381" s="140" t="s">
        <v>6853</v>
      </c>
    </row>
    <row r="382" spans="1:11" s="139" customFormat="1" ht="30" customHeight="1">
      <c r="A382" s="140" t="s">
        <v>3715</v>
      </c>
      <c r="B382" s="142"/>
      <c r="C382" s="142"/>
      <c r="D382" s="142">
        <v>524288.9</v>
      </c>
      <c r="E382" s="142">
        <v>524288.9</v>
      </c>
      <c r="F382" s="142" t="s">
        <v>6854</v>
      </c>
      <c r="K382" s="140" t="s">
        <v>6855</v>
      </c>
    </row>
    <row r="383" spans="1:11" s="139" customFormat="1" ht="30" customHeight="1">
      <c r="A383" s="140" t="s">
        <v>52</v>
      </c>
      <c r="B383" s="142"/>
      <c r="C383" s="142"/>
      <c r="D383" s="142"/>
      <c r="E383" s="142"/>
      <c r="F383" s="142"/>
      <c r="K383" s="140" t="s">
        <v>52</v>
      </c>
    </row>
    <row r="384" spans="1:11" s="139" customFormat="1" ht="30" customHeight="1">
      <c r="A384" s="140" t="s">
        <v>3642</v>
      </c>
      <c r="B384" s="146">
        <v>137381.29999999999</v>
      </c>
      <c r="C384" s="146">
        <v>1975847.1</v>
      </c>
      <c r="D384" s="146">
        <v>524288.9</v>
      </c>
      <c r="E384" s="146">
        <v>2637517.2999999998</v>
      </c>
      <c r="F384" s="146"/>
      <c r="K384" s="140" t="s">
        <v>6787</v>
      </c>
    </row>
    <row r="385" spans="1:11" s="139" customFormat="1" ht="30" customHeight="1">
      <c r="A385" s="140" t="s">
        <v>52</v>
      </c>
      <c r="B385" s="142"/>
      <c r="C385" s="142"/>
      <c r="D385" s="142"/>
      <c r="E385" s="142"/>
      <c r="F385" s="142"/>
      <c r="K385" s="140" t="s">
        <v>6758</v>
      </c>
    </row>
    <row r="386" spans="1:11" s="139" customFormat="1" ht="30" customHeight="1">
      <c r="A386" s="140" t="s">
        <v>3683</v>
      </c>
      <c r="B386" s="142"/>
      <c r="C386" s="142"/>
      <c r="D386" s="142"/>
      <c r="E386" s="142"/>
      <c r="F386" s="142"/>
      <c r="K386" s="140" t="s">
        <v>6856</v>
      </c>
    </row>
    <row r="387" spans="1:11" s="139" customFormat="1" ht="30" customHeight="1">
      <c r="A387" s="140" t="s">
        <v>3716</v>
      </c>
      <c r="B387" s="142"/>
      <c r="C387" s="142"/>
      <c r="D387" s="142"/>
      <c r="E387" s="142"/>
      <c r="F387" s="142"/>
      <c r="K387" s="140" t="s">
        <v>6888</v>
      </c>
    </row>
    <row r="388" spans="1:11" s="139" customFormat="1" ht="30" customHeight="1">
      <c r="A388" s="140" t="s">
        <v>3717</v>
      </c>
      <c r="B388" s="142"/>
      <c r="C388" s="142">
        <v>1930149.5</v>
      </c>
      <c r="D388" s="142"/>
      <c r="E388" s="142">
        <v>1930149.5</v>
      </c>
      <c r="F388" s="142" t="s">
        <v>6752</v>
      </c>
      <c r="K388" s="140" t="s">
        <v>6858</v>
      </c>
    </row>
    <row r="389" spans="1:11" s="139" customFormat="1" ht="30" customHeight="1">
      <c r="A389" s="140" t="s">
        <v>3718</v>
      </c>
      <c r="B389" s="142"/>
      <c r="C389" s="142"/>
      <c r="D389" s="142"/>
      <c r="E389" s="142"/>
      <c r="F389" s="142"/>
      <c r="K389" s="140" t="s">
        <v>6889</v>
      </c>
    </row>
    <row r="390" spans="1:11" s="139" customFormat="1" ht="30" customHeight="1">
      <c r="A390" s="140" t="s">
        <v>3719</v>
      </c>
      <c r="B390" s="142"/>
      <c r="C390" s="142">
        <v>3430412.6</v>
      </c>
      <c r="D390" s="142"/>
      <c r="E390" s="142">
        <v>3430412.6</v>
      </c>
      <c r="F390" s="142" t="s">
        <v>6755</v>
      </c>
      <c r="K390" s="140" t="s">
        <v>6860</v>
      </c>
    </row>
    <row r="391" spans="1:11" s="139" customFormat="1" ht="30" customHeight="1">
      <c r="A391" s="140" t="s">
        <v>3720</v>
      </c>
      <c r="B391" s="142"/>
      <c r="C391" s="142"/>
      <c r="D391" s="142"/>
      <c r="E391" s="142"/>
      <c r="F391" s="142"/>
      <c r="K391" s="140" t="s">
        <v>6890</v>
      </c>
    </row>
    <row r="392" spans="1:11" s="139" customFormat="1" ht="30" customHeight="1">
      <c r="A392" s="140" t="s">
        <v>3721</v>
      </c>
      <c r="B392" s="142"/>
      <c r="C392" s="142">
        <v>1426493.7</v>
      </c>
      <c r="D392" s="142"/>
      <c r="E392" s="142">
        <v>1426493.7</v>
      </c>
      <c r="F392" s="142" t="s">
        <v>6808</v>
      </c>
      <c r="K392" s="140" t="s">
        <v>6862</v>
      </c>
    </row>
    <row r="393" spans="1:11" s="139" customFormat="1" ht="30" customHeight="1">
      <c r="A393" s="140" t="s">
        <v>52</v>
      </c>
      <c r="B393" s="142"/>
      <c r="C393" s="142"/>
      <c r="D393" s="142"/>
      <c r="E393" s="142"/>
      <c r="F393" s="142"/>
      <c r="K393" s="140" t="s">
        <v>52</v>
      </c>
    </row>
    <row r="394" spans="1:11" s="139" customFormat="1" ht="30" customHeight="1">
      <c r="A394" s="140" t="s">
        <v>3642</v>
      </c>
      <c r="B394" s="146"/>
      <c r="C394" s="146">
        <v>6787055.7999999998</v>
      </c>
      <c r="D394" s="146"/>
      <c r="E394" s="146">
        <v>6787055.7999999998</v>
      </c>
      <c r="F394" s="146"/>
      <c r="K394" s="140" t="s">
        <v>6795</v>
      </c>
    </row>
    <row r="395" spans="1:11" s="139" customFormat="1" ht="30" customHeight="1">
      <c r="A395" s="140" t="s">
        <v>52</v>
      </c>
      <c r="B395" s="142"/>
      <c r="C395" s="142"/>
      <c r="D395" s="142"/>
      <c r="E395" s="142"/>
      <c r="F395" s="142"/>
      <c r="K395" s="140" t="s">
        <v>6796</v>
      </c>
    </row>
    <row r="396" spans="1:11" s="139" customFormat="1" ht="30" customHeight="1">
      <c r="A396" s="140" t="s">
        <v>3690</v>
      </c>
      <c r="B396" s="142"/>
      <c r="C396" s="142"/>
      <c r="D396" s="142"/>
      <c r="E396" s="142"/>
      <c r="F396" s="142"/>
      <c r="K396" s="140" t="s">
        <v>6863</v>
      </c>
    </row>
    <row r="397" spans="1:11" s="139" customFormat="1" ht="30" customHeight="1">
      <c r="A397" s="140" t="s">
        <v>3722</v>
      </c>
      <c r="B397" s="142">
        <v>203611.6</v>
      </c>
      <c r="C397" s="142"/>
      <c r="D397" s="142"/>
      <c r="E397" s="142">
        <v>203611.6</v>
      </c>
      <c r="F397" s="142"/>
      <c r="K397" s="140" t="s">
        <v>6864</v>
      </c>
    </row>
    <row r="398" spans="1:11" s="139" customFormat="1" ht="30" customHeight="1">
      <c r="A398" s="140" t="s">
        <v>52</v>
      </c>
      <c r="B398" s="142"/>
      <c r="C398" s="142"/>
      <c r="D398" s="142"/>
      <c r="E398" s="142"/>
      <c r="F398" s="142"/>
      <c r="K398" s="140" t="s">
        <v>52</v>
      </c>
    </row>
    <row r="399" spans="1:11" s="139" customFormat="1" ht="30" customHeight="1">
      <c r="A399" s="140" t="s">
        <v>3642</v>
      </c>
      <c r="B399" s="146">
        <v>203611.6</v>
      </c>
      <c r="C399" s="146"/>
      <c r="D399" s="146"/>
      <c r="E399" s="146">
        <v>203611.6</v>
      </c>
      <c r="F399" s="146"/>
      <c r="K399" s="140" t="s">
        <v>6804</v>
      </c>
    </row>
    <row r="400" spans="1:11" s="139" customFormat="1" ht="30" customHeight="1">
      <c r="A400" s="140" t="s">
        <v>52</v>
      </c>
      <c r="B400" s="142"/>
      <c r="C400" s="142"/>
      <c r="D400" s="142"/>
      <c r="E400" s="142"/>
      <c r="F400" s="142"/>
      <c r="K400" s="140" t="s">
        <v>52</v>
      </c>
    </row>
    <row r="401" spans="1:11" s="139" customFormat="1" ht="30" customHeight="1">
      <c r="A401" s="140" t="s">
        <v>3692</v>
      </c>
      <c r="B401" s="143">
        <v>340992.9</v>
      </c>
      <c r="C401" s="143">
        <v>8762902.9000000004</v>
      </c>
      <c r="D401" s="143">
        <v>524288.9</v>
      </c>
      <c r="E401" s="143">
        <v>9628184.7000000011</v>
      </c>
      <c r="F401" s="143"/>
      <c r="K401" s="140" t="s">
        <v>6891</v>
      </c>
    </row>
    <row r="402" spans="1:11" s="139" customFormat="1" ht="30" customHeight="1">
      <c r="A402" s="140"/>
      <c r="B402" s="140"/>
      <c r="C402" s="140"/>
      <c r="D402" s="140"/>
      <c r="E402" s="140"/>
      <c r="F402" s="140"/>
    </row>
    <row r="403" spans="1:11" s="139" customFormat="1" ht="30" customHeight="1" thickBot="1">
      <c r="A403" s="144" t="s">
        <v>3566</v>
      </c>
      <c r="B403" s="145">
        <v>340992</v>
      </c>
      <c r="C403" s="145">
        <v>8762902</v>
      </c>
      <c r="D403" s="145">
        <v>524288</v>
      </c>
      <c r="E403" s="145">
        <v>9628182</v>
      </c>
      <c r="F403" s="144"/>
    </row>
    <row r="404" spans="1:11" s="139" customFormat="1" ht="30" customHeight="1">
      <c r="A404" s="140"/>
      <c r="B404" s="140"/>
      <c r="C404" s="140"/>
      <c r="D404" s="140"/>
      <c r="E404" s="140"/>
      <c r="F404" s="140"/>
    </row>
    <row r="405" spans="1:11" s="139" customFormat="1" ht="30" customHeight="1">
      <c r="A405" s="140" t="s">
        <v>6892</v>
      </c>
      <c r="B405" s="141">
        <v>375338</v>
      </c>
      <c r="C405" s="141">
        <v>21359575</v>
      </c>
      <c r="D405" s="141">
        <v>655361</v>
      </c>
      <c r="E405" s="141">
        <v>22390274</v>
      </c>
      <c r="F405" s="140" t="s">
        <v>52</v>
      </c>
      <c r="G405" s="139" t="s">
        <v>52</v>
      </c>
      <c r="H405" s="139" t="s">
        <v>6483</v>
      </c>
      <c r="K405" s="139">
        <v>1</v>
      </c>
    </row>
    <row r="406" spans="1:11" s="139" customFormat="1" ht="30" customHeight="1">
      <c r="A406" s="147"/>
      <c r="B406" s="140"/>
      <c r="C406" s="140"/>
      <c r="D406" s="140"/>
      <c r="E406" s="140"/>
      <c r="F406" s="140"/>
    </row>
    <row r="407" spans="1:11" s="139" customFormat="1" ht="30" customHeight="1">
      <c r="A407" s="140" t="s">
        <v>6674</v>
      </c>
      <c r="B407" s="140"/>
      <c r="C407" s="140"/>
      <c r="D407" s="140"/>
      <c r="E407" s="140"/>
      <c r="F407" s="140"/>
      <c r="G407" s="139" t="s">
        <v>52</v>
      </c>
      <c r="I407" s="139" t="s">
        <v>1535</v>
      </c>
      <c r="J407" s="139" t="s">
        <v>52</v>
      </c>
      <c r="K407" s="139" t="s">
        <v>56</v>
      </c>
    </row>
    <row r="408" spans="1:11" s="139" customFormat="1" ht="30" customHeight="1">
      <c r="A408" s="140" t="s">
        <v>3709</v>
      </c>
      <c r="B408" s="142"/>
      <c r="C408" s="142"/>
      <c r="D408" s="142"/>
      <c r="E408" s="142"/>
      <c r="F408" s="142"/>
      <c r="K408" s="140" t="s">
        <v>6884</v>
      </c>
    </row>
    <row r="409" spans="1:11" s="139" customFormat="1" ht="30" customHeight="1">
      <c r="A409" s="140" t="s">
        <v>52</v>
      </c>
      <c r="B409" s="142"/>
      <c r="C409" s="142"/>
      <c r="D409" s="142"/>
      <c r="E409" s="142"/>
      <c r="F409" s="142"/>
      <c r="K409" s="140" t="s">
        <v>52</v>
      </c>
    </row>
    <row r="410" spans="1:11" s="139" customFormat="1" ht="30" customHeight="1">
      <c r="A410" s="140" t="s">
        <v>3548</v>
      </c>
      <c r="B410" s="142"/>
      <c r="C410" s="142"/>
      <c r="D410" s="142"/>
      <c r="E410" s="142"/>
      <c r="F410" s="142"/>
      <c r="K410" s="140" t="s">
        <v>6677</v>
      </c>
    </row>
    <row r="411" spans="1:11" s="139" customFormat="1" ht="30" customHeight="1">
      <c r="A411" s="140" t="s">
        <v>3710</v>
      </c>
      <c r="B411" s="142"/>
      <c r="C411" s="142"/>
      <c r="D411" s="142"/>
      <c r="E411" s="142"/>
      <c r="F411" s="142"/>
      <c r="K411" s="140" t="s">
        <v>6885</v>
      </c>
    </row>
    <row r="412" spans="1:11" s="139" customFormat="1" ht="30" customHeight="1">
      <c r="A412" s="140" t="s">
        <v>3672</v>
      </c>
      <c r="B412" s="142"/>
      <c r="C412" s="142"/>
      <c r="D412" s="142"/>
      <c r="E412" s="142"/>
      <c r="F412" s="142"/>
      <c r="K412" s="140" t="s">
        <v>6842</v>
      </c>
    </row>
    <row r="413" spans="1:11" s="139" customFormat="1" ht="30" customHeight="1">
      <c r="A413" s="140" t="s">
        <v>3673</v>
      </c>
      <c r="B413" s="142"/>
      <c r="C413" s="142"/>
      <c r="D413" s="142"/>
      <c r="E413" s="142"/>
      <c r="F413" s="142"/>
      <c r="K413" s="140" t="s">
        <v>6843</v>
      </c>
    </row>
    <row r="414" spans="1:11" s="139" customFormat="1" ht="30" customHeight="1">
      <c r="A414" s="140" t="s">
        <v>3674</v>
      </c>
      <c r="B414" s="142"/>
      <c r="C414" s="142"/>
      <c r="D414" s="142"/>
      <c r="E414" s="142"/>
      <c r="F414" s="142"/>
      <c r="K414" s="140" t="s">
        <v>6844</v>
      </c>
    </row>
    <row r="415" spans="1:11" s="139" customFormat="1" ht="30" customHeight="1">
      <c r="A415" s="140" t="s">
        <v>3711</v>
      </c>
      <c r="B415" s="142"/>
      <c r="C415" s="142"/>
      <c r="D415" s="142"/>
      <c r="E415" s="142"/>
      <c r="F415" s="142"/>
      <c r="K415" s="140" t="s">
        <v>6886</v>
      </c>
    </row>
    <row r="416" spans="1:11" s="139" customFormat="1" ht="30" customHeight="1">
      <c r="A416" s="140" t="s">
        <v>3676</v>
      </c>
      <c r="B416" s="142"/>
      <c r="C416" s="142"/>
      <c r="D416" s="142"/>
      <c r="E416" s="142"/>
      <c r="F416" s="142"/>
      <c r="K416" s="140" t="s">
        <v>6846</v>
      </c>
    </row>
    <row r="417" spans="1:11" s="139" customFormat="1" ht="30" customHeight="1">
      <c r="A417" s="140" t="s">
        <v>3677</v>
      </c>
      <c r="B417" s="142"/>
      <c r="C417" s="142"/>
      <c r="D417" s="142"/>
      <c r="E417" s="142"/>
      <c r="F417" s="142"/>
      <c r="K417" s="140" t="s">
        <v>6847</v>
      </c>
    </row>
    <row r="418" spans="1:11" s="139" customFormat="1" ht="30" customHeight="1">
      <c r="A418" s="140" t="s">
        <v>3678</v>
      </c>
      <c r="B418" s="142"/>
      <c r="C418" s="142"/>
      <c r="D418" s="142"/>
      <c r="E418" s="142"/>
      <c r="F418" s="142"/>
      <c r="K418" s="140" t="s">
        <v>6848</v>
      </c>
    </row>
    <row r="419" spans="1:11" s="139" customFormat="1" ht="30" customHeight="1">
      <c r="A419" s="140" t="s">
        <v>52</v>
      </c>
      <c r="B419" s="142"/>
      <c r="C419" s="142"/>
      <c r="D419" s="142"/>
      <c r="E419" s="142"/>
      <c r="F419" s="142"/>
      <c r="K419" s="140" t="s">
        <v>6676</v>
      </c>
    </row>
    <row r="420" spans="1:11" s="139" customFormat="1" ht="30" customHeight="1">
      <c r="A420" s="140" t="s">
        <v>3712</v>
      </c>
      <c r="B420" s="142"/>
      <c r="C420" s="142"/>
      <c r="D420" s="142"/>
      <c r="E420" s="142"/>
      <c r="F420" s="142"/>
      <c r="K420" s="140" t="s">
        <v>6887</v>
      </c>
    </row>
    <row r="421" spans="1:11" s="139" customFormat="1" ht="30" customHeight="1">
      <c r="A421" s="140" t="s">
        <v>3713</v>
      </c>
      <c r="B421" s="142">
        <v>137381.29999999999</v>
      </c>
      <c r="C421" s="142"/>
      <c r="D421" s="142"/>
      <c r="E421" s="142">
        <v>137381.29999999999</v>
      </c>
      <c r="F421" s="142" t="s">
        <v>6850</v>
      </c>
      <c r="K421" s="140" t="s">
        <v>6851</v>
      </c>
    </row>
    <row r="422" spans="1:11" s="139" customFormat="1" ht="30" customHeight="1">
      <c r="A422" s="140" t="s">
        <v>3714</v>
      </c>
      <c r="B422" s="142"/>
      <c r="C422" s="142">
        <v>1975847.1</v>
      </c>
      <c r="D422" s="142"/>
      <c r="E422" s="142">
        <v>1975847.1</v>
      </c>
      <c r="F422" s="142" t="s">
        <v>6852</v>
      </c>
      <c r="K422" s="140" t="s">
        <v>6853</v>
      </c>
    </row>
    <row r="423" spans="1:11" s="139" customFormat="1" ht="30" customHeight="1">
      <c r="A423" s="140" t="s">
        <v>3715</v>
      </c>
      <c r="B423" s="142"/>
      <c r="C423" s="142"/>
      <c r="D423" s="142">
        <v>524288.9</v>
      </c>
      <c r="E423" s="142">
        <v>524288.9</v>
      </c>
      <c r="F423" s="142" t="s">
        <v>6854</v>
      </c>
      <c r="K423" s="140" t="s">
        <v>6855</v>
      </c>
    </row>
    <row r="424" spans="1:11" s="139" customFormat="1" ht="30" customHeight="1">
      <c r="A424" s="140" t="s">
        <v>3723</v>
      </c>
      <c r="B424" s="142"/>
      <c r="C424" s="142"/>
      <c r="D424" s="142"/>
      <c r="E424" s="142"/>
      <c r="F424" s="142"/>
      <c r="K424" s="140" t="s">
        <v>6893</v>
      </c>
    </row>
    <row r="425" spans="1:11" s="139" customFormat="1" ht="30" customHeight="1">
      <c r="A425" s="140" t="s">
        <v>3724</v>
      </c>
      <c r="B425" s="142">
        <v>34345.300000000003</v>
      </c>
      <c r="C425" s="142"/>
      <c r="D425" s="142"/>
      <c r="E425" s="142">
        <v>34345.300000000003</v>
      </c>
      <c r="F425" s="142"/>
      <c r="K425" s="140" t="s">
        <v>6869</v>
      </c>
    </row>
    <row r="426" spans="1:11" s="139" customFormat="1" ht="30" customHeight="1">
      <c r="A426" s="140" t="s">
        <v>3725</v>
      </c>
      <c r="B426" s="142"/>
      <c r="C426" s="142"/>
      <c r="D426" s="142"/>
      <c r="E426" s="142"/>
      <c r="F426" s="142"/>
      <c r="K426" s="140" t="s">
        <v>6894</v>
      </c>
    </row>
    <row r="427" spans="1:11" s="139" customFormat="1" ht="30" customHeight="1">
      <c r="A427" s="140" t="s">
        <v>3726</v>
      </c>
      <c r="B427" s="142"/>
      <c r="C427" s="142">
        <v>1728866.2</v>
      </c>
      <c r="D427" s="142"/>
      <c r="E427" s="142">
        <v>1728866.2</v>
      </c>
      <c r="F427" s="142"/>
      <c r="K427" s="140" t="s">
        <v>6871</v>
      </c>
    </row>
    <row r="428" spans="1:11" s="139" customFormat="1" ht="30" customHeight="1">
      <c r="A428" s="140" t="s">
        <v>3727</v>
      </c>
      <c r="B428" s="142"/>
      <c r="C428" s="142"/>
      <c r="D428" s="142"/>
      <c r="E428" s="142"/>
      <c r="F428" s="142"/>
      <c r="K428" s="140" t="s">
        <v>6895</v>
      </c>
    </row>
    <row r="429" spans="1:11" s="139" customFormat="1" ht="30" customHeight="1">
      <c r="A429" s="140" t="s">
        <v>3728</v>
      </c>
      <c r="B429" s="142"/>
      <c r="C429" s="142"/>
      <c r="D429" s="142">
        <v>131072.20000000001</v>
      </c>
      <c r="E429" s="142">
        <v>131072.20000000001</v>
      </c>
      <c r="F429" s="142"/>
      <c r="K429" s="140" t="s">
        <v>6873</v>
      </c>
    </row>
    <row r="430" spans="1:11" s="139" customFormat="1" ht="30" customHeight="1">
      <c r="A430" s="140" t="s">
        <v>3700</v>
      </c>
      <c r="B430" s="142"/>
      <c r="C430" s="142"/>
      <c r="D430" s="142"/>
      <c r="E430" s="142"/>
      <c r="F430" s="142"/>
      <c r="K430" s="140" t="s">
        <v>6874</v>
      </c>
    </row>
    <row r="431" spans="1:11" s="139" customFormat="1" ht="30" customHeight="1">
      <c r="A431" s="140" t="s">
        <v>3729</v>
      </c>
      <c r="B431" s="142"/>
      <c r="C431" s="142">
        <v>1111413.8999999999</v>
      </c>
      <c r="D431" s="142"/>
      <c r="E431" s="142">
        <v>1111413.8999999999</v>
      </c>
      <c r="F431" s="142"/>
      <c r="K431" s="140" t="s">
        <v>6875</v>
      </c>
    </row>
    <row r="432" spans="1:11" s="139" customFormat="1" ht="30" customHeight="1">
      <c r="A432" s="140" t="s">
        <v>3618</v>
      </c>
      <c r="B432" s="142">
        <v>171726.6</v>
      </c>
      <c r="C432" s="142">
        <v>4816127.2</v>
      </c>
      <c r="D432" s="142">
        <v>655361.1</v>
      </c>
      <c r="E432" s="142">
        <v>5643214.8999999994</v>
      </c>
      <c r="F432" s="142"/>
      <c r="K432" s="140" t="s">
        <v>6757</v>
      </c>
    </row>
    <row r="433" spans="1:11" s="139" customFormat="1" ht="30" customHeight="1">
      <c r="A433" s="140" t="s">
        <v>52</v>
      </c>
      <c r="B433" s="142"/>
      <c r="C433" s="142"/>
      <c r="D433" s="142"/>
      <c r="E433" s="142"/>
      <c r="F433" s="142"/>
      <c r="K433" s="140" t="s">
        <v>6758</v>
      </c>
    </row>
    <row r="434" spans="1:11" s="139" customFormat="1" ht="30" customHeight="1">
      <c r="A434" s="140" t="s">
        <v>3683</v>
      </c>
      <c r="B434" s="142"/>
      <c r="C434" s="142"/>
      <c r="D434" s="142"/>
      <c r="E434" s="142"/>
      <c r="F434" s="142"/>
      <c r="K434" s="140" t="s">
        <v>6856</v>
      </c>
    </row>
    <row r="435" spans="1:11" s="139" customFormat="1" ht="30" customHeight="1">
      <c r="A435" s="140" t="s">
        <v>3716</v>
      </c>
      <c r="B435" s="142"/>
      <c r="C435" s="142"/>
      <c r="D435" s="142"/>
      <c r="E435" s="142"/>
      <c r="F435" s="142"/>
      <c r="K435" s="140" t="s">
        <v>6888</v>
      </c>
    </row>
    <row r="436" spans="1:11" s="139" customFormat="1" ht="30" customHeight="1">
      <c r="A436" s="140" t="s">
        <v>3717</v>
      </c>
      <c r="B436" s="142"/>
      <c r="C436" s="142">
        <v>1930149.5</v>
      </c>
      <c r="D436" s="142"/>
      <c r="E436" s="142">
        <v>1930149.5</v>
      </c>
      <c r="F436" s="142" t="s">
        <v>6752</v>
      </c>
      <c r="K436" s="140" t="s">
        <v>6858</v>
      </c>
    </row>
    <row r="437" spans="1:11" s="139" customFormat="1" ht="30" customHeight="1">
      <c r="A437" s="140" t="s">
        <v>3718</v>
      </c>
      <c r="B437" s="142"/>
      <c r="C437" s="142"/>
      <c r="D437" s="142"/>
      <c r="E437" s="142"/>
      <c r="F437" s="142"/>
      <c r="K437" s="140" t="s">
        <v>6889</v>
      </c>
    </row>
    <row r="438" spans="1:11" s="139" customFormat="1" ht="30" customHeight="1">
      <c r="A438" s="140" t="s">
        <v>3719</v>
      </c>
      <c r="B438" s="142"/>
      <c r="C438" s="142">
        <v>3430412.6</v>
      </c>
      <c r="D438" s="142"/>
      <c r="E438" s="142">
        <v>3430412.6</v>
      </c>
      <c r="F438" s="142" t="s">
        <v>6755</v>
      </c>
      <c r="K438" s="140" t="s">
        <v>6860</v>
      </c>
    </row>
    <row r="439" spans="1:11" s="139" customFormat="1" ht="30" customHeight="1">
      <c r="A439" s="140" t="s">
        <v>3720</v>
      </c>
      <c r="B439" s="142"/>
      <c r="C439" s="142"/>
      <c r="D439" s="142"/>
      <c r="E439" s="142"/>
      <c r="F439" s="142"/>
      <c r="K439" s="140" t="s">
        <v>6890</v>
      </c>
    </row>
    <row r="440" spans="1:11" s="139" customFormat="1" ht="30" customHeight="1">
      <c r="A440" s="140" t="s">
        <v>3721</v>
      </c>
      <c r="B440" s="142"/>
      <c r="C440" s="142">
        <v>1426493.7</v>
      </c>
      <c r="D440" s="142"/>
      <c r="E440" s="142">
        <v>1426493.7</v>
      </c>
      <c r="F440" s="142" t="s">
        <v>6808</v>
      </c>
      <c r="K440" s="140" t="s">
        <v>6862</v>
      </c>
    </row>
    <row r="441" spans="1:11" s="139" customFormat="1" ht="30" customHeight="1">
      <c r="A441" s="140" t="s">
        <v>52</v>
      </c>
      <c r="B441" s="142"/>
      <c r="C441" s="142"/>
      <c r="D441" s="142"/>
      <c r="E441" s="142"/>
      <c r="F441" s="142"/>
      <c r="K441" s="140" t="s">
        <v>52</v>
      </c>
    </row>
    <row r="442" spans="1:11" s="139" customFormat="1" ht="30" customHeight="1">
      <c r="A442" s="140" t="s">
        <v>3618</v>
      </c>
      <c r="B442" s="142"/>
      <c r="C442" s="142">
        <v>6787055.7999999998</v>
      </c>
      <c r="D442" s="142"/>
      <c r="E442" s="142">
        <v>6787055.7999999998</v>
      </c>
      <c r="F442" s="142"/>
      <c r="K442" s="140" t="s">
        <v>6761</v>
      </c>
    </row>
    <row r="443" spans="1:11" s="139" customFormat="1" ht="30" customHeight="1">
      <c r="A443" s="140" t="s">
        <v>52</v>
      </c>
      <c r="B443" s="142"/>
      <c r="C443" s="142"/>
      <c r="D443" s="142"/>
      <c r="E443" s="142"/>
      <c r="F443" s="142"/>
      <c r="K443" s="140" t="s">
        <v>6796</v>
      </c>
    </row>
    <row r="444" spans="1:11" s="139" customFormat="1" ht="30" customHeight="1">
      <c r="A444" s="140" t="s">
        <v>3690</v>
      </c>
      <c r="B444" s="142"/>
      <c r="C444" s="142"/>
      <c r="D444" s="142"/>
      <c r="E444" s="142"/>
      <c r="F444" s="142"/>
      <c r="K444" s="140" t="s">
        <v>6863</v>
      </c>
    </row>
    <row r="445" spans="1:11" s="139" customFormat="1" ht="30" customHeight="1">
      <c r="A445" s="140" t="s">
        <v>3722</v>
      </c>
      <c r="B445" s="142">
        <v>203611.6</v>
      </c>
      <c r="C445" s="142"/>
      <c r="D445" s="142"/>
      <c r="E445" s="142">
        <v>203611.6</v>
      </c>
      <c r="F445" s="142"/>
      <c r="K445" s="140" t="s">
        <v>6864</v>
      </c>
    </row>
    <row r="446" spans="1:11" s="139" customFormat="1" ht="30" customHeight="1">
      <c r="A446" s="140" t="s">
        <v>52</v>
      </c>
      <c r="B446" s="142"/>
      <c r="C446" s="142"/>
      <c r="D446" s="142"/>
      <c r="E446" s="142"/>
      <c r="F446" s="142"/>
      <c r="K446" s="140" t="s">
        <v>52</v>
      </c>
    </row>
    <row r="447" spans="1:11" s="139" customFormat="1" ht="30" customHeight="1">
      <c r="A447" s="140" t="s">
        <v>3618</v>
      </c>
      <c r="B447" s="142">
        <v>203611.6</v>
      </c>
      <c r="C447" s="142"/>
      <c r="D447" s="142"/>
      <c r="E447" s="142">
        <v>203611.6</v>
      </c>
      <c r="F447" s="142"/>
      <c r="K447" s="140" t="s">
        <v>6821</v>
      </c>
    </row>
    <row r="448" spans="1:11" s="139" customFormat="1" ht="30" customHeight="1">
      <c r="A448" s="140" t="s">
        <v>52</v>
      </c>
      <c r="B448" s="142"/>
      <c r="C448" s="142"/>
      <c r="D448" s="142"/>
      <c r="E448" s="142"/>
      <c r="F448" s="142"/>
      <c r="K448" s="140" t="s">
        <v>6805</v>
      </c>
    </row>
    <row r="449" spans="1:11" s="139" customFormat="1" ht="30" customHeight="1">
      <c r="A449" s="140" t="s">
        <v>3703</v>
      </c>
      <c r="B449" s="142"/>
      <c r="C449" s="142"/>
      <c r="D449" s="142"/>
      <c r="E449" s="142"/>
      <c r="F449" s="142"/>
      <c r="K449" s="140" t="s">
        <v>6877</v>
      </c>
    </row>
    <row r="450" spans="1:11" s="139" customFormat="1" ht="30" customHeight="1">
      <c r="A450" s="140" t="s">
        <v>3704</v>
      </c>
      <c r="B450" s="142"/>
      <c r="C450" s="142"/>
      <c r="D450" s="142"/>
      <c r="E450" s="142"/>
      <c r="F450" s="142"/>
      <c r="K450" s="140" t="s">
        <v>6878</v>
      </c>
    </row>
    <row r="451" spans="1:11" s="139" customFormat="1" ht="30" customHeight="1">
      <c r="A451" s="140" t="s">
        <v>3730</v>
      </c>
      <c r="B451" s="142"/>
      <c r="C451" s="142">
        <v>5938673.7999999998</v>
      </c>
      <c r="D451" s="142"/>
      <c r="E451" s="142">
        <v>5938673.7999999998</v>
      </c>
      <c r="F451" s="142"/>
      <c r="K451" s="140" t="s">
        <v>6879</v>
      </c>
    </row>
    <row r="452" spans="1:11" s="139" customFormat="1" ht="30" customHeight="1">
      <c r="A452" s="140" t="s">
        <v>3706</v>
      </c>
      <c r="B452" s="142"/>
      <c r="C452" s="142"/>
      <c r="D452" s="142"/>
      <c r="E452" s="142"/>
      <c r="F452" s="142"/>
      <c r="K452" s="140" t="s">
        <v>6880</v>
      </c>
    </row>
    <row r="453" spans="1:11" s="139" customFormat="1" ht="30" customHeight="1">
      <c r="A453" s="140" t="s">
        <v>3731</v>
      </c>
      <c r="B453" s="142"/>
      <c r="C453" s="142">
        <v>3817718.8</v>
      </c>
      <c r="D453" s="142"/>
      <c r="E453" s="142">
        <v>3817718.8</v>
      </c>
      <c r="F453" s="142"/>
      <c r="K453" s="140" t="s">
        <v>6881</v>
      </c>
    </row>
    <row r="454" spans="1:11" s="139" customFormat="1" ht="30" customHeight="1">
      <c r="A454" s="140" t="s">
        <v>52</v>
      </c>
      <c r="B454" s="142"/>
      <c r="C454" s="142"/>
      <c r="D454" s="142"/>
      <c r="E454" s="142"/>
      <c r="F454" s="142"/>
      <c r="K454" s="140" t="s">
        <v>52</v>
      </c>
    </row>
    <row r="455" spans="1:11" s="139" customFormat="1" ht="30" customHeight="1">
      <c r="A455" s="140" t="s">
        <v>3618</v>
      </c>
      <c r="B455" s="142"/>
      <c r="C455" s="142">
        <v>9756392.5999999996</v>
      </c>
      <c r="D455" s="142"/>
      <c r="E455" s="142">
        <v>9756392.5999999996</v>
      </c>
      <c r="F455" s="142"/>
      <c r="K455" s="140" t="s">
        <v>6822</v>
      </c>
    </row>
    <row r="456" spans="1:11" s="139" customFormat="1" ht="30" customHeight="1">
      <c r="A456" s="140" t="s">
        <v>3708</v>
      </c>
      <c r="B456" s="142">
        <v>375338.2</v>
      </c>
      <c r="C456" s="142">
        <v>21359575.600000001</v>
      </c>
      <c r="D456" s="142">
        <v>655361.1</v>
      </c>
      <c r="E456" s="142">
        <v>22390274.900000002</v>
      </c>
      <c r="F456" s="142"/>
      <c r="K456" s="140" t="s">
        <v>6882</v>
      </c>
    </row>
    <row r="457" spans="1:11" s="139" customFormat="1" ht="30" customHeight="1">
      <c r="A457" s="140"/>
      <c r="B457" s="140"/>
      <c r="C457" s="140"/>
      <c r="D457" s="140"/>
      <c r="E457" s="140"/>
      <c r="F457" s="140"/>
    </row>
    <row r="458" spans="1:11" s="139" customFormat="1" ht="30" customHeight="1" thickBot="1">
      <c r="A458" s="144" t="s">
        <v>3566</v>
      </c>
      <c r="B458" s="145">
        <v>375338</v>
      </c>
      <c r="C458" s="145">
        <v>21359575</v>
      </c>
      <c r="D458" s="145">
        <v>655361</v>
      </c>
      <c r="E458" s="145">
        <v>22390274</v>
      </c>
      <c r="F458" s="144"/>
    </row>
    <row r="459" spans="1:11" s="139" customFormat="1" ht="30" customHeight="1">
      <c r="A459" s="140"/>
      <c r="B459" s="140"/>
      <c r="C459" s="140"/>
      <c r="D459" s="140"/>
      <c r="E459" s="140"/>
      <c r="F459" s="140"/>
    </row>
    <row r="460" spans="1:11" s="139" customFormat="1" ht="30" customHeight="1">
      <c r="A460" s="140" t="s">
        <v>6896</v>
      </c>
      <c r="B460" s="141">
        <v>263960</v>
      </c>
      <c r="C460" s="141">
        <v>2485448</v>
      </c>
      <c r="D460" s="141">
        <v>106323</v>
      </c>
      <c r="E460" s="141">
        <v>2855731</v>
      </c>
      <c r="F460" s="140" t="s">
        <v>52</v>
      </c>
      <c r="G460" s="139" t="s">
        <v>52</v>
      </c>
      <c r="H460" s="139" t="s">
        <v>6484</v>
      </c>
      <c r="K460" s="139">
        <v>1</v>
      </c>
    </row>
    <row r="461" spans="1:11" s="139" customFormat="1" ht="30" customHeight="1">
      <c r="A461" s="147"/>
      <c r="B461" s="140"/>
      <c r="C461" s="140"/>
      <c r="D461" s="140"/>
      <c r="E461" s="140"/>
      <c r="F461" s="140"/>
    </row>
    <row r="462" spans="1:11" s="139" customFormat="1" ht="30" customHeight="1">
      <c r="A462" s="140" t="s">
        <v>6674</v>
      </c>
      <c r="B462" s="140"/>
      <c r="C462" s="140"/>
      <c r="D462" s="140"/>
      <c r="E462" s="140"/>
      <c r="F462" s="140"/>
      <c r="G462" s="139" t="s">
        <v>52</v>
      </c>
      <c r="I462" s="139" t="s">
        <v>1535</v>
      </c>
      <c r="J462" s="139" t="s">
        <v>52</v>
      </c>
      <c r="K462" s="139" t="s">
        <v>56</v>
      </c>
    </row>
    <row r="463" spans="1:11" s="139" customFormat="1" ht="30" customHeight="1">
      <c r="A463" s="140" t="s">
        <v>3732</v>
      </c>
      <c r="B463" s="142"/>
      <c r="C463" s="142"/>
      <c r="D463" s="142"/>
      <c r="E463" s="142"/>
      <c r="F463" s="142"/>
      <c r="K463" s="140" t="s">
        <v>6897</v>
      </c>
    </row>
    <row r="464" spans="1:11" s="139" customFormat="1" ht="30" customHeight="1">
      <c r="A464" s="140" t="s">
        <v>52</v>
      </c>
      <c r="B464" s="142"/>
      <c r="C464" s="142"/>
      <c r="D464" s="142"/>
      <c r="E464" s="142"/>
      <c r="F464" s="142"/>
      <c r="K464" s="140" t="s">
        <v>52</v>
      </c>
    </row>
    <row r="465" spans="1:11" s="139" customFormat="1" ht="30" customHeight="1">
      <c r="A465" s="140" t="s">
        <v>3548</v>
      </c>
      <c r="B465" s="142"/>
      <c r="C465" s="142"/>
      <c r="D465" s="142"/>
      <c r="E465" s="142"/>
      <c r="F465" s="142"/>
      <c r="K465" s="140" t="s">
        <v>6677</v>
      </c>
    </row>
    <row r="466" spans="1:11" s="139" customFormat="1" ht="30" customHeight="1">
      <c r="A466" s="140" t="s">
        <v>3733</v>
      </c>
      <c r="B466" s="142"/>
      <c r="C466" s="142"/>
      <c r="D466" s="142"/>
      <c r="E466" s="142"/>
      <c r="F466" s="142"/>
      <c r="K466" s="140" t="s">
        <v>6898</v>
      </c>
    </row>
    <row r="467" spans="1:11" s="139" customFormat="1" ht="30" customHeight="1">
      <c r="A467" s="140" t="s">
        <v>3734</v>
      </c>
      <c r="B467" s="142"/>
      <c r="C467" s="142"/>
      <c r="D467" s="142"/>
      <c r="E467" s="142"/>
      <c r="F467" s="142"/>
      <c r="K467" s="140" t="s">
        <v>6899</v>
      </c>
    </row>
    <row r="468" spans="1:11" s="139" customFormat="1" ht="30" customHeight="1">
      <c r="A468" s="140" t="s">
        <v>3735</v>
      </c>
      <c r="B468" s="142"/>
      <c r="C468" s="142"/>
      <c r="D468" s="142"/>
      <c r="E468" s="142"/>
      <c r="F468" s="142"/>
      <c r="K468" s="140" t="s">
        <v>6900</v>
      </c>
    </row>
    <row r="469" spans="1:11" s="139" customFormat="1" ht="30" customHeight="1">
      <c r="A469" s="140" t="s">
        <v>3736</v>
      </c>
      <c r="B469" s="142"/>
      <c r="C469" s="142"/>
      <c r="D469" s="142"/>
      <c r="E469" s="142"/>
      <c r="F469" s="142"/>
      <c r="K469" s="140" t="s">
        <v>6901</v>
      </c>
    </row>
    <row r="470" spans="1:11" s="139" customFormat="1" ht="30" customHeight="1">
      <c r="A470" s="140" t="s">
        <v>3737</v>
      </c>
      <c r="B470" s="142"/>
      <c r="C470" s="142"/>
      <c r="D470" s="142"/>
      <c r="E470" s="142"/>
      <c r="F470" s="142"/>
      <c r="K470" s="140" t="s">
        <v>6902</v>
      </c>
    </row>
    <row r="471" spans="1:11" s="139" customFormat="1" ht="30" customHeight="1">
      <c r="A471" s="140" t="s">
        <v>3738</v>
      </c>
      <c r="B471" s="142"/>
      <c r="C471" s="142"/>
      <c r="D471" s="142"/>
      <c r="E471" s="142"/>
      <c r="F471" s="142"/>
      <c r="K471" s="140" t="s">
        <v>6903</v>
      </c>
    </row>
    <row r="472" spans="1:11" s="139" customFormat="1" ht="30" customHeight="1">
      <c r="A472" s="140" t="s">
        <v>52</v>
      </c>
      <c r="B472" s="142"/>
      <c r="C472" s="142"/>
      <c r="D472" s="142"/>
      <c r="E472" s="142"/>
      <c r="F472" s="142"/>
      <c r="K472" s="140" t="s">
        <v>6676</v>
      </c>
    </row>
    <row r="473" spans="1:11" s="139" customFormat="1" ht="30" customHeight="1">
      <c r="A473" s="140" t="s">
        <v>3739</v>
      </c>
      <c r="B473" s="142"/>
      <c r="C473" s="142"/>
      <c r="D473" s="142"/>
      <c r="E473" s="142"/>
      <c r="F473" s="142"/>
      <c r="K473" s="140" t="s">
        <v>6904</v>
      </c>
    </row>
    <row r="474" spans="1:11" s="139" customFormat="1" ht="30" customHeight="1">
      <c r="A474" s="140" t="s">
        <v>3740</v>
      </c>
      <c r="B474" s="142"/>
      <c r="C474" s="142"/>
      <c r="D474" s="142"/>
      <c r="E474" s="142"/>
      <c r="F474" s="142"/>
      <c r="K474" s="140" t="s">
        <v>6905</v>
      </c>
    </row>
    <row r="475" spans="1:11" s="139" customFormat="1" ht="30" customHeight="1">
      <c r="A475" s="140" t="s">
        <v>3741</v>
      </c>
      <c r="B475" s="142"/>
      <c r="C475" s="142"/>
      <c r="D475" s="142"/>
      <c r="E475" s="142"/>
      <c r="F475" s="142" t="s">
        <v>6906</v>
      </c>
      <c r="K475" s="140" t="s">
        <v>6907</v>
      </c>
    </row>
    <row r="476" spans="1:11" s="139" customFormat="1" ht="30" customHeight="1">
      <c r="A476" s="140" t="s">
        <v>3742</v>
      </c>
      <c r="B476" s="142"/>
      <c r="C476" s="142"/>
      <c r="D476" s="142"/>
      <c r="E476" s="142"/>
      <c r="F476" s="142" t="s">
        <v>6908</v>
      </c>
      <c r="K476" s="140" t="s">
        <v>6909</v>
      </c>
    </row>
    <row r="477" spans="1:11" s="139" customFormat="1" ht="30" customHeight="1">
      <c r="A477" s="140" t="s">
        <v>3743</v>
      </c>
      <c r="B477" s="142"/>
      <c r="C477" s="142"/>
      <c r="D477" s="142">
        <v>29744</v>
      </c>
      <c r="E477" s="142">
        <v>29744</v>
      </c>
      <c r="F477" s="142" t="s">
        <v>6910</v>
      </c>
      <c r="K477" s="140" t="s">
        <v>6911</v>
      </c>
    </row>
    <row r="478" spans="1:11" s="139" customFormat="1" ht="30" customHeight="1">
      <c r="A478" s="140" t="s">
        <v>3744</v>
      </c>
      <c r="B478" s="142"/>
      <c r="C478" s="142"/>
      <c r="D478" s="142"/>
      <c r="E478" s="142"/>
      <c r="F478" s="142"/>
      <c r="K478" s="140" t="s">
        <v>6912</v>
      </c>
    </row>
    <row r="479" spans="1:11" s="139" customFormat="1" ht="30" customHeight="1">
      <c r="A479" s="140" t="s">
        <v>3745</v>
      </c>
      <c r="B479" s="142">
        <v>38624</v>
      </c>
      <c r="C479" s="142"/>
      <c r="D479" s="142"/>
      <c r="E479" s="142">
        <v>38624</v>
      </c>
      <c r="F479" s="142" t="s">
        <v>6913</v>
      </c>
      <c r="K479" s="140" t="s">
        <v>6914</v>
      </c>
    </row>
    <row r="480" spans="1:11" s="139" customFormat="1" ht="30" customHeight="1">
      <c r="A480" s="140" t="s">
        <v>3746</v>
      </c>
      <c r="B480" s="142"/>
      <c r="C480" s="142"/>
      <c r="D480" s="142"/>
      <c r="E480" s="142"/>
      <c r="F480" s="142" t="s">
        <v>6915</v>
      </c>
      <c r="K480" s="140" t="s">
        <v>6916</v>
      </c>
    </row>
    <row r="481" spans="1:11" s="139" customFormat="1" ht="30" customHeight="1">
      <c r="A481" s="140" t="s">
        <v>3747</v>
      </c>
      <c r="B481" s="142"/>
      <c r="C481" s="142"/>
      <c r="D481" s="142">
        <v>75504</v>
      </c>
      <c r="E481" s="142">
        <v>75504</v>
      </c>
      <c r="F481" s="142" t="s">
        <v>6917</v>
      </c>
      <c r="K481" s="140" t="s">
        <v>6918</v>
      </c>
    </row>
    <row r="482" spans="1:11" s="139" customFormat="1" ht="30" customHeight="1">
      <c r="A482" s="140" t="s">
        <v>52</v>
      </c>
      <c r="B482" s="142"/>
      <c r="C482" s="142"/>
      <c r="D482" s="142"/>
      <c r="E482" s="142"/>
      <c r="F482" s="142"/>
      <c r="K482" s="140" t="s">
        <v>52</v>
      </c>
    </row>
    <row r="483" spans="1:11" s="139" customFormat="1" ht="30" customHeight="1">
      <c r="A483" s="140" t="s">
        <v>3748</v>
      </c>
      <c r="B483" s="142">
        <v>38624</v>
      </c>
      <c r="C483" s="142"/>
      <c r="D483" s="142">
        <v>105248</v>
      </c>
      <c r="E483" s="142">
        <v>143872</v>
      </c>
      <c r="F483" s="142"/>
      <c r="K483" s="140" t="s">
        <v>6919</v>
      </c>
    </row>
    <row r="484" spans="1:11" s="139" customFormat="1" ht="30" customHeight="1">
      <c r="A484" s="140" t="s">
        <v>52</v>
      </c>
      <c r="B484" s="142"/>
      <c r="C484" s="142"/>
      <c r="D484" s="142"/>
      <c r="E484" s="142"/>
      <c r="F484" s="142"/>
      <c r="K484" s="140" t="s">
        <v>6758</v>
      </c>
    </row>
    <row r="485" spans="1:11" s="139" customFormat="1" ht="30" customHeight="1">
      <c r="A485" s="140" t="s">
        <v>3683</v>
      </c>
      <c r="B485" s="142"/>
      <c r="C485" s="142"/>
      <c r="D485" s="142"/>
      <c r="E485" s="142"/>
      <c r="F485" s="142"/>
      <c r="K485" s="140" t="s">
        <v>6856</v>
      </c>
    </row>
    <row r="486" spans="1:11" s="139" customFormat="1" ht="30" customHeight="1">
      <c r="A486" s="140" t="s">
        <v>3749</v>
      </c>
      <c r="B486" s="142"/>
      <c r="C486" s="142">
        <v>1698608</v>
      </c>
      <c r="D486" s="142"/>
      <c r="E486" s="142">
        <v>1698608</v>
      </c>
      <c r="F486" s="142" t="s">
        <v>6752</v>
      </c>
      <c r="K486" s="140" t="s">
        <v>6920</v>
      </c>
    </row>
    <row r="487" spans="1:11" s="139" customFormat="1" ht="30" customHeight="1">
      <c r="A487" s="140" t="s">
        <v>3750</v>
      </c>
      <c r="B487" s="142"/>
      <c r="C487" s="142">
        <v>566028</v>
      </c>
      <c r="D487" s="142"/>
      <c r="E487" s="142">
        <v>566028</v>
      </c>
      <c r="F487" s="142" t="s">
        <v>6755</v>
      </c>
      <c r="K487" s="140" t="s">
        <v>6921</v>
      </c>
    </row>
    <row r="488" spans="1:11" s="139" customFormat="1" ht="30" customHeight="1">
      <c r="A488" s="140" t="s">
        <v>3751</v>
      </c>
      <c r="B488" s="142"/>
      <c r="C488" s="142">
        <v>115272</v>
      </c>
      <c r="D488" s="142"/>
      <c r="E488" s="142">
        <v>115272</v>
      </c>
      <c r="F488" s="142" t="s">
        <v>6922</v>
      </c>
      <c r="K488" s="140" t="s">
        <v>6923</v>
      </c>
    </row>
    <row r="489" spans="1:11" s="139" customFormat="1" ht="30" customHeight="1">
      <c r="A489" s="140" t="s">
        <v>52</v>
      </c>
      <c r="B489" s="142"/>
      <c r="C489" s="142"/>
      <c r="D489" s="142"/>
      <c r="E489" s="142"/>
      <c r="F489" s="142"/>
      <c r="K489" s="140" t="s">
        <v>52</v>
      </c>
    </row>
    <row r="490" spans="1:11" s="139" customFormat="1" ht="30" customHeight="1">
      <c r="A490" s="140" t="s">
        <v>3748</v>
      </c>
      <c r="B490" s="142"/>
      <c r="C490" s="142">
        <v>2379908</v>
      </c>
      <c r="D490" s="142"/>
      <c r="E490" s="142">
        <v>2379908</v>
      </c>
      <c r="F490" s="142"/>
      <c r="K490" s="140" t="s">
        <v>6924</v>
      </c>
    </row>
    <row r="491" spans="1:11" s="139" customFormat="1" ht="30" customHeight="1">
      <c r="A491" s="140" t="s">
        <v>52</v>
      </c>
      <c r="B491" s="142"/>
      <c r="C491" s="142"/>
      <c r="D491" s="142"/>
      <c r="E491" s="142"/>
      <c r="F491" s="142"/>
      <c r="K491" s="140" t="s">
        <v>52</v>
      </c>
    </row>
    <row r="492" spans="1:11" s="139" customFormat="1" ht="30" customHeight="1">
      <c r="A492" s="140" t="s">
        <v>3752</v>
      </c>
      <c r="B492" s="142"/>
      <c r="C492" s="142"/>
      <c r="D492" s="142"/>
      <c r="E492" s="142"/>
      <c r="F492" s="142"/>
      <c r="K492" s="140" t="s">
        <v>6925</v>
      </c>
    </row>
    <row r="493" spans="1:11" s="139" customFormat="1" ht="30" customHeight="1">
      <c r="A493" s="140" t="s">
        <v>3753</v>
      </c>
      <c r="B493" s="142"/>
      <c r="C493" s="142"/>
      <c r="D493" s="142"/>
      <c r="E493" s="142"/>
      <c r="F493" s="142"/>
      <c r="K493" s="140" t="s">
        <v>6926</v>
      </c>
    </row>
    <row r="494" spans="1:11" s="139" customFormat="1" ht="30" customHeight="1">
      <c r="A494" s="140" t="s">
        <v>3754</v>
      </c>
      <c r="B494" s="142"/>
      <c r="C494" s="142"/>
      <c r="D494" s="142"/>
      <c r="E494" s="142"/>
      <c r="F494" s="142"/>
      <c r="K494" s="140" t="s">
        <v>6927</v>
      </c>
    </row>
    <row r="495" spans="1:11" s="139" customFormat="1" ht="30" customHeight="1">
      <c r="A495" s="140" t="s">
        <v>3755</v>
      </c>
      <c r="B495" s="142"/>
      <c r="C495" s="142"/>
      <c r="D495" s="142"/>
      <c r="E495" s="142"/>
      <c r="F495" s="142"/>
      <c r="K495" s="140" t="s">
        <v>6928</v>
      </c>
    </row>
    <row r="496" spans="1:11" s="139" customFormat="1" ht="30" customHeight="1">
      <c r="A496" s="140" t="s">
        <v>3756</v>
      </c>
      <c r="B496" s="142"/>
      <c r="C496" s="142"/>
      <c r="D496" s="142"/>
      <c r="E496" s="142"/>
      <c r="F496" s="142"/>
      <c r="K496" s="140" t="s">
        <v>6929</v>
      </c>
    </row>
    <row r="497" spans="1:11" s="139" customFormat="1" ht="30" customHeight="1">
      <c r="A497" s="140" t="s">
        <v>3757</v>
      </c>
      <c r="B497" s="142"/>
      <c r="C497" s="142"/>
      <c r="D497" s="142"/>
      <c r="E497" s="142"/>
      <c r="F497" s="142"/>
      <c r="K497" s="140" t="s">
        <v>6930</v>
      </c>
    </row>
    <row r="498" spans="1:11" s="139" customFormat="1" ht="30" customHeight="1">
      <c r="A498" s="140" t="s">
        <v>3758</v>
      </c>
      <c r="B498" s="142"/>
      <c r="C498" s="142"/>
      <c r="D498" s="142"/>
      <c r="E498" s="142"/>
      <c r="F498" s="142"/>
      <c r="K498" s="140" t="s">
        <v>6931</v>
      </c>
    </row>
    <row r="499" spans="1:11" s="139" customFormat="1" ht="30" customHeight="1">
      <c r="A499" s="140" t="s">
        <v>3759</v>
      </c>
      <c r="B499" s="142"/>
      <c r="C499" s="142"/>
      <c r="D499" s="142"/>
      <c r="E499" s="142"/>
      <c r="F499" s="142"/>
      <c r="K499" s="140" t="s">
        <v>6932</v>
      </c>
    </row>
    <row r="500" spans="1:11" s="139" customFormat="1" ht="30" customHeight="1">
      <c r="A500" s="140" t="s">
        <v>3760</v>
      </c>
      <c r="B500" s="142"/>
      <c r="C500" s="142"/>
      <c r="D500" s="142"/>
      <c r="E500" s="142"/>
      <c r="F500" s="142"/>
      <c r="K500" s="140" t="s">
        <v>6933</v>
      </c>
    </row>
    <row r="501" spans="1:11" s="139" customFormat="1" ht="30" customHeight="1">
      <c r="A501" s="140" t="s">
        <v>3761</v>
      </c>
      <c r="B501" s="142"/>
      <c r="C501" s="142"/>
      <c r="D501" s="142"/>
      <c r="E501" s="142"/>
      <c r="F501" s="142"/>
      <c r="K501" s="140" t="s">
        <v>6934</v>
      </c>
    </row>
    <row r="502" spans="1:11" s="139" customFormat="1" ht="30" customHeight="1">
      <c r="A502" s="140" t="s">
        <v>3762</v>
      </c>
      <c r="B502" s="142"/>
      <c r="C502" s="142"/>
      <c r="D502" s="142"/>
      <c r="E502" s="142"/>
      <c r="F502" s="142"/>
      <c r="K502" s="140" t="s">
        <v>6935</v>
      </c>
    </row>
    <row r="503" spans="1:11" s="139" customFormat="1" ht="30" customHeight="1">
      <c r="A503" s="140" t="s">
        <v>3763</v>
      </c>
      <c r="B503" s="142"/>
      <c r="C503" s="142"/>
      <c r="D503" s="142"/>
      <c r="E503" s="142"/>
      <c r="F503" s="142"/>
      <c r="K503" s="140" t="s">
        <v>6936</v>
      </c>
    </row>
    <row r="504" spans="1:11" s="139" customFormat="1" ht="30" customHeight="1">
      <c r="A504" s="140" t="s">
        <v>3764</v>
      </c>
      <c r="B504" s="142"/>
      <c r="C504" s="142"/>
      <c r="D504" s="142"/>
      <c r="E504" s="142"/>
      <c r="F504" s="142"/>
      <c r="K504" s="140" t="s">
        <v>6937</v>
      </c>
    </row>
    <row r="505" spans="1:11" s="139" customFormat="1" ht="30" customHeight="1">
      <c r="A505" s="140" t="s">
        <v>3765</v>
      </c>
      <c r="B505" s="142"/>
      <c r="C505" s="142"/>
      <c r="D505" s="142"/>
      <c r="E505" s="142"/>
      <c r="F505" s="142"/>
      <c r="K505" s="140" t="s">
        <v>6938</v>
      </c>
    </row>
    <row r="506" spans="1:11" s="139" customFormat="1" ht="30" customHeight="1">
      <c r="A506" s="140" t="s">
        <v>3766</v>
      </c>
      <c r="B506" s="142"/>
      <c r="C506" s="142"/>
      <c r="D506" s="142"/>
      <c r="E506" s="142"/>
      <c r="F506" s="142"/>
      <c r="K506" s="140" t="s">
        <v>6939</v>
      </c>
    </row>
    <row r="507" spans="1:11" s="139" customFormat="1" ht="30" customHeight="1">
      <c r="A507" s="140" t="s">
        <v>52</v>
      </c>
      <c r="B507" s="142"/>
      <c r="C507" s="142"/>
      <c r="D507" s="142"/>
      <c r="E507" s="142"/>
      <c r="F507" s="142"/>
      <c r="K507" s="140" t="s">
        <v>6796</v>
      </c>
    </row>
    <row r="508" spans="1:11" s="139" customFormat="1" ht="30" customHeight="1">
      <c r="A508" s="140" t="s">
        <v>3767</v>
      </c>
      <c r="B508" s="142"/>
      <c r="C508" s="142"/>
      <c r="D508" s="142"/>
      <c r="E508" s="142"/>
      <c r="F508" s="142"/>
      <c r="K508" s="140" t="s">
        <v>6940</v>
      </c>
    </row>
    <row r="509" spans="1:11" s="139" customFormat="1" ht="30" customHeight="1">
      <c r="A509" s="140" t="s">
        <v>3768</v>
      </c>
      <c r="B509" s="142"/>
      <c r="C509" s="142">
        <v>54160.2</v>
      </c>
      <c r="D509" s="142"/>
      <c r="E509" s="142">
        <v>54160.2</v>
      </c>
      <c r="F509" s="142" t="s">
        <v>6941</v>
      </c>
      <c r="K509" s="140" t="s">
        <v>6942</v>
      </c>
    </row>
    <row r="510" spans="1:11" s="139" customFormat="1" ht="30" customHeight="1">
      <c r="A510" s="140" t="s">
        <v>3769</v>
      </c>
      <c r="B510" s="142"/>
      <c r="C510" s="142">
        <v>15354.2</v>
      </c>
      <c r="D510" s="142"/>
      <c r="E510" s="142">
        <v>15354.2</v>
      </c>
      <c r="F510" s="142" t="s">
        <v>6922</v>
      </c>
      <c r="K510" s="140" t="s">
        <v>6943</v>
      </c>
    </row>
    <row r="511" spans="1:11" s="139" customFormat="1" ht="30" customHeight="1">
      <c r="A511" s="140" t="s">
        <v>3770</v>
      </c>
      <c r="B511" s="142"/>
      <c r="C511" s="142">
        <v>24084.400000000001</v>
      </c>
      <c r="D511" s="142"/>
      <c r="E511" s="142">
        <v>24084.400000000001</v>
      </c>
      <c r="F511" s="142" t="s">
        <v>6755</v>
      </c>
      <c r="K511" s="140" t="s">
        <v>6944</v>
      </c>
    </row>
    <row r="512" spans="1:11" s="139" customFormat="1" ht="30" customHeight="1">
      <c r="A512" s="140" t="s">
        <v>3771</v>
      </c>
      <c r="B512" s="142"/>
      <c r="C512" s="142"/>
      <c r="D512" s="142"/>
      <c r="E512" s="142"/>
      <c r="F512" s="142"/>
      <c r="K512" s="140" t="s">
        <v>6945</v>
      </c>
    </row>
    <row r="513" spans="1:11" s="139" customFormat="1" ht="30" customHeight="1">
      <c r="A513" s="140" t="s">
        <v>3772</v>
      </c>
      <c r="B513" s="142"/>
      <c r="C513" s="142">
        <v>5374.7</v>
      </c>
      <c r="D513" s="142"/>
      <c r="E513" s="142">
        <v>5374.7</v>
      </c>
      <c r="F513" s="142" t="s">
        <v>6946</v>
      </c>
      <c r="K513" s="140" t="s">
        <v>6947</v>
      </c>
    </row>
    <row r="514" spans="1:11" s="139" customFormat="1" ht="30" customHeight="1">
      <c r="A514" s="140" t="s">
        <v>3773</v>
      </c>
      <c r="B514" s="142"/>
      <c r="C514" s="142"/>
      <c r="D514" s="142"/>
      <c r="E514" s="142"/>
      <c r="F514" s="142"/>
      <c r="K514" s="140" t="s">
        <v>6948</v>
      </c>
    </row>
    <row r="515" spans="1:11" s="139" customFormat="1" ht="30" customHeight="1">
      <c r="A515" s="140" t="s">
        <v>3774</v>
      </c>
      <c r="B515" s="142"/>
      <c r="C515" s="142">
        <v>3320.9</v>
      </c>
      <c r="D515" s="142"/>
      <c r="E515" s="142">
        <v>3320.9</v>
      </c>
      <c r="F515" s="142" t="s">
        <v>6949</v>
      </c>
      <c r="K515" s="140" t="s">
        <v>6950</v>
      </c>
    </row>
    <row r="516" spans="1:11" s="139" customFormat="1" ht="30" customHeight="1">
      <c r="A516" s="140" t="s">
        <v>3775</v>
      </c>
      <c r="B516" s="142"/>
      <c r="C516" s="142">
        <v>3246.1</v>
      </c>
      <c r="D516" s="142"/>
      <c r="E516" s="142">
        <v>3246.1</v>
      </c>
      <c r="F516" s="142" t="s">
        <v>6755</v>
      </c>
      <c r="K516" s="140" t="s">
        <v>6951</v>
      </c>
    </row>
    <row r="517" spans="1:11" s="139" customFormat="1" ht="30" customHeight="1">
      <c r="A517" s="140" t="s">
        <v>52</v>
      </c>
      <c r="B517" s="142"/>
      <c r="C517" s="142"/>
      <c r="D517" s="142"/>
      <c r="E517" s="142"/>
      <c r="F517" s="142"/>
      <c r="K517" s="140" t="s">
        <v>52</v>
      </c>
    </row>
    <row r="518" spans="1:11" s="139" customFormat="1" ht="30" customHeight="1">
      <c r="A518" s="140" t="s">
        <v>3776</v>
      </c>
      <c r="B518" s="142"/>
      <c r="C518" s="142"/>
      <c r="D518" s="142"/>
      <c r="E518" s="142"/>
      <c r="F518" s="142"/>
      <c r="K518" s="140" t="s">
        <v>6952</v>
      </c>
    </row>
    <row r="519" spans="1:11" s="139" customFormat="1" ht="30" customHeight="1">
      <c r="A519" s="140" t="s">
        <v>3777</v>
      </c>
      <c r="B519" s="142">
        <v>163170</v>
      </c>
      <c r="C519" s="142"/>
      <c r="D519" s="142"/>
      <c r="E519" s="142">
        <v>163170</v>
      </c>
      <c r="F519" s="142" t="s">
        <v>6953</v>
      </c>
      <c r="K519" s="140" t="s">
        <v>6954</v>
      </c>
    </row>
    <row r="520" spans="1:11" s="139" customFormat="1" ht="30" customHeight="1">
      <c r="A520" s="140" t="s">
        <v>3778</v>
      </c>
      <c r="B520" s="142">
        <v>1110</v>
      </c>
      <c r="C520" s="142"/>
      <c r="D520" s="142"/>
      <c r="E520" s="142">
        <v>1110</v>
      </c>
      <c r="F520" s="142" t="s">
        <v>6955</v>
      </c>
      <c r="K520" s="140" t="s">
        <v>6956</v>
      </c>
    </row>
    <row r="521" spans="1:11" s="139" customFormat="1" ht="30" customHeight="1">
      <c r="A521" s="140" t="s">
        <v>3779</v>
      </c>
      <c r="B521" s="142">
        <v>5466.5</v>
      </c>
      <c r="C521" s="142"/>
      <c r="D521" s="142"/>
      <c r="E521" s="142">
        <v>5466.5</v>
      </c>
      <c r="F521" s="142" t="s">
        <v>6957</v>
      </c>
      <c r="K521" s="140" t="s">
        <v>6958</v>
      </c>
    </row>
    <row r="522" spans="1:11" s="139" customFormat="1" ht="30" customHeight="1">
      <c r="A522" s="140" t="s">
        <v>3780</v>
      </c>
      <c r="B522" s="142">
        <v>3416.5</v>
      </c>
      <c r="C522" s="142"/>
      <c r="D522" s="142"/>
      <c r="E522" s="142">
        <v>3416.5</v>
      </c>
      <c r="F522" s="142" t="s">
        <v>6959</v>
      </c>
      <c r="K522" s="140" t="s">
        <v>6960</v>
      </c>
    </row>
    <row r="523" spans="1:11" s="139" customFormat="1" ht="30" customHeight="1">
      <c r="A523" s="140" t="s">
        <v>52</v>
      </c>
      <c r="B523" s="142"/>
      <c r="C523" s="142"/>
      <c r="D523" s="142"/>
      <c r="E523" s="142"/>
      <c r="F523" s="142"/>
      <c r="K523" s="140" t="s">
        <v>52</v>
      </c>
    </row>
    <row r="524" spans="1:11" s="139" customFormat="1" ht="30" customHeight="1">
      <c r="A524" s="140" t="s">
        <v>3781</v>
      </c>
      <c r="B524" s="142"/>
      <c r="C524" s="142"/>
      <c r="D524" s="142"/>
      <c r="E524" s="142"/>
      <c r="F524" s="142"/>
      <c r="K524" s="140" t="s">
        <v>6961</v>
      </c>
    </row>
    <row r="525" spans="1:11" s="139" customFormat="1" ht="30" customHeight="1">
      <c r="A525" s="140" t="s">
        <v>3782</v>
      </c>
      <c r="B525" s="142"/>
      <c r="C525" s="142"/>
      <c r="D525" s="142"/>
      <c r="E525" s="142"/>
      <c r="F525" s="142"/>
      <c r="K525" s="140" t="s">
        <v>6962</v>
      </c>
    </row>
    <row r="526" spans="1:11" s="139" customFormat="1" ht="30" customHeight="1">
      <c r="A526" s="140" t="s">
        <v>3783</v>
      </c>
      <c r="B526" s="142"/>
      <c r="C526" s="142"/>
      <c r="D526" s="142"/>
      <c r="E526" s="142"/>
      <c r="F526" s="142" t="s">
        <v>6963</v>
      </c>
      <c r="K526" s="140" t="s">
        <v>6964</v>
      </c>
    </row>
    <row r="527" spans="1:11" s="139" customFormat="1" ht="30" customHeight="1">
      <c r="A527" s="140" t="s">
        <v>3784</v>
      </c>
      <c r="B527" s="142"/>
      <c r="C527" s="142"/>
      <c r="D527" s="142"/>
      <c r="E527" s="142"/>
      <c r="F527" s="142" t="s">
        <v>6965</v>
      </c>
      <c r="K527" s="140" t="s">
        <v>6966</v>
      </c>
    </row>
    <row r="528" spans="1:11" s="139" customFormat="1" ht="30" customHeight="1">
      <c r="A528" s="140" t="s">
        <v>3785</v>
      </c>
      <c r="B528" s="142"/>
      <c r="C528" s="142"/>
      <c r="D528" s="142">
        <v>224.3</v>
      </c>
      <c r="E528" s="142">
        <v>224.3</v>
      </c>
      <c r="F528" s="142" t="s">
        <v>6967</v>
      </c>
      <c r="K528" s="140" t="s">
        <v>6968</v>
      </c>
    </row>
    <row r="529" spans="1:11" s="139" customFormat="1" ht="30" customHeight="1">
      <c r="A529" s="140" t="s">
        <v>3786</v>
      </c>
      <c r="B529" s="142"/>
      <c r="C529" s="142"/>
      <c r="D529" s="142"/>
      <c r="E529" s="142"/>
      <c r="F529" s="142"/>
      <c r="K529" s="140" t="s">
        <v>6969</v>
      </c>
    </row>
    <row r="530" spans="1:11" s="139" customFormat="1" ht="30" customHeight="1">
      <c r="A530" s="140" t="s">
        <v>3787</v>
      </c>
      <c r="B530" s="142">
        <v>173</v>
      </c>
      <c r="C530" s="142"/>
      <c r="D530" s="142"/>
      <c r="E530" s="142">
        <v>173</v>
      </c>
      <c r="F530" s="142" t="s">
        <v>6970</v>
      </c>
      <c r="K530" s="140" t="s">
        <v>6971</v>
      </c>
    </row>
    <row r="531" spans="1:11" s="139" customFormat="1" ht="30" customHeight="1">
      <c r="A531" s="140" t="s">
        <v>3788</v>
      </c>
      <c r="B531" s="142"/>
      <c r="C531" s="142"/>
      <c r="D531" s="142"/>
      <c r="E531" s="142"/>
      <c r="F531" s="142" t="s">
        <v>6972</v>
      </c>
      <c r="K531" s="140" t="s">
        <v>6973</v>
      </c>
    </row>
    <row r="532" spans="1:11" s="139" customFormat="1" ht="30" customHeight="1">
      <c r="A532" s="140" t="s">
        <v>3789</v>
      </c>
      <c r="B532" s="142"/>
      <c r="C532" s="142"/>
      <c r="D532" s="142">
        <v>11.5</v>
      </c>
      <c r="E532" s="142">
        <v>11.5</v>
      </c>
      <c r="F532" s="142" t="s">
        <v>6974</v>
      </c>
      <c r="K532" s="140" t="s">
        <v>6975</v>
      </c>
    </row>
    <row r="533" spans="1:11" s="139" customFormat="1" ht="30" customHeight="1">
      <c r="A533" s="140" t="s">
        <v>3790</v>
      </c>
      <c r="B533" s="142"/>
      <c r="C533" s="142"/>
      <c r="D533" s="142"/>
      <c r="E533" s="142"/>
      <c r="F533" s="142"/>
      <c r="K533" s="140" t="s">
        <v>6976</v>
      </c>
    </row>
    <row r="534" spans="1:11" s="139" customFormat="1" ht="30" customHeight="1">
      <c r="A534" s="140" t="s">
        <v>3791</v>
      </c>
      <c r="B534" s="142"/>
      <c r="C534" s="142"/>
      <c r="D534" s="142"/>
      <c r="E534" s="142"/>
      <c r="F534" s="142" t="s">
        <v>6977</v>
      </c>
      <c r="K534" s="140" t="s">
        <v>6978</v>
      </c>
    </row>
    <row r="535" spans="1:11" s="139" customFormat="1" ht="30" customHeight="1">
      <c r="A535" s="140" t="s">
        <v>3792</v>
      </c>
      <c r="B535" s="142"/>
      <c r="C535" s="142"/>
      <c r="D535" s="142"/>
      <c r="E535" s="142"/>
      <c r="F535" s="142" t="s">
        <v>6979</v>
      </c>
      <c r="K535" s="140" t="s">
        <v>6980</v>
      </c>
    </row>
    <row r="536" spans="1:11" s="139" customFormat="1" ht="30" customHeight="1">
      <c r="A536" s="140" t="s">
        <v>3793</v>
      </c>
      <c r="B536" s="142"/>
      <c r="C536" s="142"/>
      <c r="D536" s="142">
        <v>108.7</v>
      </c>
      <c r="E536" s="142">
        <v>108.7</v>
      </c>
      <c r="F536" s="142" t="s">
        <v>6981</v>
      </c>
      <c r="K536" s="140" t="s">
        <v>6982</v>
      </c>
    </row>
    <row r="537" spans="1:11" s="139" customFormat="1" ht="30" customHeight="1">
      <c r="A537" s="140" t="s">
        <v>3794</v>
      </c>
      <c r="B537" s="142"/>
      <c r="C537" s="142"/>
      <c r="D537" s="142"/>
      <c r="E537" s="142"/>
      <c r="F537" s="142"/>
      <c r="K537" s="140" t="s">
        <v>6983</v>
      </c>
    </row>
    <row r="538" spans="1:11" s="139" customFormat="1" ht="30" customHeight="1">
      <c r="A538" s="140" t="s">
        <v>3795</v>
      </c>
      <c r="B538" s="142"/>
      <c r="C538" s="142"/>
      <c r="D538" s="142"/>
      <c r="E538" s="142"/>
      <c r="F538" s="142" t="s">
        <v>6984</v>
      </c>
      <c r="K538" s="140" t="s">
        <v>6985</v>
      </c>
    </row>
    <row r="539" spans="1:11" s="139" customFormat="1" ht="30" customHeight="1">
      <c r="A539" s="140" t="s">
        <v>3796</v>
      </c>
      <c r="B539" s="142"/>
      <c r="C539" s="142"/>
      <c r="D539" s="142"/>
      <c r="E539" s="142"/>
      <c r="F539" s="142" t="s">
        <v>6986</v>
      </c>
      <c r="K539" s="140" t="s">
        <v>6987</v>
      </c>
    </row>
    <row r="540" spans="1:11" s="139" customFormat="1" ht="30" customHeight="1">
      <c r="A540" s="140" t="s">
        <v>3797</v>
      </c>
      <c r="B540" s="142"/>
      <c r="C540" s="142"/>
      <c r="D540" s="142">
        <v>730.6</v>
      </c>
      <c r="E540" s="142">
        <v>730.6</v>
      </c>
      <c r="F540" s="142" t="s">
        <v>6988</v>
      </c>
      <c r="K540" s="140" t="s">
        <v>6989</v>
      </c>
    </row>
    <row r="541" spans="1:11" s="139" customFormat="1" ht="30" customHeight="1">
      <c r="A541" s="140" t="s">
        <v>52</v>
      </c>
      <c r="B541" s="142"/>
      <c r="C541" s="142"/>
      <c r="D541" s="142"/>
      <c r="E541" s="142"/>
      <c r="F541" s="142"/>
      <c r="K541" s="140" t="s">
        <v>52</v>
      </c>
    </row>
    <row r="542" spans="1:11" s="139" customFormat="1" ht="30" customHeight="1">
      <c r="A542" s="140" t="s">
        <v>3798</v>
      </c>
      <c r="B542" s="142"/>
      <c r="C542" s="142"/>
      <c r="D542" s="142"/>
      <c r="E542" s="142"/>
      <c r="F542" s="142"/>
      <c r="K542" s="140" t="s">
        <v>6990</v>
      </c>
    </row>
    <row r="543" spans="1:11" s="139" customFormat="1" ht="30" customHeight="1">
      <c r="A543" s="140" t="s">
        <v>3799</v>
      </c>
      <c r="B543" s="142"/>
      <c r="C543" s="142"/>
      <c r="D543" s="142"/>
      <c r="E543" s="142"/>
      <c r="F543" s="142"/>
      <c r="K543" s="140" t="s">
        <v>6991</v>
      </c>
    </row>
    <row r="544" spans="1:11" s="139" customFormat="1" ht="30" customHeight="1">
      <c r="A544" s="140" t="s">
        <v>3800</v>
      </c>
      <c r="B544" s="142">
        <v>52000.800000000003</v>
      </c>
      <c r="C544" s="142"/>
      <c r="D544" s="142"/>
      <c r="E544" s="142">
        <v>52000.800000000003</v>
      </c>
      <c r="F544" s="142"/>
      <c r="K544" s="140" t="s">
        <v>6992</v>
      </c>
    </row>
    <row r="545" spans="1:11" s="139" customFormat="1" ht="30" customHeight="1">
      <c r="A545" s="140" t="s">
        <v>52</v>
      </c>
      <c r="B545" s="142"/>
      <c r="C545" s="142"/>
      <c r="D545" s="142"/>
      <c r="E545" s="142"/>
      <c r="F545" s="142"/>
      <c r="K545" s="140" t="s">
        <v>52</v>
      </c>
    </row>
    <row r="546" spans="1:11" s="139" customFormat="1" ht="30" customHeight="1">
      <c r="A546" s="140" t="s">
        <v>3748</v>
      </c>
      <c r="B546" s="142">
        <v>225336.8</v>
      </c>
      <c r="C546" s="142">
        <v>105540.5</v>
      </c>
      <c r="D546" s="142">
        <v>1075.0999999999999</v>
      </c>
      <c r="E546" s="142">
        <v>331952.39999999997</v>
      </c>
      <c r="F546" s="142"/>
      <c r="K546" s="140" t="s">
        <v>6993</v>
      </c>
    </row>
    <row r="547" spans="1:11" s="139" customFormat="1" ht="30" customHeight="1">
      <c r="A547" s="140" t="s">
        <v>52</v>
      </c>
      <c r="B547" s="146"/>
      <c r="C547" s="146"/>
      <c r="D547" s="146"/>
      <c r="E547" s="146"/>
      <c r="F547" s="146"/>
      <c r="K547" s="140" t="s">
        <v>6994</v>
      </c>
    </row>
    <row r="548" spans="1:11" s="139" customFormat="1" ht="30" customHeight="1">
      <c r="A548" s="140" t="s">
        <v>3801</v>
      </c>
      <c r="B548" s="146">
        <v>263960.8</v>
      </c>
      <c r="C548" s="146">
        <v>2485448.5</v>
      </c>
      <c r="D548" s="146">
        <v>106323.1</v>
      </c>
      <c r="E548" s="146">
        <v>2855732.4</v>
      </c>
      <c r="F548" s="146"/>
      <c r="K548" s="140" t="s">
        <v>6995</v>
      </c>
    </row>
    <row r="549" spans="1:11" s="139" customFormat="1" ht="30" customHeight="1">
      <c r="A549" s="140"/>
      <c r="B549" s="140"/>
      <c r="C549" s="140"/>
      <c r="D549" s="140"/>
      <c r="E549" s="140"/>
      <c r="F549" s="140"/>
    </row>
    <row r="550" spans="1:11" s="139" customFormat="1" ht="30" customHeight="1" thickBot="1">
      <c r="A550" s="144" t="s">
        <v>3566</v>
      </c>
      <c r="B550" s="145">
        <v>263960</v>
      </c>
      <c r="C550" s="145">
        <v>2485448</v>
      </c>
      <c r="D550" s="145">
        <v>106323</v>
      </c>
      <c r="E550" s="145">
        <v>2855731</v>
      </c>
      <c r="F550" s="144"/>
    </row>
    <row r="551" spans="1:11" s="139" customFormat="1" ht="30" customHeight="1">
      <c r="A551" s="140"/>
      <c r="B551" s="140"/>
      <c r="C551" s="140"/>
      <c r="D551" s="140"/>
      <c r="E551" s="140"/>
      <c r="F551" s="140"/>
    </row>
    <row r="552" spans="1:11" s="139" customFormat="1" ht="30" customHeight="1">
      <c r="A552" s="140" t="s">
        <v>6996</v>
      </c>
      <c r="B552" s="141">
        <v>377644</v>
      </c>
      <c r="C552" s="141">
        <v>2538694</v>
      </c>
      <c r="D552" s="141">
        <v>106865</v>
      </c>
      <c r="E552" s="141">
        <v>3023203</v>
      </c>
      <c r="F552" s="140" t="s">
        <v>52</v>
      </c>
      <c r="G552" s="139" t="s">
        <v>52</v>
      </c>
      <c r="H552" s="139" t="s">
        <v>6485</v>
      </c>
      <c r="K552" s="139">
        <v>1</v>
      </c>
    </row>
    <row r="553" spans="1:11" s="139" customFormat="1" ht="30" customHeight="1">
      <c r="A553" s="147"/>
      <c r="B553" s="140"/>
      <c r="C553" s="140"/>
      <c r="D553" s="140"/>
      <c r="E553" s="140"/>
      <c r="F553" s="140"/>
    </row>
    <row r="554" spans="1:11" s="139" customFormat="1" ht="30" customHeight="1">
      <c r="A554" s="140" t="s">
        <v>6674</v>
      </c>
      <c r="B554" s="140"/>
      <c r="C554" s="140"/>
      <c r="D554" s="140"/>
      <c r="E554" s="140"/>
      <c r="F554" s="140"/>
      <c r="G554" s="139" t="s">
        <v>52</v>
      </c>
      <c r="I554" s="139" t="s">
        <v>1535</v>
      </c>
      <c r="J554" s="139" t="s">
        <v>52</v>
      </c>
      <c r="K554" s="139" t="s">
        <v>56</v>
      </c>
    </row>
    <row r="555" spans="1:11" s="139" customFormat="1" ht="30" customHeight="1">
      <c r="A555" s="140" t="s">
        <v>3732</v>
      </c>
      <c r="B555" s="142"/>
      <c r="C555" s="142"/>
      <c r="D555" s="142"/>
      <c r="E555" s="142"/>
      <c r="F555" s="142"/>
      <c r="K555" s="140" t="s">
        <v>6897</v>
      </c>
    </row>
    <row r="556" spans="1:11" s="139" customFormat="1" ht="30" customHeight="1">
      <c r="A556" s="140" t="s">
        <v>52</v>
      </c>
      <c r="B556" s="142"/>
      <c r="C556" s="142"/>
      <c r="D556" s="142"/>
      <c r="E556" s="142"/>
      <c r="F556" s="142"/>
      <c r="K556" s="140" t="s">
        <v>52</v>
      </c>
    </row>
    <row r="557" spans="1:11" s="139" customFormat="1" ht="30" customHeight="1">
      <c r="A557" s="140" t="s">
        <v>3548</v>
      </c>
      <c r="B557" s="142"/>
      <c r="C557" s="142"/>
      <c r="D557" s="142"/>
      <c r="E557" s="142"/>
      <c r="F557" s="142"/>
      <c r="K557" s="140" t="s">
        <v>6677</v>
      </c>
    </row>
    <row r="558" spans="1:11" s="139" customFormat="1" ht="30" customHeight="1">
      <c r="A558" s="140" t="s">
        <v>3733</v>
      </c>
      <c r="B558" s="142"/>
      <c r="C558" s="142"/>
      <c r="D558" s="142"/>
      <c r="E558" s="142"/>
      <c r="F558" s="142"/>
      <c r="K558" s="140" t="s">
        <v>6898</v>
      </c>
    </row>
    <row r="559" spans="1:11" s="139" customFormat="1" ht="30" customHeight="1">
      <c r="A559" s="140" t="s">
        <v>3734</v>
      </c>
      <c r="B559" s="142"/>
      <c r="C559" s="142"/>
      <c r="D559" s="142"/>
      <c r="E559" s="142"/>
      <c r="F559" s="142"/>
      <c r="K559" s="140" t="s">
        <v>6899</v>
      </c>
    </row>
    <row r="560" spans="1:11" s="139" customFormat="1" ht="30" customHeight="1">
      <c r="A560" s="140" t="s">
        <v>3735</v>
      </c>
      <c r="B560" s="142"/>
      <c r="C560" s="142"/>
      <c r="D560" s="142"/>
      <c r="E560" s="142"/>
      <c r="F560" s="142"/>
      <c r="K560" s="140" t="s">
        <v>6900</v>
      </c>
    </row>
    <row r="561" spans="1:11" s="139" customFormat="1" ht="30" customHeight="1">
      <c r="A561" s="140" t="s">
        <v>3736</v>
      </c>
      <c r="B561" s="142"/>
      <c r="C561" s="142"/>
      <c r="D561" s="142"/>
      <c r="E561" s="142"/>
      <c r="F561" s="142"/>
      <c r="K561" s="140" t="s">
        <v>6901</v>
      </c>
    </row>
    <row r="562" spans="1:11" s="139" customFormat="1" ht="30" customHeight="1">
      <c r="A562" s="140" t="s">
        <v>3737</v>
      </c>
      <c r="B562" s="142"/>
      <c r="C562" s="142"/>
      <c r="D562" s="142"/>
      <c r="E562" s="142"/>
      <c r="F562" s="142"/>
      <c r="K562" s="140" t="s">
        <v>6902</v>
      </c>
    </row>
    <row r="563" spans="1:11" s="139" customFormat="1" ht="30" customHeight="1">
      <c r="A563" s="140" t="s">
        <v>3738</v>
      </c>
      <c r="B563" s="142"/>
      <c r="C563" s="142"/>
      <c r="D563" s="142"/>
      <c r="E563" s="142"/>
      <c r="F563" s="142"/>
      <c r="K563" s="140" t="s">
        <v>6903</v>
      </c>
    </row>
    <row r="564" spans="1:11" s="139" customFormat="1" ht="30" customHeight="1">
      <c r="A564" s="140" t="s">
        <v>52</v>
      </c>
      <c r="B564" s="142"/>
      <c r="C564" s="142"/>
      <c r="D564" s="142"/>
      <c r="E564" s="142"/>
      <c r="F564" s="142"/>
      <c r="K564" s="140" t="s">
        <v>6676</v>
      </c>
    </row>
    <row r="565" spans="1:11" s="139" customFormat="1" ht="30" customHeight="1">
      <c r="A565" s="140" t="s">
        <v>3739</v>
      </c>
      <c r="B565" s="142"/>
      <c r="C565" s="142"/>
      <c r="D565" s="142"/>
      <c r="E565" s="142"/>
      <c r="F565" s="142"/>
      <c r="K565" s="140" t="s">
        <v>6904</v>
      </c>
    </row>
    <row r="566" spans="1:11" s="139" customFormat="1" ht="30" customHeight="1">
      <c r="A566" s="140" t="s">
        <v>3740</v>
      </c>
      <c r="B566" s="142"/>
      <c r="C566" s="142"/>
      <c r="D566" s="142"/>
      <c r="E566" s="142"/>
      <c r="F566" s="142"/>
      <c r="K566" s="140" t="s">
        <v>6905</v>
      </c>
    </row>
    <row r="567" spans="1:11" s="139" customFormat="1" ht="30" customHeight="1">
      <c r="A567" s="140" t="s">
        <v>3741</v>
      </c>
      <c r="B567" s="142"/>
      <c r="C567" s="142"/>
      <c r="D567" s="142"/>
      <c r="E567" s="142"/>
      <c r="F567" s="142" t="s">
        <v>6906</v>
      </c>
      <c r="K567" s="140" t="s">
        <v>6907</v>
      </c>
    </row>
    <row r="568" spans="1:11" s="139" customFormat="1" ht="30" customHeight="1">
      <c r="A568" s="140" t="s">
        <v>3742</v>
      </c>
      <c r="B568" s="142"/>
      <c r="C568" s="142"/>
      <c r="D568" s="142"/>
      <c r="E568" s="142"/>
      <c r="F568" s="142" t="s">
        <v>6908</v>
      </c>
      <c r="K568" s="140" t="s">
        <v>6909</v>
      </c>
    </row>
    <row r="569" spans="1:11" s="139" customFormat="1" ht="30" customHeight="1">
      <c r="A569" s="140" t="s">
        <v>3743</v>
      </c>
      <c r="B569" s="142"/>
      <c r="C569" s="142"/>
      <c r="D569" s="142">
        <v>29744</v>
      </c>
      <c r="E569" s="142">
        <v>29744</v>
      </c>
      <c r="F569" s="142" t="s">
        <v>6910</v>
      </c>
      <c r="K569" s="140" t="s">
        <v>6911</v>
      </c>
    </row>
    <row r="570" spans="1:11" s="139" customFormat="1" ht="30" customHeight="1">
      <c r="A570" s="140" t="s">
        <v>3744</v>
      </c>
      <c r="B570" s="142"/>
      <c r="C570" s="142"/>
      <c r="D570" s="142"/>
      <c r="E570" s="142"/>
      <c r="F570" s="142"/>
      <c r="K570" s="140" t="s">
        <v>6912</v>
      </c>
    </row>
    <row r="571" spans="1:11" s="139" customFormat="1" ht="30" customHeight="1">
      <c r="A571" s="140" t="s">
        <v>3745</v>
      </c>
      <c r="B571" s="142">
        <v>38624</v>
      </c>
      <c r="C571" s="142"/>
      <c r="D571" s="142"/>
      <c r="E571" s="142">
        <v>38624</v>
      </c>
      <c r="F571" s="142" t="s">
        <v>6913</v>
      </c>
      <c r="K571" s="140" t="s">
        <v>6914</v>
      </c>
    </row>
    <row r="572" spans="1:11" s="139" customFormat="1" ht="30" customHeight="1">
      <c r="A572" s="140" t="s">
        <v>3746</v>
      </c>
      <c r="B572" s="142"/>
      <c r="C572" s="142"/>
      <c r="D572" s="142"/>
      <c r="E572" s="142"/>
      <c r="F572" s="142" t="s">
        <v>6915</v>
      </c>
      <c r="K572" s="140" t="s">
        <v>6916</v>
      </c>
    </row>
    <row r="573" spans="1:11" s="139" customFormat="1" ht="30" customHeight="1">
      <c r="A573" s="140" t="s">
        <v>3747</v>
      </c>
      <c r="B573" s="142"/>
      <c r="C573" s="142"/>
      <c r="D573" s="142">
        <v>75504</v>
      </c>
      <c r="E573" s="142">
        <v>75504</v>
      </c>
      <c r="F573" s="142" t="s">
        <v>6917</v>
      </c>
      <c r="K573" s="140" t="s">
        <v>6918</v>
      </c>
    </row>
    <row r="574" spans="1:11" s="139" customFormat="1" ht="30" customHeight="1">
      <c r="A574" s="140" t="s">
        <v>52</v>
      </c>
      <c r="B574" s="142"/>
      <c r="C574" s="142"/>
      <c r="D574" s="142"/>
      <c r="E574" s="142"/>
      <c r="F574" s="142"/>
      <c r="K574" s="140" t="s">
        <v>52</v>
      </c>
    </row>
    <row r="575" spans="1:11" s="139" customFormat="1" ht="30" customHeight="1">
      <c r="A575" s="140" t="s">
        <v>3748</v>
      </c>
      <c r="B575" s="142">
        <v>38624</v>
      </c>
      <c r="C575" s="142"/>
      <c r="D575" s="142">
        <v>105248</v>
      </c>
      <c r="E575" s="142">
        <v>143872</v>
      </c>
      <c r="F575" s="142"/>
      <c r="K575" s="140" t="s">
        <v>6919</v>
      </c>
    </row>
    <row r="576" spans="1:11" s="139" customFormat="1" ht="30" customHeight="1">
      <c r="A576" s="140" t="s">
        <v>52</v>
      </c>
      <c r="B576" s="142"/>
      <c r="C576" s="142"/>
      <c r="D576" s="142"/>
      <c r="E576" s="142"/>
      <c r="F576" s="142"/>
      <c r="K576" s="140" t="s">
        <v>6758</v>
      </c>
    </row>
    <row r="577" spans="1:11" s="139" customFormat="1" ht="30" customHeight="1">
      <c r="A577" s="140" t="s">
        <v>3683</v>
      </c>
      <c r="B577" s="142"/>
      <c r="C577" s="142"/>
      <c r="D577" s="142"/>
      <c r="E577" s="142"/>
      <c r="F577" s="142"/>
      <c r="K577" s="140" t="s">
        <v>6856</v>
      </c>
    </row>
    <row r="578" spans="1:11" s="139" customFormat="1" ht="30" customHeight="1">
      <c r="A578" s="140" t="s">
        <v>3749</v>
      </c>
      <c r="B578" s="142"/>
      <c r="C578" s="142">
        <v>1698608</v>
      </c>
      <c r="D578" s="142"/>
      <c r="E578" s="142">
        <v>1698608</v>
      </c>
      <c r="F578" s="142" t="s">
        <v>6752</v>
      </c>
      <c r="K578" s="140" t="s">
        <v>6920</v>
      </c>
    </row>
    <row r="579" spans="1:11" s="139" customFormat="1" ht="30" customHeight="1">
      <c r="A579" s="140" t="s">
        <v>3750</v>
      </c>
      <c r="B579" s="142"/>
      <c r="C579" s="142">
        <v>566028</v>
      </c>
      <c r="D579" s="142"/>
      <c r="E579" s="142">
        <v>566028</v>
      </c>
      <c r="F579" s="142" t="s">
        <v>6755</v>
      </c>
      <c r="K579" s="140" t="s">
        <v>6921</v>
      </c>
    </row>
    <row r="580" spans="1:11" s="139" customFormat="1" ht="30" customHeight="1">
      <c r="A580" s="140" t="s">
        <v>3751</v>
      </c>
      <c r="B580" s="142"/>
      <c r="C580" s="142">
        <v>115272</v>
      </c>
      <c r="D580" s="142"/>
      <c r="E580" s="142">
        <v>115272</v>
      </c>
      <c r="F580" s="142" t="s">
        <v>6922</v>
      </c>
      <c r="K580" s="140" t="s">
        <v>6923</v>
      </c>
    </row>
    <row r="581" spans="1:11" s="139" customFormat="1" ht="30" customHeight="1">
      <c r="A581" s="140" t="s">
        <v>52</v>
      </c>
      <c r="B581" s="142"/>
      <c r="C581" s="142"/>
      <c r="D581" s="142"/>
      <c r="E581" s="142"/>
      <c r="F581" s="142"/>
      <c r="K581" s="140" t="s">
        <v>52</v>
      </c>
    </row>
    <row r="582" spans="1:11" s="139" customFormat="1" ht="30" customHeight="1">
      <c r="A582" s="140" t="s">
        <v>3748</v>
      </c>
      <c r="B582" s="142"/>
      <c r="C582" s="142">
        <v>2379908</v>
      </c>
      <c r="D582" s="142"/>
      <c r="E582" s="142">
        <v>2379908</v>
      </c>
      <c r="F582" s="142"/>
      <c r="K582" s="140" t="s">
        <v>6924</v>
      </c>
    </row>
    <row r="583" spans="1:11" s="139" customFormat="1" ht="30" customHeight="1">
      <c r="A583" s="140" t="s">
        <v>52</v>
      </c>
      <c r="B583" s="142"/>
      <c r="C583" s="142"/>
      <c r="D583" s="142"/>
      <c r="E583" s="142"/>
      <c r="F583" s="142"/>
      <c r="K583" s="140" t="s">
        <v>52</v>
      </c>
    </row>
    <row r="584" spans="1:11" s="139" customFormat="1" ht="30" customHeight="1">
      <c r="A584" s="140" t="s">
        <v>3752</v>
      </c>
      <c r="B584" s="142"/>
      <c r="C584" s="142"/>
      <c r="D584" s="142"/>
      <c r="E584" s="142"/>
      <c r="F584" s="142"/>
      <c r="K584" s="140" t="s">
        <v>6925</v>
      </c>
    </row>
    <row r="585" spans="1:11" s="139" customFormat="1" ht="30" customHeight="1">
      <c r="A585" s="140" t="s">
        <v>3753</v>
      </c>
      <c r="B585" s="142"/>
      <c r="C585" s="142"/>
      <c r="D585" s="142"/>
      <c r="E585" s="142"/>
      <c r="F585" s="142"/>
      <c r="K585" s="140" t="s">
        <v>6926</v>
      </c>
    </row>
    <row r="586" spans="1:11" s="139" customFormat="1" ht="30" customHeight="1">
      <c r="A586" s="140" t="s">
        <v>3754</v>
      </c>
      <c r="B586" s="142"/>
      <c r="C586" s="142"/>
      <c r="D586" s="142"/>
      <c r="E586" s="142"/>
      <c r="F586" s="142"/>
      <c r="K586" s="140" t="s">
        <v>6927</v>
      </c>
    </row>
    <row r="587" spans="1:11" s="139" customFormat="1" ht="30" customHeight="1">
      <c r="A587" s="140" t="s">
        <v>3755</v>
      </c>
      <c r="B587" s="142"/>
      <c r="C587" s="142"/>
      <c r="D587" s="142"/>
      <c r="E587" s="142"/>
      <c r="F587" s="142"/>
      <c r="K587" s="140" t="s">
        <v>6928</v>
      </c>
    </row>
    <row r="588" spans="1:11" s="139" customFormat="1" ht="30" customHeight="1">
      <c r="A588" s="140" t="s">
        <v>3756</v>
      </c>
      <c r="B588" s="142"/>
      <c r="C588" s="142"/>
      <c r="D588" s="142"/>
      <c r="E588" s="142"/>
      <c r="F588" s="142"/>
      <c r="K588" s="140" t="s">
        <v>6929</v>
      </c>
    </row>
    <row r="589" spans="1:11" s="139" customFormat="1" ht="30" customHeight="1">
      <c r="A589" s="140" t="s">
        <v>3802</v>
      </c>
      <c r="B589" s="142"/>
      <c r="C589" s="142"/>
      <c r="D589" s="142"/>
      <c r="E589" s="142"/>
      <c r="F589" s="142"/>
      <c r="K589" s="140" t="s">
        <v>6997</v>
      </c>
    </row>
    <row r="590" spans="1:11" s="139" customFormat="1" ht="30" customHeight="1">
      <c r="A590" s="140" t="s">
        <v>3758</v>
      </c>
      <c r="B590" s="142"/>
      <c r="C590" s="142"/>
      <c r="D590" s="142"/>
      <c r="E590" s="142"/>
      <c r="F590" s="142"/>
      <c r="K590" s="140" t="s">
        <v>6931</v>
      </c>
    </row>
    <row r="591" spans="1:11" s="139" customFormat="1" ht="30" customHeight="1">
      <c r="A591" s="140" t="s">
        <v>3759</v>
      </c>
      <c r="B591" s="142"/>
      <c r="C591" s="142"/>
      <c r="D591" s="142"/>
      <c r="E591" s="142"/>
      <c r="F591" s="142"/>
      <c r="K591" s="140" t="s">
        <v>6932</v>
      </c>
    </row>
    <row r="592" spans="1:11" s="139" customFormat="1" ht="30" customHeight="1">
      <c r="A592" s="140" t="s">
        <v>3760</v>
      </c>
      <c r="B592" s="142"/>
      <c r="C592" s="142"/>
      <c r="D592" s="142"/>
      <c r="E592" s="142"/>
      <c r="F592" s="142"/>
      <c r="K592" s="140" t="s">
        <v>6933</v>
      </c>
    </row>
    <row r="593" spans="1:11" s="139" customFormat="1" ht="30" customHeight="1">
      <c r="A593" s="140" t="s">
        <v>3761</v>
      </c>
      <c r="B593" s="142"/>
      <c r="C593" s="142"/>
      <c r="D593" s="142"/>
      <c r="E593" s="142"/>
      <c r="F593" s="142"/>
      <c r="K593" s="140" t="s">
        <v>6934</v>
      </c>
    </row>
    <row r="594" spans="1:11" s="139" customFormat="1" ht="30" customHeight="1">
      <c r="A594" s="140" t="s">
        <v>3762</v>
      </c>
      <c r="B594" s="142"/>
      <c r="C594" s="142"/>
      <c r="D594" s="142"/>
      <c r="E594" s="142"/>
      <c r="F594" s="142"/>
      <c r="K594" s="140" t="s">
        <v>6935</v>
      </c>
    </row>
    <row r="595" spans="1:11" s="139" customFormat="1" ht="30" customHeight="1">
      <c r="A595" s="140" t="s">
        <v>3763</v>
      </c>
      <c r="B595" s="142"/>
      <c r="C595" s="142"/>
      <c r="D595" s="142"/>
      <c r="E595" s="142"/>
      <c r="F595" s="142"/>
      <c r="K595" s="140" t="s">
        <v>6936</v>
      </c>
    </row>
    <row r="596" spans="1:11" s="139" customFormat="1" ht="30" customHeight="1">
      <c r="A596" s="140" t="s">
        <v>3764</v>
      </c>
      <c r="B596" s="142"/>
      <c r="C596" s="142"/>
      <c r="D596" s="142"/>
      <c r="E596" s="142"/>
      <c r="F596" s="142"/>
      <c r="K596" s="140" t="s">
        <v>6937</v>
      </c>
    </row>
    <row r="597" spans="1:11" s="139" customFormat="1" ht="30" customHeight="1">
      <c r="A597" s="140" t="s">
        <v>3765</v>
      </c>
      <c r="B597" s="142"/>
      <c r="C597" s="142"/>
      <c r="D597" s="142"/>
      <c r="E597" s="142"/>
      <c r="F597" s="142"/>
      <c r="K597" s="140" t="s">
        <v>6938</v>
      </c>
    </row>
    <row r="598" spans="1:11" s="139" customFormat="1" ht="30" customHeight="1">
      <c r="A598" s="140" t="s">
        <v>3766</v>
      </c>
      <c r="B598" s="142"/>
      <c r="C598" s="142"/>
      <c r="D598" s="142"/>
      <c r="E598" s="142"/>
      <c r="F598" s="142"/>
      <c r="K598" s="140" t="s">
        <v>6939</v>
      </c>
    </row>
    <row r="599" spans="1:11" s="139" customFormat="1" ht="30" customHeight="1">
      <c r="A599" s="140" t="s">
        <v>52</v>
      </c>
      <c r="B599" s="142"/>
      <c r="C599" s="142"/>
      <c r="D599" s="142"/>
      <c r="E599" s="142"/>
      <c r="F599" s="142"/>
      <c r="K599" s="140" t="s">
        <v>6796</v>
      </c>
    </row>
    <row r="600" spans="1:11" s="139" customFormat="1" ht="30" customHeight="1">
      <c r="A600" s="140" t="s">
        <v>3767</v>
      </c>
      <c r="B600" s="142"/>
      <c r="C600" s="142"/>
      <c r="D600" s="142"/>
      <c r="E600" s="142"/>
      <c r="F600" s="142"/>
      <c r="K600" s="140" t="s">
        <v>6940</v>
      </c>
    </row>
    <row r="601" spans="1:11" s="139" customFormat="1" ht="30" customHeight="1">
      <c r="A601" s="140" t="s">
        <v>3803</v>
      </c>
      <c r="B601" s="142"/>
      <c r="C601" s="142">
        <v>81484.399999999994</v>
      </c>
      <c r="D601" s="142"/>
      <c r="E601" s="142">
        <v>81484.399999999994</v>
      </c>
      <c r="F601" s="142" t="s">
        <v>6941</v>
      </c>
      <c r="K601" s="140" t="s">
        <v>6942</v>
      </c>
    </row>
    <row r="602" spans="1:11" s="139" customFormat="1" ht="30" customHeight="1">
      <c r="A602" s="140" t="s">
        <v>3804</v>
      </c>
      <c r="B602" s="142"/>
      <c r="C602" s="142">
        <v>23100.5</v>
      </c>
      <c r="D602" s="142"/>
      <c r="E602" s="142">
        <v>23100.5</v>
      </c>
      <c r="F602" s="142" t="s">
        <v>6922</v>
      </c>
      <c r="K602" s="140" t="s">
        <v>6943</v>
      </c>
    </row>
    <row r="603" spans="1:11" s="139" customFormat="1" ht="30" customHeight="1">
      <c r="A603" s="140" t="s">
        <v>3805</v>
      </c>
      <c r="B603" s="142"/>
      <c r="C603" s="142">
        <v>36235.199999999997</v>
      </c>
      <c r="D603" s="142"/>
      <c r="E603" s="142">
        <v>36235.199999999997</v>
      </c>
      <c r="F603" s="142" t="s">
        <v>6755</v>
      </c>
      <c r="K603" s="140" t="s">
        <v>6944</v>
      </c>
    </row>
    <row r="604" spans="1:11" s="139" customFormat="1" ht="30" customHeight="1">
      <c r="A604" s="140" t="s">
        <v>3771</v>
      </c>
      <c r="B604" s="142"/>
      <c r="C604" s="142"/>
      <c r="D604" s="142"/>
      <c r="E604" s="142"/>
      <c r="F604" s="142"/>
      <c r="K604" s="140" t="s">
        <v>6945</v>
      </c>
    </row>
    <row r="605" spans="1:11" s="139" customFormat="1" ht="30" customHeight="1">
      <c r="A605" s="140" t="s">
        <v>3806</v>
      </c>
      <c r="B605" s="142"/>
      <c r="C605" s="142">
        <v>8086.4</v>
      </c>
      <c r="D605" s="142"/>
      <c r="E605" s="142">
        <v>8086.4</v>
      </c>
      <c r="F605" s="142" t="s">
        <v>6946</v>
      </c>
      <c r="K605" s="140" t="s">
        <v>6947</v>
      </c>
    </row>
    <row r="606" spans="1:11" s="139" customFormat="1" ht="30" customHeight="1">
      <c r="A606" s="140" t="s">
        <v>3773</v>
      </c>
      <c r="B606" s="142"/>
      <c r="C606" s="142"/>
      <c r="D606" s="142"/>
      <c r="E606" s="142"/>
      <c r="F606" s="142"/>
      <c r="K606" s="140" t="s">
        <v>6948</v>
      </c>
    </row>
    <row r="607" spans="1:11" s="139" customFormat="1" ht="30" customHeight="1">
      <c r="A607" s="140" t="s">
        <v>3807</v>
      </c>
      <c r="B607" s="142"/>
      <c r="C607" s="142">
        <v>4996.3999999999996</v>
      </c>
      <c r="D607" s="142"/>
      <c r="E607" s="142">
        <v>4996.3999999999996</v>
      </c>
      <c r="F607" s="142" t="s">
        <v>6949</v>
      </c>
      <c r="K607" s="140" t="s">
        <v>6950</v>
      </c>
    </row>
    <row r="608" spans="1:11" s="139" customFormat="1" ht="30" customHeight="1">
      <c r="A608" s="140" t="s">
        <v>3808</v>
      </c>
      <c r="B608" s="142"/>
      <c r="C608" s="142">
        <v>4883.8</v>
      </c>
      <c r="D608" s="142"/>
      <c r="E608" s="142">
        <v>4883.8</v>
      </c>
      <c r="F608" s="142" t="s">
        <v>6755</v>
      </c>
      <c r="K608" s="140" t="s">
        <v>6951</v>
      </c>
    </row>
    <row r="609" spans="1:11" s="139" customFormat="1" ht="30" customHeight="1">
      <c r="A609" s="140" t="s">
        <v>52</v>
      </c>
      <c r="B609" s="142"/>
      <c r="C609" s="142"/>
      <c r="D609" s="142"/>
      <c r="E609" s="142"/>
      <c r="F609" s="142"/>
      <c r="K609" s="140" t="s">
        <v>52</v>
      </c>
    </row>
    <row r="610" spans="1:11" s="139" customFormat="1" ht="30" customHeight="1">
      <c r="A610" s="140" t="s">
        <v>3776</v>
      </c>
      <c r="B610" s="142"/>
      <c r="C610" s="142"/>
      <c r="D610" s="142"/>
      <c r="E610" s="142"/>
      <c r="F610" s="142"/>
      <c r="K610" s="140" t="s">
        <v>6952</v>
      </c>
    </row>
    <row r="611" spans="1:11" s="139" customFormat="1" ht="30" customHeight="1">
      <c r="A611" s="140" t="s">
        <v>3809</v>
      </c>
      <c r="B611" s="142">
        <v>245490</v>
      </c>
      <c r="C611" s="142"/>
      <c r="D611" s="142"/>
      <c r="E611" s="142">
        <v>245490</v>
      </c>
      <c r="F611" s="142" t="s">
        <v>6953</v>
      </c>
      <c r="K611" s="140" t="s">
        <v>6954</v>
      </c>
    </row>
    <row r="612" spans="1:11" s="139" customFormat="1" ht="30" customHeight="1">
      <c r="A612" s="140" t="s">
        <v>3810</v>
      </c>
      <c r="B612" s="142">
        <v>1670</v>
      </c>
      <c r="C612" s="142"/>
      <c r="D612" s="142"/>
      <c r="E612" s="142">
        <v>1670</v>
      </c>
      <c r="F612" s="142" t="s">
        <v>6955</v>
      </c>
      <c r="K612" s="140" t="s">
        <v>6956</v>
      </c>
    </row>
    <row r="613" spans="1:11" s="139" customFormat="1" ht="30" customHeight="1">
      <c r="A613" s="140" t="s">
        <v>3811</v>
      </c>
      <c r="B613" s="142">
        <v>8224.4</v>
      </c>
      <c r="C613" s="142"/>
      <c r="D613" s="142"/>
      <c r="E613" s="142">
        <v>8224.4</v>
      </c>
      <c r="F613" s="142" t="s">
        <v>6957</v>
      </c>
      <c r="K613" s="140" t="s">
        <v>6958</v>
      </c>
    </row>
    <row r="614" spans="1:11" s="139" customFormat="1" ht="30" customHeight="1">
      <c r="A614" s="140" t="s">
        <v>3812</v>
      </c>
      <c r="B614" s="142">
        <v>5140.2</v>
      </c>
      <c r="C614" s="142"/>
      <c r="D614" s="142"/>
      <c r="E614" s="142">
        <v>5140.2</v>
      </c>
      <c r="F614" s="142" t="s">
        <v>6959</v>
      </c>
      <c r="K614" s="140" t="s">
        <v>6960</v>
      </c>
    </row>
    <row r="615" spans="1:11" s="139" customFormat="1" ht="30" customHeight="1">
      <c r="A615" s="140" t="s">
        <v>52</v>
      </c>
      <c r="B615" s="142"/>
      <c r="C615" s="142"/>
      <c r="D615" s="142"/>
      <c r="E615" s="142"/>
      <c r="F615" s="142"/>
      <c r="K615" s="140" t="s">
        <v>52</v>
      </c>
    </row>
    <row r="616" spans="1:11" s="139" customFormat="1" ht="30" customHeight="1">
      <c r="A616" s="140" t="s">
        <v>3781</v>
      </c>
      <c r="B616" s="142"/>
      <c r="C616" s="142"/>
      <c r="D616" s="142"/>
      <c r="E616" s="142"/>
      <c r="F616" s="142"/>
      <c r="K616" s="140" t="s">
        <v>6961</v>
      </c>
    </row>
    <row r="617" spans="1:11" s="139" customFormat="1" ht="30" customHeight="1">
      <c r="A617" s="140" t="s">
        <v>3782</v>
      </c>
      <c r="B617" s="142"/>
      <c r="C617" s="142"/>
      <c r="D617" s="142"/>
      <c r="E617" s="142"/>
      <c r="F617" s="142"/>
      <c r="K617" s="140" t="s">
        <v>6962</v>
      </c>
    </row>
    <row r="618" spans="1:11" s="139" customFormat="1" ht="30" customHeight="1">
      <c r="A618" s="140" t="s">
        <v>3813</v>
      </c>
      <c r="B618" s="142"/>
      <c r="C618" s="142"/>
      <c r="D618" s="142"/>
      <c r="E618" s="142"/>
      <c r="F618" s="142" t="s">
        <v>6963</v>
      </c>
      <c r="K618" s="140" t="s">
        <v>6964</v>
      </c>
    </row>
    <row r="619" spans="1:11" s="139" customFormat="1" ht="30" customHeight="1">
      <c r="A619" s="140" t="s">
        <v>3814</v>
      </c>
      <c r="B619" s="142"/>
      <c r="C619" s="142"/>
      <c r="D619" s="142"/>
      <c r="E619" s="142"/>
      <c r="F619" s="142" t="s">
        <v>6965</v>
      </c>
      <c r="K619" s="140" t="s">
        <v>6966</v>
      </c>
    </row>
    <row r="620" spans="1:11" s="139" customFormat="1" ht="30" customHeight="1">
      <c r="A620" s="140" t="s">
        <v>3815</v>
      </c>
      <c r="B620" s="142"/>
      <c r="C620" s="142"/>
      <c r="D620" s="142">
        <v>337.5</v>
      </c>
      <c r="E620" s="142">
        <v>337.5</v>
      </c>
      <c r="F620" s="142" t="s">
        <v>6967</v>
      </c>
      <c r="K620" s="140" t="s">
        <v>6968</v>
      </c>
    </row>
    <row r="621" spans="1:11" s="139" customFormat="1" ht="30" customHeight="1">
      <c r="A621" s="140" t="s">
        <v>3786</v>
      </c>
      <c r="B621" s="142"/>
      <c r="C621" s="142"/>
      <c r="D621" s="142"/>
      <c r="E621" s="142"/>
      <c r="F621" s="142"/>
      <c r="K621" s="140" t="s">
        <v>6969</v>
      </c>
    </row>
    <row r="622" spans="1:11" s="139" customFormat="1" ht="30" customHeight="1">
      <c r="A622" s="140" t="s">
        <v>3816</v>
      </c>
      <c r="B622" s="142">
        <v>260.3</v>
      </c>
      <c r="C622" s="142"/>
      <c r="D622" s="142"/>
      <c r="E622" s="142">
        <v>260.3</v>
      </c>
      <c r="F622" s="142" t="s">
        <v>6970</v>
      </c>
      <c r="K622" s="140" t="s">
        <v>6971</v>
      </c>
    </row>
    <row r="623" spans="1:11" s="139" customFormat="1" ht="30" customHeight="1">
      <c r="A623" s="140" t="s">
        <v>3817</v>
      </c>
      <c r="B623" s="142"/>
      <c r="C623" s="142"/>
      <c r="D623" s="142"/>
      <c r="E623" s="142"/>
      <c r="F623" s="142" t="s">
        <v>6972</v>
      </c>
      <c r="K623" s="140" t="s">
        <v>6973</v>
      </c>
    </row>
    <row r="624" spans="1:11" s="139" customFormat="1" ht="30" customHeight="1">
      <c r="A624" s="140" t="s">
        <v>3818</v>
      </c>
      <c r="B624" s="142"/>
      <c r="C624" s="142"/>
      <c r="D624" s="142">
        <v>17.3</v>
      </c>
      <c r="E624" s="142">
        <v>17.3</v>
      </c>
      <c r="F624" s="142" t="s">
        <v>6974</v>
      </c>
      <c r="K624" s="140" t="s">
        <v>6975</v>
      </c>
    </row>
    <row r="625" spans="1:11" s="139" customFormat="1" ht="30" customHeight="1">
      <c r="A625" s="140" t="s">
        <v>3790</v>
      </c>
      <c r="B625" s="142"/>
      <c r="C625" s="142"/>
      <c r="D625" s="142"/>
      <c r="E625" s="142"/>
      <c r="F625" s="142"/>
      <c r="K625" s="140" t="s">
        <v>6976</v>
      </c>
    </row>
    <row r="626" spans="1:11" s="139" customFormat="1" ht="30" customHeight="1">
      <c r="A626" s="140" t="s">
        <v>3819</v>
      </c>
      <c r="B626" s="142"/>
      <c r="C626" s="142"/>
      <c r="D626" s="142"/>
      <c r="E626" s="142"/>
      <c r="F626" s="142" t="s">
        <v>6977</v>
      </c>
      <c r="K626" s="140" t="s">
        <v>6978</v>
      </c>
    </row>
    <row r="627" spans="1:11" s="139" customFormat="1" ht="30" customHeight="1">
      <c r="A627" s="140" t="s">
        <v>3820</v>
      </c>
      <c r="B627" s="142"/>
      <c r="C627" s="142"/>
      <c r="D627" s="142"/>
      <c r="E627" s="142"/>
      <c r="F627" s="142" t="s">
        <v>6979</v>
      </c>
      <c r="K627" s="140" t="s">
        <v>6980</v>
      </c>
    </row>
    <row r="628" spans="1:11" s="139" customFormat="1" ht="30" customHeight="1">
      <c r="A628" s="140" t="s">
        <v>3821</v>
      </c>
      <c r="B628" s="142"/>
      <c r="C628" s="142"/>
      <c r="D628" s="142">
        <v>163.5</v>
      </c>
      <c r="E628" s="142">
        <v>163.5</v>
      </c>
      <c r="F628" s="142" t="s">
        <v>6981</v>
      </c>
      <c r="K628" s="140" t="s">
        <v>6982</v>
      </c>
    </row>
    <row r="629" spans="1:11" s="139" customFormat="1" ht="30" customHeight="1">
      <c r="A629" s="140" t="s">
        <v>3794</v>
      </c>
      <c r="B629" s="142"/>
      <c r="C629" s="142"/>
      <c r="D629" s="142"/>
      <c r="E629" s="142"/>
      <c r="F629" s="142"/>
      <c r="K629" s="140" t="s">
        <v>6983</v>
      </c>
    </row>
    <row r="630" spans="1:11" s="139" customFormat="1" ht="30" customHeight="1">
      <c r="A630" s="140" t="s">
        <v>3822</v>
      </c>
      <c r="B630" s="142"/>
      <c r="C630" s="142"/>
      <c r="D630" s="142"/>
      <c r="E630" s="142"/>
      <c r="F630" s="142" t="s">
        <v>6984</v>
      </c>
      <c r="K630" s="140" t="s">
        <v>6985</v>
      </c>
    </row>
    <row r="631" spans="1:11" s="139" customFormat="1" ht="30" customHeight="1">
      <c r="A631" s="140" t="s">
        <v>3823</v>
      </c>
      <c r="B631" s="142"/>
      <c r="C631" s="142"/>
      <c r="D631" s="142"/>
      <c r="E631" s="142"/>
      <c r="F631" s="142" t="s">
        <v>6986</v>
      </c>
      <c r="K631" s="140" t="s">
        <v>6987</v>
      </c>
    </row>
    <row r="632" spans="1:11" s="139" customFormat="1" ht="30" customHeight="1">
      <c r="A632" s="140" t="s">
        <v>3824</v>
      </c>
      <c r="B632" s="142"/>
      <c r="C632" s="142"/>
      <c r="D632" s="142">
        <v>1099.2</v>
      </c>
      <c r="E632" s="142">
        <v>1099.2</v>
      </c>
      <c r="F632" s="142" t="s">
        <v>6988</v>
      </c>
      <c r="K632" s="140" t="s">
        <v>6989</v>
      </c>
    </row>
    <row r="633" spans="1:11" s="139" customFormat="1" ht="30" customHeight="1">
      <c r="A633" s="140" t="s">
        <v>52</v>
      </c>
      <c r="B633" s="142"/>
      <c r="C633" s="142"/>
      <c r="D633" s="142"/>
      <c r="E633" s="142"/>
      <c r="F633" s="142"/>
      <c r="K633" s="140" t="s">
        <v>52</v>
      </c>
    </row>
    <row r="634" spans="1:11" s="139" customFormat="1" ht="30" customHeight="1">
      <c r="A634" s="140" t="s">
        <v>3798</v>
      </c>
      <c r="B634" s="142"/>
      <c r="C634" s="142"/>
      <c r="D634" s="142"/>
      <c r="E634" s="142"/>
      <c r="F634" s="142"/>
      <c r="K634" s="140" t="s">
        <v>6990</v>
      </c>
    </row>
    <row r="635" spans="1:11" s="139" customFormat="1" ht="30" customHeight="1">
      <c r="A635" s="140" t="s">
        <v>3799</v>
      </c>
      <c r="B635" s="142"/>
      <c r="C635" s="142"/>
      <c r="D635" s="142"/>
      <c r="E635" s="142"/>
      <c r="F635" s="142"/>
      <c r="K635" s="140" t="s">
        <v>6991</v>
      </c>
    </row>
    <row r="636" spans="1:11" s="139" customFormat="1" ht="30" customHeight="1">
      <c r="A636" s="140" t="s">
        <v>3825</v>
      </c>
      <c r="B636" s="142">
        <v>78235.399999999994</v>
      </c>
      <c r="C636" s="142"/>
      <c r="D636" s="142"/>
      <c r="E636" s="142">
        <v>78235.399999999994</v>
      </c>
      <c r="F636" s="142"/>
      <c r="K636" s="140" t="s">
        <v>6992</v>
      </c>
    </row>
    <row r="637" spans="1:11" s="139" customFormat="1" ht="30" customHeight="1">
      <c r="A637" s="140" t="s">
        <v>52</v>
      </c>
      <c r="B637" s="142"/>
      <c r="C637" s="142"/>
      <c r="D637" s="142"/>
      <c r="E637" s="142"/>
      <c r="F637" s="142"/>
      <c r="K637" s="140" t="s">
        <v>52</v>
      </c>
    </row>
    <row r="638" spans="1:11" s="139" customFormat="1" ht="30" customHeight="1">
      <c r="A638" s="140" t="s">
        <v>3748</v>
      </c>
      <c r="B638" s="142">
        <v>339020.3</v>
      </c>
      <c r="C638" s="142">
        <v>158786.70000000001</v>
      </c>
      <c r="D638" s="142">
        <v>1617.5</v>
      </c>
      <c r="E638" s="142">
        <v>499424.5</v>
      </c>
      <c r="F638" s="142"/>
      <c r="K638" s="140" t="s">
        <v>6993</v>
      </c>
    </row>
    <row r="639" spans="1:11" s="139" customFormat="1" ht="30" customHeight="1">
      <c r="A639" s="140" t="s">
        <v>52</v>
      </c>
      <c r="B639" s="146"/>
      <c r="C639" s="146"/>
      <c r="D639" s="146"/>
      <c r="E639" s="146"/>
      <c r="F639" s="146"/>
      <c r="K639" s="140" t="s">
        <v>6994</v>
      </c>
    </row>
    <row r="640" spans="1:11" s="139" customFormat="1" ht="30" customHeight="1">
      <c r="A640" s="140" t="s">
        <v>3801</v>
      </c>
      <c r="B640" s="146">
        <v>377644.3</v>
      </c>
      <c r="C640" s="146">
        <v>2538694.7000000002</v>
      </c>
      <c r="D640" s="146">
        <v>106865.5</v>
      </c>
      <c r="E640" s="146">
        <v>3023204.5</v>
      </c>
      <c r="F640" s="146"/>
      <c r="K640" s="140" t="s">
        <v>6995</v>
      </c>
    </row>
    <row r="641" spans="1:11" s="139" customFormat="1" ht="30" customHeight="1">
      <c r="A641" s="140"/>
      <c r="B641" s="140"/>
      <c r="C641" s="140"/>
      <c r="D641" s="140"/>
      <c r="E641" s="140"/>
      <c r="F641" s="140"/>
    </row>
    <row r="642" spans="1:11" s="139" customFormat="1" ht="30" customHeight="1" thickBot="1">
      <c r="A642" s="144" t="s">
        <v>3566</v>
      </c>
      <c r="B642" s="145">
        <v>377644</v>
      </c>
      <c r="C642" s="145">
        <v>2538694</v>
      </c>
      <c r="D642" s="145">
        <v>106865</v>
      </c>
      <c r="E642" s="145">
        <v>3023203</v>
      </c>
      <c r="F642" s="144"/>
    </row>
    <row r="643" spans="1:11" s="139" customFormat="1" ht="30" customHeight="1">
      <c r="A643" s="140"/>
      <c r="B643" s="140"/>
      <c r="C643" s="140"/>
      <c r="D643" s="140"/>
      <c r="E643" s="140"/>
      <c r="F643" s="140"/>
    </row>
    <row r="644" spans="1:11" s="139" customFormat="1" ht="30" customHeight="1">
      <c r="A644" s="140" t="s">
        <v>6998</v>
      </c>
      <c r="B644" s="141">
        <v>489297</v>
      </c>
      <c r="C644" s="141">
        <v>2590989</v>
      </c>
      <c r="D644" s="141">
        <v>107398</v>
      </c>
      <c r="E644" s="141">
        <v>3187684</v>
      </c>
      <c r="F644" s="140" t="s">
        <v>52</v>
      </c>
      <c r="G644" s="139" t="s">
        <v>52</v>
      </c>
      <c r="H644" s="139" t="s">
        <v>6486</v>
      </c>
      <c r="K644" s="139">
        <v>1</v>
      </c>
    </row>
    <row r="645" spans="1:11" s="139" customFormat="1" ht="30" customHeight="1">
      <c r="A645" s="147"/>
      <c r="B645" s="140"/>
      <c r="C645" s="140"/>
      <c r="D645" s="140"/>
      <c r="E645" s="140"/>
      <c r="F645" s="140"/>
    </row>
    <row r="646" spans="1:11" s="139" customFormat="1" ht="30" customHeight="1">
      <c r="A646" s="140" t="s">
        <v>6674</v>
      </c>
      <c r="B646" s="140"/>
      <c r="C646" s="140"/>
      <c r="D646" s="140"/>
      <c r="E646" s="140"/>
      <c r="F646" s="140"/>
      <c r="G646" s="139" t="s">
        <v>52</v>
      </c>
      <c r="I646" s="139" t="s">
        <v>1535</v>
      </c>
      <c r="J646" s="139" t="s">
        <v>52</v>
      </c>
      <c r="K646" s="139" t="s">
        <v>56</v>
      </c>
    </row>
    <row r="647" spans="1:11" s="139" customFormat="1" ht="30" customHeight="1">
      <c r="A647" s="140" t="s">
        <v>3732</v>
      </c>
      <c r="B647" s="142"/>
      <c r="C647" s="142"/>
      <c r="D647" s="142"/>
      <c r="E647" s="142"/>
      <c r="F647" s="142"/>
      <c r="K647" s="140" t="s">
        <v>6897</v>
      </c>
    </row>
    <row r="648" spans="1:11" s="139" customFormat="1" ht="30" customHeight="1">
      <c r="A648" s="140" t="s">
        <v>52</v>
      </c>
      <c r="B648" s="142"/>
      <c r="C648" s="142"/>
      <c r="D648" s="142"/>
      <c r="E648" s="142"/>
      <c r="F648" s="142"/>
      <c r="K648" s="140" t="s">
        <v>52</v>
      </c>
    </row>
    <row r="649" spans="1:11" s="139" customFormat="1" ht="30" customHeight="1">
      <c r="A649" s="140" t="s">
        <v>3548</v>
      </c>
      <c r="B649" s="142"/>
      <c r="C649" s="142"/>
      <c r="D649" s="142"/>
      <c r="E649" s="142"/>
      <c r="F649" s="142"/>
      <c r="K649" s="140" t="s">
        <v>6677</v>
      </c>
    </row>
    <row r="650" spans="1:11" s="139" customFormat="1" ht="30" customHeight="1">
      <c r="A650" s="140" t="s">
        <v>3733</v>
      </c>
      <c r="B650" s="142"/>
      <c r="C650" s="142"/>
      <c r="D650" s="142"/>
      <c r="E650" s="142"/>
      <c r="F650" s="142"/>
      <c r="K650" s="140" t="s">
        <v>6898</v>
      </c>
    </row>
    <row r="651" spans="1:11" s="139" customFormat="1" ht="30" customHeight="1">
      <c r="A651" s="140" t="s">
        <v>3734</v>
      </c>
      <c r="B651" s="142"/>
      <c r="C651" s="142"/>
      <c r="D651" s="142"/>
      <c r="E651" s="142"/>
      <c r="F651" s="142"/>
      <c r="K651" s="140" t="s">
        <v>6899</v>
      </c>
    </row>
    <row r="652" spans="1:11" s="139" customFormat="1" ht="30" customHeight="1">
      <c r="A652" s="140" t="s">
        <v>3735</v>
      </c>
      <c r="B652" s="142"/>
      <c r="C652" s="142"/>
      <c r="D652" s="142"/>
      <c r="E652" s="142"/>
      <c r="F652" s="142"/>
      <c r="K652" s="140" t="s">
        <v>6900</v>
      </c>
    </row>
    <row r="653" spans="1:11" s="139" customFormat="1" ht="30" customHeight="1">
      <c r="A653" s="140" t="s">
        <v>3736</v>
      </c>
      <c r="B653" s="142"/>
      <c r="C653" s="142"/>
      <c r="D653" s="142"/>
      <c r="E653" s="142"/>
      <c r="F653" s="142"/>
      <c r="K653" s="140" t="s">
        <v>6901</v>
      </c>
    </row>
    <row r="654" spans="1:11" s="139" customFormat="1" ht="30" customHeight="1">
      <c r="A654" s="140" t="s">
        <v>3737</v>
      </c>
      <c r="B654" s="142"/>
      <c r="C654" s="142"/>
      <c r="D654" s="142"/>
      <c r="E654" s="142"/>
      <c r="F654" s="142"/>
      <c r="K654" s="140" t="s">
        <v>6902</v>
      </c>
    </row>
    <row r="655" spans="1:11" s="139" customFormat="1" ht="30" customHeight="1">
      <c r="A655" s="140" t="s">
        <v>3738</v>
      </c>
      <c r="B655" s="142"/>
      <c r="C655" s="142"/>
      <c r="D655" s="142"/>
      <c r="E655" s="142"/>
      <c r="F655" s="142"/>
      <c r="K655" s="140" t="s">
        <v>6903</v>
      </c>
    </row>
    <row r="656" spans="1:11" s="139" customFormat="1" ht="30" customHeight="1">
      <c r="A656" s="140" t="s">
        <v>52</v>
      </c>
      <c r="B656" s="142"/>
      <c r="C656" s="142"/>
      <c r="D656" s="142"/>
      <c r="E656" s="142"/>
      <c r="F656" s="142"/>
      <c r="K656" s="140" t="s">
        <v>6676</v>
      </c>
    </row>
    <row r="657" spans="1:11" s="139" customFormat="1" ht="30" customHeight="1">
      <c r="A657" s="140" t="s">
        <v>3739</v>
      </c>
      <c r="B657" s="142"/>
      <c r="C657" s="142"/>
      <c r="D657" s="142"/>
      <c r="E657" s="142"/>
      <c r="F657" s="142"/>
      <c r="K657" s="140" t="s">
        <v>6904</v>
      </c>
    </row>
    <row r="658" spans="1:11" s="139" customFormat="1" ht="30" customHeight="1">
      <c r="A658" s="140" t="s">
        <v>3740</v>
      </c>
      <c r="B658" s="142"/>
      <c r="C658" s="142"/>
      <c r="D658" s="142"/>
      <c r="E658" s="142"/>
      <c r="F658" s="142"/>
      <c r="K658" s="140" t="s">
        <v>6905</v>
      </c>
    </row>
    <row r="659" spans="1:11" s="139" customFormat="1" ht="30" customHeight="1">
      <c r="A659" s="140" t="s">
        <v>3741</v>
      </c>
      <c r="B659" s="142"/>
      <c r="C659" s="142"/>
      <c r="D659" s="142"/>
      <c r="E659" s="142"/>
      <c r="F659" s="142" t="s">
        <v>6906</v>
      </c>
      <c r="K659" s="140" t="s">
        <v>6907</v>
      </c>
    </row>
    <row r="660" spans="1:11" s="139" customFormat="1" ht="30" customHeight="1">
      <c r="A660" s="140" t="s">
        <v>3742</v>
      </c>
      <c r="B660" s="142"/>
      <c r="C660" s="142"/>
      <c r="D660" s="142"/>
      <c r="E660" s="142"/>
      <c r="F660" s="142" t="s">
        <v>6908</v>
      </c>
      <c r="K660" s="140" t="s">
        <v>6909</v>
      </c>
    </row>
    <row r="661" spans="1:11" s="139" customFormat="1" ht="30" customHeight="1">
      <c r="A661" s="140" t="s">
        <v>3743</v>
      </c>
      <c r="B661" s="142"/>
      <c r="C661" s="142"/>
      <c r="D661" s="142">
        <v>29744</v>
      </c>
      <c r="E661" s="142">
        <v>29744</v>
      </c>
      <c r="F661" s="142" t="s">
        <v>6910</v>
      </c>
      <c r="K661" s="140" t="s">
        <v>6911</v>
      </c>
    </row>
    <row r="662" spans="1:11" s="139" customFormat="1" ht="30" customHeight="1">
      <c r="A662" s="140" t="s">
        <v>3744</v>
      </c>
      <c r="B662" s="142"/>
      <c r="C662" s="142"/>
      <c r="D662" s="142"/>
      <c r="E662" s="142"/>
      <c r="F662" s="142"/>
      <c r="K662" s="140" t="s">
        <v>6912</v>
      </c>
    </row>
    <row r="663" spans="1:11" s="139" customFormat="1" ht="30" customHeight="1">
      <c r="A663" s="140" t="s">
        <v>3745</v>
      </c>
      <c r="B663" s="142">
        <v>38624</v>
      </c>
      <c r="C663" s="142"/>
      <c r="D663" s="142"/>
      <c r="E663" s="142">
        <v>38624</v>
      </c>
      <c r="F663" s="142" t="s">
        <v>6913</v>
      </c>
      <c r="K663" s="140" t="s">
        <v>6914</v>
      </c>
    </row>
    <row r="664" spans="1:11" s="139" customFormat="1" ht="30" customHeight="1">
      <c r="A664" s="140" t="s">
        <v>3746</v>
      </c>
      <c r="B664" s="142"/>
      <c r="C664" s="142"/>
      <c r="D664" s="142"/>
      <c r="E664" s="142"/>
      <c r="F664" s="142" t="s">
        <v>6915</v>
      </c>
      <c r="K664" s="140" t="s">
        <v>6916</v>
      </c>
    </row>
    <row r="665" spans="1:11" s="139" customFormat="1" ht="30" customHeight="1">
      <c r="A665" s="140" t="s">
        <v>3747</v>
      </c>
      <c r="B665" s="142"/>
      <c r="C665" s="142"/>
      <c r="D665" s="142">
        <v>75504</v>
      </c>
      <c r="E665" s="142">
        <v>75504</v>
      </c>
      <c r="F665" s="142" t="s">
        <v>6917</v>
      </c>
      <c r="K665" s="140" t="s">
        <v>6918</v>
      </c>
    </row>
    <row r="666" spans="1:11" s="139" customFormat="1" ht="30" customHeight="1">
      <c r="A666" s="140" t="s">
        <v>52</v>
      </c>
      <c r="B666" s="142"/>
      <c r="C666" s="142"/>
      <c r="D666" s="142"/>
      <c r="E666" s="142"/>
      <c r="F666" s="142"/>
      <c r="K666" s="140" t="s">
        <v>52</v>
      </c>
    </row>
    <row r="667" spans="1:11" s="139" customFormat="1" ht="30" customHeight="1">
      <c r="A667" s="140" t="s">
        <v>3748</v>
      </c>
      <c r="B667" s="142">
        <v>38624</v>
      </c>
      <c r="C667" s="142"/>
      <c r="D667" s="142">
        <v>105248</v>
      </c>
      <c r="E667" s="142">
        <v>143872</v>
      </c>
      <c r="F667" s="142"/>
      <c r="K667" s="140" t="s">
        <v>6919</v>
      </c>
    </row>
    <row r="668" spans="1:11" s="139" customFormat="1" ht="30" customHeight="1">
      <c r="A668" s="140" t="s">
        <v>52</v>
      </c>
      <c r="B668" s="142"/>
      <c r="C668" s="142"/>
      <c r="D668" s="142"/>
      <c r="E668" s="142"/>
      <c r="F668" s="142"/>
      <c r="K668" s="140" t="s">
        <v>6758</v>
      </c>
    </row>
    <row r="669" spans="1:11" s="139" customFormat="1" ht="30" customHeight="1">
      <c r="A669" s="140" t="s">
        <v>3683</v>
      </c>
      <c r="B669" s="142"/>
      <c r="C669" s="142"/>
      <c r="D669" s="142"/>
      <c r="E669" s="142"/>
      <c r="F669" s="142"/>
      <c r="K669" s="140" t="s">
        <v>6856</v>
      </c>
    </row>
    <row r="670" spans="1:11" s="139" customFormat="1" ht="30" customHeight="1">
      <c r="A670" s="140" t="s">
        <v>3749</v>
      </c>
      <c r="B670" s="142"/>
      <c r="C670" s="142">
        <v>1698608</v>
      </c>
      <c r="D670" s="142"/>
      <c r="E670" s="142">
        <v>1698608</v>
      </c>
      <c r="F670" s="142" t="s">
        <v>6752</v>
      </c>
      <c r="K670" s="140" t="s">
        <v>6920</v>
      </c>
    </row>
    <row r="671" spans="1:11" s="139" customFormat="1" ht="30" customHeight="1">
      <c r="A671" s="140" t="s">
        <v>3750</v>
      </c>
      <c r="B671" s="142"/>
      <c r="C671" s="142">
        <v>566028</v>
      </c>
      <c r="D671" s="142"/>
      <c r="E671" s="142">
        <v>566028</v>
      </c>
      <c r="F671" s="142" t="s">
        <v>6755</v>
      </c>
      <c r="K671" s="140" t="s">
        <v>6921</v>
      </c>
    </row>
    <row r="672" spans="1:11" s="139" customFormat="1" ht="30" customHeight="1">
      <c r="A672" s="140" t="s">
        <v>3751</v>
      </c>
      <c r="B672" s="142"/>
      <c r="C672" s="142">
        <v>115272</v>
      </c>
      <c r="D672" s="142"/>
      <c r="E672" s="142">
        <v>115272</v>
      </c>
      <c r="F672" s="142" t="s">
        <v>6922</v>
      </c>
      <c r="K672" s="140" t="s">
        <v>6923</v>
      </c>
    </row>
    <row r="673" spans="1:11" s="139" customFormat="1" ht="30" customHeight="1">
      <c r="A673" s="140" t="s">
        <v>52</v>
      </c>
      <c r="B673" s="142"/>
      <c r="C673" s="142"/>
      <c r="D673" s="142"/>
      <c r="E673" s="142"/>
      <c r="F673" s="142"/>
      <c r="K673" s="140" t="s">
        <v>52</v>
      </c>
    </row>
    <row r="674" spans="1:11" s="139" customFormat="1" ht="30" customHeight="1">
      <c r="A674" s="140" t="s">
        <v>3748</v>
      </c>
      <c r="B674" s="142"/>
      <c r="C674" s="142">
        <v>2379908</v>
      </c>
      <c r="D674" s="142"/>
      <c r="E674" s="142">
        <v>2379908</v>
      </c>
      <c r="F674" s="142"/>
      <c r="K674" s="140" t="s">
        <v>6924</v>
      </c>
    </row>
    <row r="675" spans="1:11" s="139" customFormat="1" ht="30" customHeight="1">
      <c r="A675" s="140" t="s">
        <v>52</v>
      </c>
      <c r="B675" s="142"/>
      <c r="C675" s="142"/>
      <c r="D675" s="142"/>
      <c r="E675" s="142"/>
      <c r="F675" s="142"/>
      <c r="K675" s="140" t="s">
        <v>52</v>
      </c>
    </row>
    <row r="676" spans="1:11" s="139" customFormat="1" ht="30" customHeight="1">
      <c r="A676" s="140" t="s">
        <v>3752</v>
      </c>
      <c r="B676" s="142"/>
      <c r="C676" s="142"/>
      <c r="D676" s="142"/>
      <c r="E676" s="142"/>
      <c r="F676" s="142"/>
      <c r="K676" s="140" t="s">
        <v>6925</v>
      </c>
    </row>
    <row r="677" spans="1:11" s="139" customFormat="1" ht="30" customHeight="1">
      <c r="A677" s="140" t="s">
        <v>3753</v>
      </c>
      <c r="B677" s="142"/>
      <c r="C677" s="142"/>
      <c r="D677" s="142"/>
      <c r="E677" s="142"/>
      <c r="F677" s="142"/>
      <c r="K677" s="140" t="s">
        <v>6926</v>
      </c>
    </row>
    <row r="678" spans="1:11" s="139" customFormat="1" ht="30" customHeight="1">
      <c r="A678" s="140" t="s">
        <v>3754</v>
      </c>
      <c r="B678" s="142"/>
      <c r="C678" s="142"/>
      <c r="D678" s="142"/>
      <c r="E678" s="142"/>
      <c r="F678" s="142"/>
      <c r="K678" s="140" t="s">
        <v>6927</v>
      </c>
    </row>
    <row r="679" spans="1:11" s="139" customFormat="1" ht="30" customHeight="1">
      <c r="A679" s="140" t="s">
        <v>3755</v>
      </c>
      <c r="B679" s="142"/>
      <c r="C679" s="142"/>
      <c r="D679" s="142"/>
      <c r="E679" s="142"/>
      <c r="F679" s="142"/>
      <c r="K679" s="140" t="s">
        <v>6928</v>
      </c>
    </row>
    <row r="680" spans="1:11" s="139" customFormat="1" ht="30" customHeight="1">
      <c r="A680" s="140" t="s">
        <v>3756</v>
      </c>
      <c r="B680" s="142"/>
      <c r="C680" s="142"/>
      <c r="D680" s="142"/>
      <c r="E680" s="142"/>
      <c r="F680" s="142"/>
      <c r="K680" s="140" t="s">
        <v>6929</v>
      </c>
    </row>
    <row r="681" spans="1:11" s="139" customFormat="1" ht="30" customHeight="1">
      <c r="A681" s="140" t="s">
        <v>3826</v>
      </c>
      <c r="B681" s="142"/>
      <c r="C681" s="142"/>
      <c r="D681" s="142"/>
      <c r="E681" s="142"/>
      <c r="F681" s="142"/>
      <c r="K681" s="140" t="s">
        <v>6999</v>
      </c>
    </row>
    <row r="682" spans="1:11" s="139" customFormat="1" ht="30" customHeight="1">
      <c r="A682" s="140" t="s">
        <v>3758</v>
      </c>
      <c r="B682" s="142"/>
      <c r="C682" s="142"/>
      <c r="D682" s="142"/>
      <c r="E682" s="142"/>
      <c r="F682" s="142"/>
      <c r="K682" s="140" t="s">
        <v>6931</v>
      </c>
    </row>
    <row r="683" spans="1:11" s="139" customFormat="1" ht="30" customHeight="1">
      <c r="A683" s="140" t="s">
        <v>3759</v>
      </c>
      <c r="B683" s="142"/>
      <c r="C683" s="142"/>
      <c r="D683" s="142"/>
      <c r="E683" s="142"/>
      <c r="F683" s="142"/>
      <c r="K683" s="140" t="s">
        <v>6932</v>
      </c>
    </row>
    <row r="684" spans="1:11" s="139" customFormat="1" ht="30" customHeight="1">
      <c r="A684" s="140" t="s">
        <v>3760</v>
      </c>
      <c r="B684" s="142"/>
      <c r="C684" s="142"/>
      <c r="D684" s="142"/>
      <c r="E684" s="142"/>
      <c r="F684" s="142"/>
      <c r="K684" s="140" t="s">
        <v>6933</v>
      </c>
    </row>
    <row r="685" spans="1:11" s="139" customFormat="1" ht="30" customHeight="1">
      <c r="A685" s="140" t="s">
        <v>3761</v>
      </c>
      <c r="B685" s="142"/>
      <c r="C685" s="142"/>
      <c r="D685" s="142"/>
      <c r="E685" s="142"/>
      <c r="F685" s="142"/>
      <c r="K685" s="140" t="s">
        <v>6934</v>
      </c>
    </row>
    <row r="686" spans="1:11" s="139" customFormat="1" ht="30" customHeight="1">
      <c r="A686" s="140" t="s">
        <v>3762</v>
      </c>
      <c r="B686" s="142"/>
      <c r="C686" s="142"/>
      <c r="D686" s="142"/>
      <c r="E686" s="142"/>
      <c r="F686" s="142"/>
      <c r="K686" s="140" t="s">
        <v>6935</v>
      </c>
    </row>
    <row r="687" spans="1:11" s="139" customFormat="1" ht="30" customHeight="1">
      <c r="A687" s="140" t="s">
        <v>3763</v>
      </c>
      <c r="B687" s="142"/>
      <c r="C687" s="142"/>
      <c r="D687" s="142"/>
      <c r="E687" s="142"/>
      <c r="F687" s="142"/>
      <c r="K687" s="140" t="s">
        <v>6936</v>
      </c>
    </row>
    <row r="688" spans="1:11" s="139" customFormat="1" ht="30" customHeight="1">
      <c r="A688" s="140" t="s">
        <v>3764</v>
      </c>
      <c r="B688" s="142"/>
      <c r="C688" s="142"/>
      <c r="D688" s="142"/>
      <c r="E688" s="142"/>
      <c r="F688" s="142"/>
      <c r="K688" s="140" t="s">
        <v>6937</v>
      </c>
    </row>
    <row r="689" spans="1:11" s="139" customFormat="1" ht="30" customHeight="1">
      <c r="A689" s="140" t="s">
        <v>3765</v>
      </c>
      <c r="B689" s="142"/>
      <c r="C689" s="142"/>
      <c r="D689" s="142"/>
      <c r="E689" s="142"/>
      <c r="F689" s="142"/>
      <c r="K689" s="140" t="s">
        <v>6938</v>
      </c>
    </row>
    <row r="690" spans="1:11" s="139" customFormat="1" ht="30" customHeight="1">
      <c r="A690" s="140" t="s">
        <v>3766</v>
      </c>
      <c r="B690" s="142"/>
      <c r="C690" s="142"/>
      <c r="D690" s="142"/>
      <c r="E690" s="142"/>
      <c r="F690" s="142"/>
      <c r="K690" s="140" t="s">
        <v>6939</v>
      </c>
    </row>
    <row r="691" spans="1:11" s="139" customFormat="1" ht="30" customHeight="1">
      <c r="A691" s="140" t="s">
        <v>52</v>
      </c>
      <c r="B691" s="142"/>
      <c r="C691" s="142"/>
      <c r="D691" s="142"/>
      <c r="E691" s="142"/>
      <c r="F691" s="142"/>
      <c r="K691" s="140" t="s">
        <v>6796</v>
      </c>
    </row>
    <row r="692" spans="1:11" s="139" customFormat="1" ht="30" customHeight="1">
      <c r="A692" s="140" t="s">
        <v>3767</v>
      </c>
      <c r="B692" s="142"/>
      <c r="C692" s="142"/>
      <c r="D692" s="142"/>
      <c r="E692" s="142"/>
      <c r="F692" s="142"/>
      <c r="K692" s="140" t="s">
        <v>6940</v>
      </c>
    </row>
    <row r="693" spans="1:11" s="139" customFormat="1" ht="30" customHeight="1">
      <c r="A693" s="140" t="s">
        <v>3827</v>
      </c>
      <c r="B693" s="142"/>
      <c r="C693" s="142">
        <v>108320.5</v>
      </c>
      <c r="D693" s="142"/>
      <c r="E693" s="142">
        <v>108320.5</v>
      </c>
      <c r="F693" s="142" t="s">
        <v>6941</v>
      </c>
      <c r="K693" s="140" t="s">
        <v>6942</v>
      </c>
    </row>
    <row r="694" spans="1:11" s="139" customFormat="1" ht="30" customHeight="1">
      <c r="A694" s="140" t="s">
        <v>3828</v>
      </c>
      <c r="B694" s="142"/>
      <c r="C694" s="142">
        <v>30708.400000000001</v>
      </c>
      <c r="D694" s="142"/>
      <c r="E694" s="142">
        <v>30708.400000000001</v>
      </c>
      <c r="F694" s="142" t="s">
        <v>6922</v>
      </c>
      <c r="K694" s="140" t="s">
        <v>6943</v>
      </c>
    </row>
    <row r="695" spans="1:11" s="139" customFormat="1" ht="30" customHeight="1">
      <c r="A695" s="140" t="s">
        <v>3829</v>
      </c>
      <c r="B695" s="142"/>
      <c r="C695" s="142">
        <v>48168.9</v>
      </c>
      <c r="D695" s="142"/>
      <c r="E695" s="142">
        <v>48168.9</v>
      </c>
      <c r="F695" s="142" t="s">
        <v>6755</v>
      </c>
      <c r="K695" s="140" t="s">
        <v>6944</v>
      </c>
    </row>
    <row r="696" spans="1:11" s="139" customFormat="1" ht="30" customHeight="1">
      <c r="A696" s="140" t="s">
        <v>3771</v>
      </c>
      <c r="B696" s="142"/>
      <c r="C696" s="142"/>
      <c r="D696" s="142"/>
      <c r="E696" s="142"/>
      <c r="F696" s="142"/>
      <c r="K696" s="140" t="s">
        <v>6945</v>
      </c>
    </row>
    <row r="697" spans="1:11" s="139" customFormat="1" ht="30" customHeight="1">
      <c r="A697" s="140" t="s">
        <v>3830</v>
      </c>
      <c r="B697" s="142"/>
      <c r="C697" s="142">
        <v>10749.5</v>
      </c>
      <c r="D697" s="142"/>
      <c r="E697" s="142">
        <v>10749.5</v>
      </c>
      <c r="F697" s="142" t="s">
        <v>6946</v>
      </c>
      <c r="K697" s="140" t="s">
        <v>6947</v>
      </c>
    </row>
    <row r="698" spans="1:11" s="139" customFormat="1" ht="30" customHeight="1">
      <c r="A698" s="140" t="s">
        <v>3773</v>
      </c>
      <c r="B698" s="142"/>
      <c r="C698" s="142"/>
      <c r="D698" s="142"/>
      <c r="E698" s="142"/>
      <c r="F698" s="142"/>
      <c r="K698" s="140" t="s">
        <v>6948</v>
      </c>
    </row>
    <row r="699" spans="1:11" s="139" customFormat="1" ht="30" customHeight="1">
      <c r="A699" s="140" t="s">
        <v>3831</v>
      </c>
      <c r="B699" s="142"/>
      <c r="C699" s="142">
        <v>6641.9</v>
      </c>
      <c r="D699" s="142"/>
      <c r="E699" s="142">
        <v>6641.9</v>
      </c>
      <c r="F699" s="142" t="s">
        <v>6949</v>
      </c>
      <c r="K699" s="140" t="s">
        <v>6950</v>
      </c>
    </row>
    <row r="700" spans="1:11" s="139" customFormat="1" ht="30" customHeight="1">
      <c r="A700" s="140" t="s">
        <v>3832</v>
      </c>
      <c r="B700" s="142"/>
      <c r="C700" s="142">
        <v>6492.3</v>
      </c>
      <c r="D700" s="142"/>
      <c r="E700" s="142">
        <v>6492.3</v>
      </c>
      <c r="F700" s="142" t="s">
        <v>6755</v>
      </c>
      <c r="K700" s="140" t="s">
        <v>6951</v>
      </c>
    </row>
    <row r="701" spans="1:11" s="139" customFormat="1" ht="30" customHeight="1">
      <c r="A701" s="140" t="s">
        <v>52</v>
      </c>
      <c r="B701" s="142"/>
      <c r="C701" s="142"/>
      <c r="D701" s="142"/>
      <c r="E701" s="142"/>
      <c r="F701" s="142"/>
      <c r="K701" s="140" t="s">
        <v>52</v>
      </c>
    </row>
    <row r="702" spans="1:11" s="139" customFormat="1" ht="30" customHeight="1">
      <c r="A702" s="140" t="s">
        <v>3776</v>
      </c>
      <c r="B702" s="142"/>
      <c r="C702" s="142"/>
      <c r="D702" s="142"/>
      <c r="E702" s="142"/>
      <c r="F702" s="142"/>
      <c r="K702" s="140" t="s">
        <v>6952</v>
      </c>
    </row>
    <row r="703" spans="1:11" s="139" customFormat="1" ht="30" customHeight="1">
      <c r="A703" s="140" t="s">
        <v>3833</v>
      </c>
      <c r="B703" s="142">
        <v>326340</v>
      </c>
      <c r="C703" s="142"/>
      <c r="D703" s="142"/>
      <c r="E703" s="142">
        <v>326340</v>
      </c>
      <c r="F703" s="142" t="s">
        <v>6953</v>
      </c>
      <c r="K703" s="140" t="s">
        <v>6954</v>
      </c>
    </row>
    <row r="704" spans="1:11" s="139" customFormat="1" ht="30" customHeight="1">
      <c r="A704" s="140" t="s">
        <v>3834</v>
      </c>
      <c r="B704" s="142">
        <v>2220</v>
      </c>
      <c r="C704" s="142"/>
      <c r="D704" s="142"/>
      <c r="E704" s="142">
        <v>2220</v>
      </c>
      <c r="F704" s="142" t="s">
        <v>6955</v>
      </c>
      <c r="K704" s="140" t="s">
        <v>6956</v>
      </c>
    </row>
    <row r="705" spans="1:11" s="139" customFormat="1" ht="30" customHeight="1">
      <c r="A705" s="140" t="s">
        <v>3835</v>
      </c>
      <c r="B705" s="142">
        <v>10933</v>
      </c>
      <c r="C705" s="142"/>
      <c r="D705" s="142"/>
      <c r="E705" s="142">
        <v>10933</v>
      </c>
      <c r="F705" s="142" t="s">
        <v>6957</v>
      </c>
      <c r="K705" s="140" t="s">
        <v>6958</v>
      </c>
    </row>
    <row r="706" spans="1:11" s="139" customFormat="1" ht="30" customHeight="1">
      <c r="A706" s="140" t="s">
        <v>3836</v>
      </c>
      <c r="B706" s="142">
        <v>6833.1</v>
      </c>
      <c r="C706" s="142"/>
      <c r="D706" s="142"/>
      <c r="E706" s="142">
        <v>6833.1</v>
      </c>
      <c r="F706" s="142" t="s">
        <v>6959</v>
      </c>
      <c r="K706" s="140" t="s">
        <v>6960</v>
      </c>
    </row>
    <row r="707" spans="1:11" s="139" customFormat="1" ht="30" customHeight="1">
      <c r="A707" s="140" t="s">
        <v>52</v>
      </c>
      <c r="B707" s="142"/>
      <c r="C707" s="142"/>
      <c r="D707" s="142"/>
      <c r="E707" s="142"/>
      <c r="F707" s="142"/>
      <c r="K707" s="140" t="s">
        <v>52</v>
      </c>
    </row>
    <row r="708" spans="1:11" s="139" customFormat="1" ht="30" customHeight="1">
      <c r="A708" s="140" t="s">
        <v>3781</v>
      </c>
      <c r="B708" s="142"/>
      <c r="C708" s="142"/>
      <c r="D708" s="142"/>
      <c r="E708" s="142"/>
      <c r="F708" s="142"/>
      <c r="K708" s="140" t="s">
        <v>6961</v>
      </c>
    </row>
    <row r="709" spans="1:11" s="139" customFormat="1" ht="30" customHeight="1">
      <c r="A709" s="140" t="s">
        <v>3782</v>
      </c>
      <c r="B709" s="142"/>
      <c r="C709" s="142"/>
      <c r="D709" s="142"/>
      <c r="E709" s="142"/>
      <c r="F709" s="142"/>
      <c r="K709" s="140" t="s">
        <v>6962</v>
      </c>
    </row>
    <row r="710" spans="1:11" s="139" customFormat="1" ht="30" customHeight="1">
      <c r="A710" s="140" t="s">
        <v>3837</v>
      </c>
      <c r="B710" s="142"/>
      <c r="C710" s="142"/>
      <c r="D710" s="142"/>
      <c r="E710" s="142"/>
      <c r="F710" s="142" t="s">
        <v>6963</v>
      </c>
      <c r="K710" s="140" t="s">
        <v>6964</v>
      </c>
    </row>
    <row r="711" spans="1:11" s="139" customFormat="1" ht="30" customHeight="1">
      <c r="A711" s="140" t="s">
        <v>3838</v>
      </c>
      <c r="B711" s="142"/>
      <c r="C711" s="142"/>
      <c r="D711" s="142"/>
      <c r="E711" s="142"/>
      <c r="F711" s="142" t="s">
        <v>6965</v>
      </c>
      <c r="K711" s="140" t="s">
        <v>6966</v>
      </c>
    </row>
    <row r="712" spans="1:11" s="139" customFormat="1" ht="30" customHeight="1">
      <c r="A712" s="140" t="s">
        <v>3839</v>
      </c>
      <c r="B712" s="142"/>
      <c r="C712" s="142"/>
      <c r="D712" s="142">
        <v>448.7</v>
      </c>
      <c r="E712" s="142">
        <v>448.7</v>
      </c>
      <c r="F712" s="142" t="s">
        <v>6967</v>
      </c>
      <c r="K712" s="140" t="s">
        <v>6968</v>
      </c>
    </row>
    <row r="713" spans="1:11" s="139" customFormat="1" ht="30" customHeight="1">
      <c r="A713" s="140" t="s">
        <v>3786</v>
      </c>
      <c r="B713" s="142"/>
      <c r="C713" s="142"/>
      <c r="D713" s="142"/>
      <c r="E713" s="142"/>
      <c r="F713" s="142"/>
      <c r="K713" s="140" t="s">
        <v>6969</v>
      </c>
    </row>
    <row r="714" spans="1:11" s="139" customFormat="1" ht="30" customHeight="1">
      <c r="A714" s="140" t="s">
        <v>3840</v>
      </c>
      <c r="B714" s="142">
        <v>346</v>
      </c>
      <c r="C714" s="142"/>
      <c r="D714" s="142"/>
      <c r="E714" s="142">
        <v>346</v>
      </c>
      <c r="F714" s="142" t="s">
        <v>6970</v>
      </c>
      <c r="K714" s="140" t="s">
        <v>6971</v>
      </c>
    </row>
    <row r="715" spans="1:11" s="139" customFormat="1" ht="30" customHeight="1">
      <c r="A715" s="140" t="s">
        <v>3841</v>
      </c>
      <c r="B715" s="142"/>
      <c r="C715" s="142"/>
      <c r="D715" s="142"/>
      <c r="E715" s="142"/>
      <c r="F715" s="142" t="s">
        <v>6972</v>
      </c>
      <c r="K715" s="140" t="s">
        <v>6973</v>
      </c>
    </row>
    <row r="716" spans="1:11" s="139" customFormat="1" ht="30" customHeight="1">
      <c r="A716" s="140" t="s">
        <v>3842</v>
      </c>
      <c r="B716" s="142"/>
      <c r="C716" s="142"/>
      <c r="D716" s="142">
        <v>23</v>
      </c>
      <c r="E716" s="142">
        <v>23</v>
      </c>
      <c r="F716" s="142" t="s">
        <v>6974</v>
      </c>
      <c r="K716" s="140" t="s">
        <v>6975</v>
      </c>
    </row>
    <row r="717" spans="1:11" s="139" customFormat="1" ht="30" customHeight="1">
      <c r="A717" s="140" t="s">
        <v>3790</v>
      </c>
      <c r="B717" s="142"/>
      <c r="C717" s="142"/>
      <c r="D717" s="142"/>
      <c r="E717" s="142"/>
      <c r="F717" s="142"/>
      <c r="K717" s="140" t="s">
        <v>6976</v>
      </c>
    </row>
    <row r="718" spans="1:11" s="139" customFormat="1" ht="30" customHeight="1">
      <c r="A718" s="140" t="s">
        <v>3843</v>
      </c>
      <c r="B718" s="142"/>
      <c r="C718" s="142"/>
      <c r="D718" s="142"/>
      <c r="E718" s="142"/>
      <c r="F718" s="142" t="s">
        <v>6977</v>
      </c>
      <c r="K718" s="140" t="s">
        <v>6978</v>
      </c>
    </row>
    <row r="719" spans="1:11" s="139" customFormat="1" ht="30" customHeight="1">
      <c r="A719" s="140" t="s">
        <v>3844</v>
      </c>
      <c r="B719" s="142"/>
      <c r="C719" s="142"/>
      <c r="D719" s="142"/>
      <c r="E719" s="142"/>
      <c r="F719" s="142" t="s">
        <v>6979</v>
      </c>
      <c r="K719" s="140" t="s">
        <v>6980</v>
      </c>
    </row>
    <row r="720" spans="1:11" s="139" customFormat="1" ht="30" customHeight="1">
      <c r="A720" s="140" t="s">
        <v>3845</v>
      </c>
      <c r="B720" s="142"/>
      <c r="C720" s="142"/>
      <c r="D720" s="142">
        <v>217.4</v>
      </c>
      <c r="E720" s="142">
        <v>217.4</v>
      </c>
      <c r="F720" s="142" t="s">
        <v>6981</v>
      </c>
      <c r="K720" s="140" t="s">
        <v>6982</v>
      </c>
    </row>
    <row r="721" spans="1:11" s="139" customFormat="1" ht="30" customHeight="1">
      <c r="A721" s="140" t="s">
        <v>3794</v>
      </c>
      <c r="B721" s="142"/>
      <c r="C721" s="142"/>
      <c r="D721" s="142"/>
      <c r="E721" s="142"/>
      <c r="F721" s="142"/>
      <c r="K721" s="140" t="s">
        <v>6983</v>
      </c>
    </row>
    <row r="722" spans="1:11" s="139" customFormat="1" ht="30" customHeight="1">
      <c r="A722" s="140" t="s">
        <v>3846</v>
      </c>
      <c r="B722" s="142"/>
      <c r="C722" s="142"/>
      <c r="D722" s="142"/>
      <c r="E722" s="142"/>
      <c r="F722" s="142" t="s">
        <v>6984</v>
      </c>
      <c r="K722" s="140" t="s">
        <v>6985</v>
      </c>
    </row>
    <row r="723" spans="1:11" s="139" customFormat="1" ht="30" customHeight="1">
      <c r="A723" s="140" t="s">
        <v>3847</v>
      </c>
      <c r="B723" s="142"/>
      <c r="C723" s="142"/>
      <c r="D723" s="142"/>
      <c r="E723" s="142"/>
      <c r="F723" s="142" t="s">
        <v>6986</v>
      </c>
      <c r="K723" s="140" t="s">
        <v>6987</v>
      </c>
    </row>
    <row r="724" spans="1:11" s="139" customFormat="1" ht="30" customHeight="1">
      <c r="A724" s="140" t="s">
        <v>3848</v>
      </c>
      <c r="B724" s="142"/>
      <c r="C724" s="142"/>
      <c r="D724" s="142">
        <v>1461.2</v>
      </c>
      <c r="E724" s="142">
        <v>1461.2</v>
      </c>
      <c r="F724" s="142" t="s">
        <v>6988</v>
      </c>
      <c r="K724" s="140" t="s">
        <v>6989</v>
      </c>
    </row>
    <row r="725" spans="1:11" s="139" customFormat="1" ht="30" customHeight="1">
      <c r="A725" s="140" t="s">
        <v>52</v>
      </c>
      <c r="B725" s="142"/>
      <c r="C725" s="142"/>
      <c r="D725" s="142"/>
      <c r="E725" s="142"/>
      <c r="F725" s="142"/>
      <c r="K725" s="140" t="s">
        <v>52</v>
      </c>
    </row>
    <row r="726" spans="1:11" s="139" customFormat="1" ht="30" customHeight="1">
      <c r="A726" s="140" t="s">
        <v>3798</v>
      </c>
      <c r="B726" s="142"/>
      <c r="C726" s="142"/>
      <c r="D726" s="142"/>
      <c r="E726" s="142"/>
      <c r="F726" s="142"/>
      <c r="K726" s="140" t="s">
        <v>6990</v>
      </c>
    </row>
    <row r="727" spans="1:11" s="139" customFormat="1" ht="30" customHeight="1">
      <c r="A727" s="140" t="s">
        <v>3799</v>
      </c>
      <c r="B727" s="142"/>
      <c r="C727" s="142"/>
      <c r="D727" s="142"/>
      <c r="E727" s="142"/>
      <c r="F727" s="142"/>
      <c r="K727" s="140" t="s">
        <v>6991</v>
      </c>
    </row>
    <row r="728" spans="1:11" s="139" customFormat="1" ht="30" customHeight="1">
      <c r="A728" s="140" t="s">
        <v>3849</v>
      </c>
      <c r="B728" s="142">
        <v>104001.60000000001</v>
      </c>
      <c r="C728" s="142"/>
      <c r="D728" s="142"/>
      <c r="E728" s="142">
        <v>104001.60000000001</v>
      </c>
      <c r="F728" s="142"/>
      <c r="K728" s="140" t="s">
        <v>6992</v>
      </c>
    </row>
    <row r="729" spans="1:11" s="139" customFormat="1" ht="30" customHeight="1">
      <c r="A729" s="140" t="s">
        <v>52</v>
      </c>
      <c r="B729" s="142"/>
      <c r="C729" s="142"/>
      <c r="D729" s="142"/>
      <c r="E729" s="142"/>
      <c r="F729" s="142"/>
      <c r="K729" s="140" t="s">
        <v>52</v>
      </c>
    </row>
    <row r="730" spans="1:11" s="139" customFormat="1" ht="30" customHeight="1">
      <c r="A730" s="140" t="s">
        <v>3748</v>
      </c>
      <c r="B730" s="142">
        <v>450673.7</v>
      </c>
      <c r="C730" s="142">
        <v>211081.5</v>
      </c>
      <c r="D730" s="142">
        <v>2150.3000000000002</v>
      </c>
      <c r="E730" s="142">
        <v>663905.5</v>
      </c>
      <c r="F730" s="142"/>
      <c r="K730" s="140" t="s">
        <v>6993</v>
      </c>
    </row>
    <row r="731" spans="1:11" s="139" customFormat="1" ht="30" customHeight="1">
      <c r="A731" s="140" t="s">
        <v>52</v>
      </c>
      <c r="B731" s="146"/>
      <c r="C731" s="146"/>
      <c r="D731" s="146"/>
      <c r="E731" s="146"/>
      <c r="F731" s="146"/>
      <c r="K731" s="140" t="s">
        <v>6994</v>
      </c>
    </row>
    <row r="732" spans="1:11" s="139" customFormat="1" ht="30" customHeight="1">
      <c r="A732" s="140" t="s">
        <v>3801</v>
      </c>
      <c r="B732" s="146">
        <v>489297.7</v>
      </c>
      <c r="C732" s="146">
        <v>2590989.5</v>
      </c>
      <c r="D732" s="146">
        <v>107398.3</v>
      </c>
      <c r="E732" s="146">
        <v>3187685.5</v>
      </c>
      <c r="F732" s="146"/>
      <c r="K732" s="140" t="s">
        <v>6995</v>
      </c>
    </row>
    <row r="733" spans="1:11" s="139" customFormat="1" ht="30" customHeight="1">
      <c r="A733" s="140"/>
      <c r="B733" s="140"/>
      <c r="C733" s="140"/>
      <c r="D733" s="140"/>
      <c r="E733" s="140"/>
      <c r="F733" s="140"/>
    </row>
    <row r="734" spans="1:11" s="139" customFormat="1" ht="30" customHeight="1" thickBot="1">
      <c r="A734" s="144" t="s">
        <v>3566</v>
      </c>
      <c r="B734" s="145">
        <v>489297</v>
      </c>
      <c r="C734" s="145">
        <v>2590989</v>
      </c>
      <c r="D734" s="145">
        <v>107398</v>
      </c>
      <c r="E734" s="145">
        <v>3187684</v>
      </c>
      <c r="F734" s="144"/>
    </row>
    <row r="735" spans="1:11" s="139" customFormat="1" ht="30" customHeight="1">
      <c r="A735" s="140"/>
      <c r="B735" s="140"/>
      <c r="C735" s="140"/>
      <c r="D735" s="140"/>
      <c r="E735" s="140"/>
      <c r="F735" s="140"/>
    </row>
    <row r="736" spans="1:11" s="139" customFormat="1" ht="30" customHeight="1">
      <c r="A736" s="140" t="s">
        <v>7000</v>
      </c>
      <c r="B736" s="141">
        <v>714634</v>
      </c>
      <c r="C736" s="141">
        <v>2696530</v>
      </c>
      <c r="D736" s="141">
        <v>108473</v>
      </c>
      <c r="E736" s="141">
        <v>3519637</v>
      </c>
      <c r="F736" s="140" t="s">
        <v>52</v>
      </c>
      <c r="G736" s="139" t="s">
        <v>52</v>
      </c>
      <c r="H736" s="139" t="s">
        <v>6487</v>
      </c>
      <c r="K736" s="139">
        <v>1</v>
      </c>
    </row>
    <row r="737" spans="1:11" s="139" customFormat="1" ht="30" customHeight="1">
      <c r="A737" s="147"/>
      <c r="B737" s="140"/>
      <c r="C737" s="140"/>
      <c r="D737" s="140"/>
      <c r="E737" s="140"/>
      <c r="F737" s="140"/>
    </row>
    <row r="738" spans="1:11" s="139" customFormat="1" ht="30" customHeight="1">
      <c r="A738" s="140" t="s">
        <v>6674</v>
      </c>
      <c r="B738" s="140"/>
      <c r="C738" s="140"/>
      <c r="D738" s="140"/>
      <c r="E738" s="140"/>
      <c r="F738" s="140"/>
      <c r="G738" s="139" t="s">
        <v>52</v>
      </c>
      <c r="I738" s="139" t="s">
        <v>1535</v>
      </c>
      <c r="J738" s="139" t="s">
        <v>52</v>
      </c>
      <c r="K738" s="139" t="s">
        <v>56</v>
      </c>
    </row>
    <row r="739" spans="1:11" s="139" customFormat="1" ht="30" customHeight="1">
      <c r="A739" s="140" t="s">
        <v>3732</v>
      </c>
      <c r="B739" s="142"/>
      <c r="C739" s="142"/>
      <c r="D739" s="142"/>
      <c r="E739" s="142"/>
      <c r="F739" s="142"/>
      <c r="K739" s="140" t="s">
        <v>6897</v>
      </c>
    </row>
    <row r="740" spans="1:11" s="139" customFormat="1" ht="30" customHeight="1">
      <c r="A740" s="140" t="s">
        <v>52</v>
      </c>
      <c r="B740" s="142"/>
      <c r="C740" s="142"/>
      <c r="D740" s="142"/>
      <c r="E740" s="142"/>
      <c r="F740" s="142"/>
      <c r="K740" s="140" t="s">
        <v>52</v>
      </c>
    </row>
    <row r="741" spans="1:11" s="139" customFormat="1" ht="30" customHeight="1">
      <c r="A741" s="140" t="s">
        <v>3548</v>
      </c>
      <c r="B741" s="142"/>
      <c r="C741" s="142"/>
      <c r="D741" s="142"/>
      <c r="E741" s="142"/>
      <c r="F741" s="142"/>
      <c r="K741" s="140" t="s">
        <v>6677</v>
      </c>
    </row>
    <row r="742" spans="1:11" s="139" customFormat="1" ht="30" customHeight="1">
      <c r="A742" s="140" t="s">
        <v>3733</v>
      </c>
      <c r="B742" s="142"/>
      <c r="C742" s="142"/>
      <c r="D742" s="142"/>
      <c r="E742" s="142"/>
      <c r="F742" s="142"/>
      <c r="K742" s="140" t="s">
        <v>6898</v>
      </c>
    </row>
    <row r="743" spans="1:11" s="139" customFormat="1" ht="30" customHeight="1">
      <c r="A743" s="140" t="s">
        <v>3734</v>
      </c>
      <c r="B743" s="142"/>
      <c r="C743" s="142"/>
      <c r="D743" s="142"/>
      <c r="E743" s="142"/>
      <c r="F743" s="142"/>
      <c r="K743" s="140" t="s">
        <v>6899</v>
      </c>
    </row>
    <row r="744" spans="1:11" s="139" customFormat="1" ht="30" customHeight="1">
      <c r="A744" s="140" t="s">
        <v>3735</v>
      </c>
      <c r="B744" s="142"/>
      <c r="C744" s="142"/>
      <c r="D744" s="142"/>
      <c r="E744" s="142"/>
      <c r="F744" s="142"/>
      <c r="K744" s="140" t="s">
        <v>6900</v>
      </c>
    </row>
    <row r="745" spans="1:11" s="139" customFormat="1" ht="30" customHeight="1">
      <c r="A745" s="140" t="s">
        <v>3736</v>
      </c>
      <c r="B745" s="142"/>
      <c r="C745" s="142"/>
      <c r="D745" s="142"/>
      <c r="E745" s="142"/>
      <c r="F745" s="142"/>
      <c r="K745" s="140" t="s">
        <v>6901</v>
      </c>
    </row>
    <row r="746" spans="1:11" s="139" customFormat="1" ht="30" customHeight="1">
      <c r="A746" s="140" t="s">
        <v>3737</v>
      </c>
      <c r="B746" s="142"/>
      <c r="C746" s="142"/>
      <c r="D746" s="142"/>
      <c r="E746" s="142"/>
      <c r="F746" s="142"/>
      <c r="K746" s="140" t="s">
        <v>6902</v>
      </c>
    </row>
    <row r="747" spans="1:11" s="139" customFormat="1" ht="30" customHeight="1">
      <c r="A747" s="140" t="s">
        <v>3738</v>
      </c>
      <c r="B747" s="142"/>
      <c r="C747" s="142"/>
      <c r="D747" s="142"/>
      <c r="E747" s="142"/>
      <c r="F747" s="142"/>
      <c r="K747" s="140" t="s">
        <v>6903</v>
      </c>
    </row>
    <row r="748" spans="1:11" s="139" customFormat="1" ht="30" customHeight="1">
      <c r="A748" s="140" t="s">
        <v>52</v>
      </c>
      <c r="B748" s="142"/>
      <c r="C748" s="142"/>
      <c r="D748" s="142"/>
      <c r="E748" s="142"/>
      <c r="F748" s="142"/>
      <c r="K748" s="140" t="s">
        <v>6676</v>
      </c>
    </row>
    <row r="749" spans="1:11" s="139" customFormat="1" ht="30" customHeight="1">
      <c r="A749" s="140" t="s">
        <v>3739</v>
      </c>
      <c r="B749" s="142"/>
      <c r="C749" s="142"/>
      <c r="D749" s="142"/>
      <c r="E749" s="142"/>
      <c r="F749" s="142"/>
      <c r="K749" s="140" t="s">
        <v>6904</v>
      </c>
    </row>
    <row r="750" spans="1:11" s="139" customFormat="1" ht="30" customHeight="1">
      <c r="A750" s="140" t="s">
        <v>3740</v>
      </c>
      <c r="B750" s="142"/>
      <c r="C750" s="142"/>
      <c r="D750" s="142"/>
      <c r="E750" s="142"/>
      <c r="F750" s="142"/>
      <c r="K750" s="140" t="s">
        <v>6905</v>
      </c>
    </row>
    <row r="751" spans="1:11" s="139" customFormat="1" ht="30" customHeight="1">
      <c r="A751" s="140" t="s">
        <v>3741</v>
      </c>
      <c r="B751" s="142"/>
      <c r="C751" s="142"/>
      <c r="D751" s="142"/>
      <c r="E751" s="142"/>
      <c r="F751" s="142" t="s">
        <v>6906</v>
      </c>
      <c r="K751" s="140" t="s">
        <v>6907</v>
      </c>
    </row>
    <row r="752" spans="1:11" s="139" customFormat="1" ht="30" customHeight="1">
      <c r="A752" s="140" t="s">
        <v>3742</v>
      </c>
      <c r="B752" s="142"/>
      <c r="C752" s="142"/>
      <c r="D752" s="142"/>
      <c r="E752" s="142"/>
      <c r="F752" s="142" t="s">
        <v>6908</v>
      </c>
      <c r="K752" s="140" t="s">
        <v>6909</v>
      </c>
    </row>
    <row r="753" spans="1:11" s="139" customFormat="1" ht="30" customHeight="1">
      <c r="A753" s="140" t="s">
        <v>3743</v>
      </c>
      <c r="B753" s="142"/>
      <c r="C753" s="142"/>
      <c r="D753" s="142">
        <v>29744</v>
      </c>
      <c r="E753" s="142">
        <v>29744</v>
      </c>
      <c r="F753" s="142" t="s">
        <v>6910</v>
      </c>
      <c r="K753" s="140" t="s">
        <v>6911</v>
      </c>
    </row>
    <row r="754" spans="1:11" s="139" customFormat="1" ht="30" customHeight="1">
      <c r="A754" s="140" t="s">
        <v>3744</v>
      </c>
      <c r="B754" s="142"/>
      <c r="C754" s="142"/>
      <c r="D754" s="142"/>
      <c r="E754" s="142"/>
      <c r="F754" s="142"/>
      <c r="K754" s="140" t="s">
        <v>6912</v>
      </c>
    </row>
    <row r="755" spans="1:11" s="139" customFormat="1" ht="30" customHeight="1">
      <c r="A755" s="140" t="s">
        <v>3745</v>
      </c>
      <c r="B755" s="142">
        <v>38624</v>
      </c>
      <c r="C755" s="142"/>
      <c r="D755" s="142"/>
      <c r="E755" s="142">
        <v>38624</v>
      </c>
      <c r="F755" s="142" t="s">
        <v>6913</v>
      </c>
      <c r="K755" s="140" t="s">
        <v>6914</v>
      </c>
    </row>
    <row r="756" spans="1:11" s="139" customFormat="1" ht="30" customHeight="1">
      <c r="A756" s="140" t="s">
        <v>3746</v>
      </c>
      <c r="B756" s="142"/>
      <c r="C756" s="142"/>
      <c r="D756" s="142"/>
      <c r="E756" s="142"/>
      <c r="F756" s="142" t="s">
        <v>6915</v>
      </c>
      <c r="K756" s="140" t="s">
        <v>6916</v>
      </c>
    </row>
    <row r="757" spans="1:11" s="139" customFormat="1" ht="30" customHeight="1">
      <c r="A757" s="140" t="s">
        <v>3747</v>
      </c>
      <c r="B757" s="142"/>
      <c r="C757" s="142"/>
      <c r="D757" s="142">
        <v>75504</v>
      </c>
      <c r="E757" s="142">
        <v>75504</v>
      </c>
      <c r="F757" s="142" t="s">
        <v>6917</v>
      </c>
      <c r="K757" s="140" t="s">
        <v>6918</v>
      </c>
    </row>
    <row r="758" spans="1:11" s="139" customFormat="1" ht="30" customHeight="1">
      <c r="A758" s="140" t="s">
        <v>52</v>
      </c>
      <c r="B758" s="142"/>
      <c r="C758" s="142"/>
      <c r="D758" s="142"/>
      <c r="E758" s="142"/>
      <c r="F758" s="142"/>
      <c r="K758" s="140" t="s">
        <v>52</v>
      </c>
    </row>
    <row r="759" spans="1:11" s="139" customFormat="1" ht="30" customHeight="1">
      <c r="A759" s="140" t="s">
        <v>3748</v>
      </c>
      <c r="B759" s="142">
        <v>38624</v>
      </c>
      <c r="C759" s="142"/>
      <c r="D759" s="142">
        <v>105248</v>
      </c>
      <c r="E759" s="142">
        <v>143872</v>
      </c>
      <c r="F759" s="142"/>
      <c r="K759" s="140" t="s">
        <v>6919</v>
      </c>
    </row>
    <row r="760" spans="1:11" s="139" customFormat="1" ht="30" customHeight="1">
      <c r="A760" s="140" t="s">
        <v>52</v>
      </c>
      <c r="B760" s="142"/>
      <c r="C760" s="142"/>
      <c r="D760" s="142"/>
      <c r="E760" s="142"/>
      <c r="F760" s="142"/>
      <c r="K760" s="140" t="s">
        <v>6758</v>
      </c>
    </row>
    <row r="761" spans="1:11" s="139" customFormat="1" ht="30" customHeight="1">
      <c r="A761" s="140" t="s">
        <v>3683</v>
      </c>
      <c r="B761" s="142"/>
      <c r="C761" s="142"/>
      <c r="D761" s="142"/>
      <c r="E761" s="142"/>
      <c r="F761" s="142"/>
      <c r="K761" s="140" t="s">
        <v>6856</v>
      </c>
    </row>
    <row r="762" spans="1:11" s="139" customFormat="1" ht="30" customHeight="1">
      <c r="A762" s="140" t="s">
        <v>3749</v>
      </c>
      <c r="B762" s="142"/>
      <c r="C762" s="142">
        <v>1698608</v>
      </c>
      <c r="D762" s="142"/>
      <c r="E762" s="142">
        <v>1698608</v>
      </c>
      <c r="F762" s="142" t="s">
        <v>6752</v>
      </c>
      <c r="K762" s="140" t="s">
        <v>6920</v>
      </c>
    </row>
    <row r="763" spans="1:11" s="139" customFormat="1" ht="30" customHeight="1">
      <c r="A763" s="140" t="s">
        <v>3750</v>
      </c>
      <c r="B763" s="142"/>
      <c r="C763" s="142">
        <v>566028</v>
      </c>
      <c r="D763" s="142"/>
      <c r="E763" s="142">
        <v>566028</v>
      </c>
      <c r="F763" s="142" t="s">
        <v>6755</v>
      </c>
      <c r="K763" s="140" t="s">
        <v>6921</v>
      </c>
    </row>
    <row r="764" spans="1:11" s="139" customFormat="1" ht="30" customHeight="1">
      <c r="A764" s="140" t="s">
        <v>3751</v>
      </c>
      <c r="B764" s="142"/>
      <c r="C764" s="142">
        <v>115272</v>
      </c>
      <c r="D764" s="142"/>
      <c r="E764" s="142">
        <v>115272</v>
      </c>
      <c r="F764" s="142" t="s">
        <v>6922</v>
      </c>
      <c r="K764" s="140" t="s">
        <v>6923</v>
      </c>
    </row>
    <row r="765" spans="1:11" s="139" customFormat="1" ht="30" customHeight="1">
      <c r="A765" s="140" t="s">
        <v>52</v>
      </c>
      <c r="B765" s="142"/>
      <c r="C765" s="142"/>
      <c r="D765" s="142"/>
      <c r="E765" s="142"/>
      <c r="F765" s="142"/>
      <c r="K765" s="140" t="s">
        <v>52</v>
      </c>
    </row>
    <row r="766" spans="1:11" s="139" customFormat="1" ht="30" customHeight="1">
      <c r="A766" s="140" t="s">
        <v>3748</v>
      </c>
      <c r="B766" s="142"/>
      <c r="C766" s="142">
        <v>2379908</v>
      </c>
      <c r="D766" s="142"/>
      <c r="E766" s="142">
        <v>2379908</v>
      </c>
      <c r="F766" s="142"/>
      <c r="K766" s="140" t="s">
        <v>6924</v>
      </c>
    </row>
    <row r="767" spans="1:11" s="139" customFormat="1" ht="30" customHeight="1">
      <c r="A767" s="140" t="s">
        <v>52</v>
      </c>
      <c r="B767" s="142"/>
      <c r="C767" s="142"/>
      <c r="D767" s="142"/>
      <c r="E767" s="142"/>
      <c r="F767" s="142"/>
      <c r="K767" s="140" t="s">
        <v>52</v>
      </c>
    </row>
    <row r="768" spans="1:11" s="139" customFormat="1" ht="30" customHeight="1">
      <c r="A768" s="140" t="s">
        <v>3752</v>
      </c>
      <c r="B768" s="142"/>
      <c r="C768" s="142"/>
      <c r="D768" s="142"/>
      <c r="E768" s="142"/>
      <c r="F768" s="142"/>
      <c r="K768" s="140" t="s">
        <v>6925</v>
      </c>
    </row>
    <row r="769" spans="1:11" s="139" customFormat="1" ht="30" customHeight="1">
      <c r="A769" s="140" t="s">
        <v>3753</v>
      </c>
      <c r="B769" s="142"/>
      <c r="C769" s="142"/>
      <c r="D769" s="142"/>
      <c r="E769" s="142"/>
      <c r="F769" s="142"/>
      <c r="K769" s="140" t="s">
        <v>6926</v>
      </c>
    </row>
    <row r="770" spans="1:11" s="139" customFormat="1" ht="30" customHeight="1">
      <c r="A770" s="140" t="s">
        <v>3754</v>
      </c>
      <c r="B770" s="142"/>
      <c r="C770" s="142"/>
      <c r="D770" s="142"/>
      <c r="E770" s="142"/>
      <c r="F770" s="142"/>
      <c r="K770" s="140" t="s">
        <v>6927</v>
      </c>
    </row>
    <row r="771" spans="1:11" s="139" customFormat="1" ht="30" customHeight="1">
      <c r="A771" s="140" t="s">
        <v>3755</v>
      </c>
      <c r="B771" s="142"/>
      <c r="C771" s="142"/>
      <c r="D771" s="142"/>
      <c r="E771" s="142"/>
      <c r="F771" s="142"/>
      <c r="K771" s="140" t="s">
        <v>6928</v>
      </c>
    </row>
    <row r="772" spans="1:11" s="139" customFormat="1" ht="30" customHeight="1">
      <c r="A772" s="140" t="s">
        <v>3756</v>
      </c>
      <c r="B772" s="142"/>
      <c r="C772" s="142"/>
      <c r="D772" s="142"/>
      <c r="E772" s="142"/>
      <c r="F772" s="142"/>
      <c r="K772" s="140" t="s">
        <v>6929</v>
      </c>
    </row>
    <row r="773" spans="1:11" s="139" customFormat="1" ht="30" customHeight="1">
      <c r="A773" s="140" t="s">
        <v>3850</v>
      </c>
      <c r="B773" s="142"/>
      <c r="C773" s="142"/>
      <c r="D773" s="142"/>
      <c r="E773" s="142"/>
      <c r="F773" s="142"/>
      <c r="K773" s="140" t="s">
        <v>7001</v>
      </c>
    </row>
    <row r="774" spans="1:11" s="139" customFormat="1" ht="30" customHeight="1">
      <c r="A774" s="140" t="s">
        <v>3758</v>
      </c>
      <c r="B774" s="142"/>
      <c r="C774" s="142"/>
      <c r="D774" s="142"/>
      <c r="E774" s="142"/>
      <c r="F774" s="142"/>
      <c r="K774" s="140" t="s">
        <v>6931</v>
      </c>
    </row>
    <row r="775" spans="1:11" s="139" customFormat="1" ht="30" customHeight="1">
      <c r="A775" s="140" t="s">
        <v>3759</v>
      </c>
      <c r="B775" s="142"/>
      <c r="C775" s="142"/>
      <c r="D775" s="142"/>
      <c r="E775" s="142"/>
      <c r="F775" s="142"/>
      <c r="K775" s="140" t="s">
        <v>6932</v>
      </c>
    </row>
    <row r="776" spans="1:11" s="139" customFormat="1" ht="30" customHeight="1">
      <c r="A776" s="140" t="s">
        <v>3760</v>
      </c>
      <c r="B776" s="142"/>
      <c r="C776" s="142"/>
      <c r="D776" s="142"/>
      <c r="E776" s="142"/>
      <c r="F776" s="142"/>
      <c r="K776" s="140" t="s">
        <v>6933</v>
      </c>
    </row>
    <row r="777" spans="1:11" s="139" customFormat="1" ht="30" customHeight="1">
      <c r="A777" s="140" t="s">
        <v>3761</v>
      </c>
      <c r="B777" s="142"/>
      <c r="C777" s="142"/>
      <c r="D777" s="142"/>
      <c r="E777" s="142"/>
      <c r="F777" s="142"/>
      <c r="K777" s="140" t="s">
        <v>6934</v>
      </c>
    </row>
    <row r="778" spans="1:11" s="139" customFormat="1" ht="30" customHeight="1">
      <c r="A778" s="140" t="s">
        <v>3762</v>
      </c>
      <c r="B778" s="142"/>
      <c r="C778" s="142"/>
      <c r="D778" s="142"/>
      <c r="E778" s="142"/>
      <c r="F778" s="142"/>
      <c r="K778" s="140" t="s">
        <v>6935</v>
      </c>
    </row>
    <row r="779" spans="1:11" s="139" customFormat="1" ht="30" customHeight="1">
      <c r="A779" s="140" t="s">
        <v>3763</v>
      </c>
      <c r="B779" s="142"/>
      <c r="C779" s="142"/>
      <c r="D779" s="142"/>
      <c r="E779" s="142"/>
      <c r="F779" s="142"/>
      <c r="K779" s="140" t="s">
        <v>6936</v>
      </c>
    </row>
    <row r="780" spans="1:11" s="139" customFormat="1" ht="30" customHeight="1">
      <c r="A780" s="140" t="s">
        <v>3764</v>
      </c>
      <c r="B780" s="142"/>
      <c r="C780" s="142"/>
      <c r="D780" s="142"/>
      <c r="E780" s="142"/>
      <c r="F780" s="142"/>
      <c r="K780" s="140" t="s">
        <v>6937</v>
      </c>
    </row>
    <row r="781" spans="1:11" s="139" customFormat="1" ht="30" customHeight="1">
      <c r="A781" s="140" t="s">
        <v>3765</v>
      </c>
      <c r="B781" s="142"/>
      <c r="C781" s="142"/>
      <c r="D781" s="142"/>
      <c r="E781" s="142"/>
      <c r="F781" s="142"/>
      <c r="K781" s="140" t="s">
        <v>6938</v>
      </c>
    </row>
    <row r="782" spans="1:11" s="139" customFormat="1" ht="30" customHeight="1">
      <c r="A782" s="140" t="s">
        <v>3766</v>
      </c>
      <c r="B782" s="142"/>
      <c r="C782" s="142"/>
      <c r="D782" s="142"/>
      <c r="E782" s="142"/>
      <c r="F782" s="142"/>
      <c r="K782" s="140" t="s">
        <v>6939</v>
      </c>
    </row>
    <row r="783" spans="1:11" s="139" customFormat="1" ht="30" customHeight="1">
      <c r="A783" s="140" t="s">
        <v>52</v>
      </c>
      <c r="B783" s="142"/>
      <c r="C783" s="142"/>
      <c r="D783" s="142"/>
      <c r="E783" s="142"/>
      <c r="F783" s="142"/>
      <c r="K783" s="140" t="s">
        <v>6796</v>
      </c>
    </row>
    <row r="784" spans="1:11" s="139" customFormat="1" ht="30" customHeight="1">
      <c r="A784" s="140" t="s">
        <v>3767</v>
      </c>
      <c r="B784" s="142"/>
      <c r="C784" s="142"/>
      <c r="D784" s="142"/>
      <c r="E784" s="142"/>
      <c r="F784" s="142"/>
      <c r="K784" s="140" t="s">
        <v>6940</v>
      </c>
    </row>
    <row r="785" spans="1:11" s="139" customFormat="1" ht="30" customHeight="1">
      <c r="A785" s="140" t="s">
        <v>3851</v>
      </c>
      <c r="B785" s="142"/>
      <c r="C785" s="142">
        <v>162480.79999999999</v>
      </c>
      <c r="D785" s="142"/>
      <c r="E785" s="142">
        <v>162480.79999999999</v>
      </c>
      <c r="F785" s="142" t="s">
        <v>6941</v>
      </c>
      <c r="K785" s="140" t="s">
        <v>6942</v>
      </c>
    </row>
    <row r="786" spans="1:11" s="139" customFormat="1" ht="30" customHeight="1">
      <c r="A786" s="140" t="s">
        <v>3852</v>
      </c>
      <c r="B786" s="142"/>
      <c r="C786" s="142">
        <v>46062.6</v>
      </c>
      <c r="D786" s="142"/>
      <c r="E786" s="142">
        <v>46062.6</v>
      </c>
      <c r="F786" s="142" t="s">
        <v>6922</v>
      </c>
      <c r="K786" s="140" t="s">
        <v>6943</v>
      </c>
    </row>
    <row r="787" spans="1:11" s="139" customFormat="1" ht="30" customHeight="1">
      <c r="A787" s="140" t="s">
        <v>3853</v>
      </c>
      <c r="B787" s="142"/>
      <c r="C787" s="142">
        <v>72253.399999999994</v>
      </c>
      <c r="D787" s="142"/>
      <c r="E787" s="142">
        <v>72253.399999999994</v>
      </c>
      <c r="F787" s="142" t="s">
        <v>6755</v>
      </c>
      <c r="K787" s="140" t="s">
        <v>6944</v>
      </c>
    </row>
    <row r="788" spans="1:11" s="139" customFormat="1" ht="30" customHeight="1">
      <c r="A788" s="140" t="s">
        <v>3771</v>
      </c>
      <c r="B788" s="142"/>
      <c r="C788" s="142"/>
      <c r="D788" s="142"/>
      <c r="E788" s="142"/>
      <c r="F788" s="142"/>
      <c r="K788" s="140" t="s">
        <v>6945</v>
      </c>
    </row>
    <row r="789" spans="1:11" s="139" customFormat="1" ht="30" customHeight="1">
      <c r="A789" s="140" t="s">
        <v>3854</v>
      </c>
      <c r="B789" s="142"/>
      <c r="C789" s="142">
        <v>16124.3</v>
      </c>
      <c r="D789" s="142"/>
      <c r="E789" s="142">
        <v>16124.3</v>
      </c>
      <c r="F789" s="142" t="s">
        <v>6946</v>
      </c>
      <c r="K789" s="140" t="s">
        <v>6947</v>
      </c>
    </row>
    <row r="790" spans="1:11" s="139" customFormat="1" ht="30" customHeight="1">
      <c r="A790" s="140" t="s">
        <v>3773</v>
      </c>
      <c r="B790" s="142"/>
      <c r="C790" s="142"/>
      <c r="D790" s="142"/>
      <c r="E790" s="142"/>
      <c r="F790" s="142"/>
      <c r="K790" s="140" t="s">
        <v>6948</v>
      </c>
    </row>
    <row r="791" spans="1:11" s="139" customFormat="1" ht="30" customHeight="1">
      <c r="A791" s="140" t="s">
        <v>3855</v>
      </c>
      <c r="B791" s="142"/>
      <c r="C791" s="142">
        <v>9962.9</v>
      </c>
      <c r="D791" s="142"/>
      <c r="E791" s="142">
        <v>9962.9</v>
      </c>
      <c r="F791" s="142" t="s">
        <v>6949</v>
      </c>
      <c r="K791" s="140" t="s">
        <v>6950</v>
      </c>
    </row>
    <row r="792" spans="1:11" s="139" customFormat="1" ht="30" customHeight="1">
      <c r="A792" s="140" t="s">
        <v>3856</v>
      </c>
      <c r="B792" s="142"/>
      <c r="C792" s="142">
        <v>9738.5</v>
      </c>
      <c r="D792" s="142"/>
      <c r="E792" s="142">
        <v>9738.5</v>
      </c>
      <c r="F792" s="142" t="s">
        <v>6755</v>
      </c>
      <c r="K792" s="140" t="s">
        <v>6951</v>
      </c>
    </row>
    <row r="793" spans="1:11" s="139" customFormat="1" ht="30" customHeight="1">
      <c r="A793" s="140" t="s">
        <v>52</v>
      </c>
      <c r="B793" s="142"/>
      <c r="C793" s="142"/>
      <c r="D793" s="142"/>
      <c r="E793" s="142"/>
      <c r="F793" s="142"/>
      <c r="K793" s="140" t="s">
        <v>52</v>
      </c>
    </row>
    <row r="794" spans="1:11" s="139" customFormat="1" ht="30" customHeight="1">
      <c r="A794" s="140" t="s">
        <v>3776</v>
      </c>
      <c r="B794" s="142"/>
      <c r="C794" s="142"/>
      <c r="D794" s="142"/>
      <c r="E794" s="142"/>
      <c r="F794" s="142"/>
      <c r="K794" s="140" t="s">
        <v>6952</v>
      </c>
    </row>
    <row r="795" spans="1:11" s="139" customFormat="1" ht="30" customHeight="1">
      <c r="A795" s="140" t="s">
        <v>3857</v>
      </c>
      <c r="B795" s="142">
        <v>489510</v>
      </c>
      <c r="C795" s="142"/>
      <c r="D795" s="142"/>
      <c r="E795" s="142">
        <v>489510</v>
      </c>
      <c r="F795" s="142" t="s">
        <v>6953</v>
      </c>
      <c r="K795" s="140" t="s">
        <v>6954</v>
      </c>
    </row>
    <row r="796" spans="1:11" s="139" customFormat="1" ht="30" customHeight="1">
      <c r="A796" s="140" t="s">
        <v>3858</v>
      </c>
      <c r="B796" s="142">
        <v>3330</v>
      </c>
      <c r="C796" s="142"/>
      <c r="D796" s="142"/>
      <c r="E796" s="142">
        <v>3330</v>
      </c>
      <c r="F796" s="142" t="s">
        <v>6955</v>
      </c>
      <c r="K796" s="140" t="s">
        <v>6956</v>
      </c>
    </row>
    <row r="797" spans="1:11" s="139" customFormat="1" ht="30" customHeight="1">
      <c r="A797" s="140" t="s">
        <v>3859</v>
      </c>
      <c r="B797" s="142">
        <v>16399.5</v>
      </c>
      <c r="C797" s="142"/>
      <c r="D797" s="142"/>
      <c r="E797" s="142">
        <v>16399.5</v>
      </c>
      <c r="F797" s="142" t="s">
        <v>6957</v>
      </c>
      <c r="K797" s="140" t="s">
        <v>6958</v>
      </c>
    </row>
    <row r="798" spans="1:11" s="139" customFormat="1" ht="30" customHeight="1">
      <c r="A798" s="140" t="s">
        <v>3860</v>
      </c>
      <c r="B798" s="142">
        <v>10249.700000000001</v>
      </c>
      <c r="C798" s="142"/>
      <c r="D798" s="142"/>
      <c r="E798" s="142">
        <v>10249.700000000001</v>
      </c>
      <c r="F798" s="142" t="s">
        <v>6959</v>
      </c>
      <c r="K798" s="140" t="s">
        <v>6960</v>
      </c>
    </row>
    <row r="799" spans="1:11" s="139" customFormat="1" ht="30" customHeight="1">
      <c r="A799" s="140" t="s">
        <v>52</v>
      </c>
      <c r="B799" s="142"/>
      <c r="C799" s="142"/>
      <c r="D799" s="142"/>
      <c r="E799" s="142"/>
      <c r="F799" s="142"/>
      <c r="K799" s="140" t="s">
        <v>52</v>
      </c>
    </row>
    <row r="800" spans="1:11" s="139" customFormat="1" ht="30" customHeight="1">
      <c r="A800" s="140" t="s">
        <v>3781</v>
      </c>
      <c r="B800" s="142"/>
      <c r="C800" s="142"/>
      <c r="D800" s="142"/>
      <c r="E800" s="142"/>
      <c r="F800" s="142"/>
      <c r="K800" s="140" t="s">
        <v>6961</v>
      </c>
    </row>
    <row r="801" spans="1:11" s="139" customFormat="1" ht="30" customHeight="1">
      <c r="A801" s="140" t="s">
        <v>3782</v>
      </c>
      <c r="B801" s="142"/>
      <c r="C801" s="142"/>
      <c r="D801" s="142"/>
      <c r="E801" s="142"/>
      <c r="F801" s="142"/>
      <c r="K801" s="140" t="s">
        <v>6962</v>
      </c>
    </row>
    <row r="802" spans="1:11" s="139" customFormat="1" ht="30" customHeight="1">
      <c r="A802" s="140" t="s">
        <v>3861</v>
      </c>
      <c r="B802" s="142"/>
      <c r="C802" s="142"/>
      <c r="D802" s="142"/>
      <c r="E802" s="142"/>
      <c r="F802" s="142" t="s">
        <v>6963</v>
      </c>
      <c r="K802" s="140" t="s">
        <v>6964</v>
      </c>
    </row>
    <row r="803" spans="1:11" s="139" customFormat="1" ht="30" customHeight="1">
      <c r="A803" s="140" t="s">
        <v>3862</v>
      </c>
      <c r="B803" s="142"/>
      <c r="C803" s="142"/>
      <c r="D803" s="142"/>
      <c r="E803" s="142"/>
      <c r="F803" s="142" t="s">
        <v>6965</v>
      </c>
      <c r="K803" s="140" t="s">
        <v>6966</v>
      </c>
    </row>
    <row r="804" spans="1:11" s="139" customFormat="1" ht="30" customHeight="1">
      <c r="A804" s="140" t="s">
        <v>3863</v>
      </c>
      <c r="B804" s="142"/>
      <c r="C804" s="142"/>
      <c r="D804" s="142">
        <v>673</v>
      </c>
      <c r="E804" s="142">
        <v>673</v>
      </c>
      <c r="F804" s="142" t="s">
        <v>6967</v>
      </c>
      <c r="K804" s="140" t="s">
        <v>6968</v>
      </c>
    </row>
    <row r="805" spans="1:11" s="139" customFormat="1" ht="30" customHeight="1">
      <c r="A805" s="140" t="s">
        <v>3786</v>
      </c>
      <c r="B805" s="142"/>
      <c r="C805" s="142"/>
      <c r="D805" s="142"/>
      <c r="E805" s="142"/>
      <c r="F805" s="142"/>
      <c r="K805" s="140" t="s">
        <v>6969</v>
      </c>
    </row>
    <row r="806" spans="1:11" s="139" customFormat="1" ht="30" customHeight="1">
      <c r="A806" s="140" t="s">
        <v>3864</v>
      </c>
      <c r="B806" s="142">
        <v>519.1</v>
      </c>
      <c r="C806" s="142"/>
      <c r="D806" s="142"/>
      <c r="E806" s="142">
        <v>519.1</v>
      </c>
      <c r="F806" s="142" t="s">
        <v>6970</v>
      </c>
      <c r="K806" s="140" t="s">
        <v>6971</v>
      </c>
    </row>
    <row r="807" spans="1:11" s="139" customFormat="1" ht="30" customHeight="1">
      <c r="A807" s="140" t="s">
        <v>3865</v>
      </c>
      <c r="B807" s="142"/>
      <c r="C807" s="142"/>
      <c r="D807" s="142"/>
      <c r="E807" s="142"/>
      <c r="F807" s="142" t="s">
        <v>6972</v>
      </c>
      <c r="K807" s="140" t="s">
        <v>6973</v>
      </c>
    </row>
    <row r="808" spans="1:11" s="139" customFormat="1" ht="30" customHeight="1">
      <c r="A808" s="140" t="s">
        <v>3866</v>
      </c>
      <c r="B808" s="142"/>
      <c r="C808" s="142"/>
      <c r="D808" s="142">
        <v>34.5</v>
      </c>
      <c r="E808" s="142">
        <v>34.5</v>
      </c>
      <c r="F808" s="142" t="s">
        <v>6974</v>
      </c>
      <c r="K808" s="140" t="s">
        <v>6975</v>
      </c>
    </row>
    <row r="809" spans="1:11" s="139" customFormat="1" ht="30" customHeight="1">
      <c r="A809" s="140" t="s">
        <v>3790</v>
      </c>
      <c r="B809" s="142"/>
      <c r="C809" s="142"/>
      <c r="D809" s="142"/>
      <c r="E809" s="142"/>
      <c r="F809" s="142"/>
      <c r="K809" s="140" t="s">
        <v>6976</v>
      </c>
    </row>
    <row r="810" spans="1:11" s="139" customFormat="1" ht="30" customHeight="1">
      <c r="A810" s="140" t="s">
        <v>3867</v>
      </c>
      <c r="B810" s="142"/>
      <c r="C810" s="142"/>
      <c r="D810" s="142"/>
      <c r="E810" s="142"/>
      <c r="F810" s="142" t="s">
        <v>6977</v>
      </c>
      <c r="K810" s="140" t="s">
        <v>6978</v>
      </c>
    </row>
    <row r="811" spans="1:11" s="139" customFormat="1" ht="30" customHeight="1">
      <c r="A811" s="140" t="s">
        <v>3868</v>
      </c>
      <c r="B811" s="142"/>
      <c r="C811" s="142"/>
      <c r="D811" s="142"/>
      <c r="E811" s="142"/>
      <c r="F811" s="142" t="s">
        <v>6979</v>
      </c>
      <c r="K811" s="140" t="s">
        <v>6980</v>
      </c>
    </row>
    <row r="812" spans="1:11" s="139" customFormat="1" ht="30" customHeight="1">
      <c r="A812" s="140" t="s">
        <v>3869</v>
      </c>
      <c r="B812" s="142"/>
      <c r="C812" s="142"/>
      <c r="D812" s="142">
        <v>326.10000000000002</v>
      </c>
      <c r="E812" s="142">
        <v>326.10000000000002</v>
      </c>
      <c r="F812" s="142" t="s">
        <v>6981</v>
      </c>
      <c r="K812" s="140" t="s">
        <v>6982</v>
      </c>
    </row>
    <row r="813" spans="1:11" s="139" customFormat="1" ht="30" customHeight="1">
      <c r="A813" s="140" t="s">
        <v>3794</v>
      </c>
      <c r="B813" s="142"/>
      <c r="C813" s="142"/>
      <c r="D813" s="142"/>
      <c r="E813" s="142"/>
      <c r="F813" s="142"/>
      <c r="K813" s="140" t="s">
        <v>6983</v>
      </c>
    </row>
    <row r="814" spans="1:11" s="139" customFormat="1" ht="30" customHeight="1">
      <c r="A814" s="140" t="s">
        <v>3870</v>
      </c>
      <c r="B814" s="142"/>
      <c r="C814" s="142"/>
      <c r="D814" s="142"/>
      <c r="E814" s="142"/>
      <c r="F814" s="142" t="s">
        <v>6984</v>
      </c>
      <c r="K814" s="140" t="s">
        <v>6985</v>
      </c>
    </row>
    <row r="815" spans="1:11" s="139" customFormat="1" ht="30" customHeight="1">
      <c r="A815" s="140" t="s">
        <v>3871</v>
      </c>
      <c r="B815" s="142"/>
      <c r="C815" s="142"/>
      <c r="D815" s="142"/>
      <c r="E815" s="142"/>
      <c r="F815" s="142" t="s">
        <v>6986</v>
      </c>
      <c r="K815" s="140" t="s">
        <v>6987</v>
      </c>
    </row>
    <row r="816" spans="1:11" s="139" customFormat="1" ht="30" customHeight="1">
      <c r="A816" s="140" t="s">
        <v>3872</v>
      </c>
      <c r="B816" s="142"/>
      <c r="C816" s="142"/>
      <c r="D816" s="142">
        <v>2191.8000000000002</v>
      </c>
      <c r="E816" s="142">
        <v>2191.8000000000002</v>
      </c>
      <c r="F816" s="142" t="s">
        <v>6988</v>
      </c>
      <c r="K816" s="140" t="s">
        <v>6989</v>
      </c>
    </row>
    <row r="817" spans="1:11" s="139" customFormat="1" ht="30" customHeight="1">
      <c r="A817" s="140" t="s">
        <v>52</v>
      </c>
      <c r="B817" s="142"/>
      <c r="C817" s="142"/>
      <c r="D817" s="142"/>
      <c r="E817" s="142"/>
      <c r="F817" s="142"/>
      <c r="K817" s="140" t="s">
        <v>52</v>
      </c>
    </row>
    <row r="818" spans="1:11" s="139" customFormat="1" ht="30" customHeight="1">
      <c r="A818" s="140" t="s">
        <v>3798</v>
      </c>
      <c r="B818" s="142"/>
      <c r="C818" s="142"/>
      <c r="D818" s="142"/>
      <c r="E818" s="142"/>
      <c r="F818" s="142"/>
      <c r="K818" s="140" t="s">
        <v>6990</v>
      </c>
    </row>
    <row r="819" spans="1:11" s="139" customFormat="1" ht="30" customHeight="1">
      <c r="A819" s="140" t="s">
        <v>3799</v>
      </c>
      <c r="B819" s="142"/>
      <c r="C819" s="142"/>
      <c r="D819" s="142"/>
      <c r="E819" s="142"/>
      <c r="F819" s="142"/>
      <c r="K819" s="140" t="s">
        <v>6991</v>
      </c>
    </row>
    <row r="820" spans="1:11" s="139" customFormat="1" ht="30" customHeight="1">
      <c r="A820" s="140" t="s">
        <v>3873</v>
      </c>
      <c r="B820" s="142">
        <v>156002.4</v>
      </c>
      <c r="C820" s="142"/>
      <c r="D820" s="142"/>
      <c r="E820" s="142">
        <v>156002.4</v>
      </c>
      <c r="F820" s="142"/>
      <c r="K820" s="140" t="s">
        <v>6992</v>
      </c>
    </row>
    <row r="821" spans="1:11" s="139" customFormat="1" ht="30" customHeight="1">
      <c r="A821" s="140" t="s">
        <v>52</v>
      </c>
      <c r="B821" s="142"/>
      <c r="C821" s="142"/>
      <c r="D821" s="142"/>
      <c r="E821" s="142"/>
      <c r="F821" s="142"/>
      <c r="K821" s="140" t="s">
        <v>52</v>
      </c>
    </row>
    <row r="822" spans="1:11" s="139" customFormat="1" ht="30" customHeight="1">
      <c r="A822" s="140" t="s">
        <v>3748</v>
      </c>
      <c r="B822" s="142">
        <v>676010.7</v>
      </c>
      <c r="C822" s="142">
        <v>316622.5</v>
      </c>
      <c r="D822" s="142">
        <v>3225.4</v>
      </c>
      <c r="E822" s="142">
        <v>995858.6</v>
      </c>
      <c r="F822" s="142"/>
      <c r="K822" s="140" t="s">
        <v>6993</v>
      </c>
    </row>
    <row r="823" spans="1:11" s="139" customFormat="1" ht="30" customHeight="1">
      <c r="A823" s="140" t="s">
        <v>52</v>
      </c>
      <c r="B823" s="146"/>
      <c r="C823" s="146"/>
      <c r="D823" s="146"/>
      <c r="E823" s="146"/>
      <c r="F823" s="146"/>
      <c r="K823" s="140" t="s">
        <v>6994</v>
      </c>
    </row>
    <row r="824" spans="1:11" s="139" customFormat="1" ht="30" customHeight="1">
      <c r="A824" s="140" t="s">
        <v>3801</v>
      </c>
      <c r="B824" s="146">
        <v>714634.7</v>
      </c>
      <c r="C824" s="146">
        <v>2696530.5</v>
      </c>
      <c r="D824" s="146">
        <v>108473.4</v>
      </c>
      <c r="E824" s="146">
        <v>3519638.6</v>
      </c>
      <c r="F824" s="146"/>
      <c r="K824" s="140" t="s">
        <v>6995</v>
      </c>
    </row>
    <row r="825" spans="1:11" s="139" customFormat="1" ht="30" customHeight="1">
      <c r="A825" s="140"/>
      <c r="B825" s="140"/>
      <c r="C825" s="140"/>
      <c r="D825" s="140"/>
      <c r="E825" s="140"/>
      <c r="F825" s="140"/>
    </row>
    <row r="826" spans="1:11" s="139" customFormat="1" ht="30" customHeight="1" thickBot="1">
      <c r="A826" s="144" t="s">
        <v>3566</v>
      </c>
      <c r="B826" s="145">
        <v>714634</v>
      </c>
      <c r="C826" s="145">
        <v>2696530</v>
      </c>
      <c r="D826" s="145">
        <v>108473</v>
      </c>
      <c r="E826" s="145">
        <v>3519637</v>
      </c>
      <c r="F826" s="144"/>
    </row>
    <row r="827" spans="1:11" s="139" customFormat="1" ht="30" customHeight="1">
      <c r="A827" s="140"/>
      <c r="B827" s="140"/>
      <c r="C827" s="140"/>
      <c r="D827" s="140"/>
      <c r="E827" s="140"/>
      <c r="F827" s="140"/>
    </row>
    <row r="828" spans="1:11" s="139" customFormat="1" ht="30" customHeight="1">
      <c r="A828" s="140" t="s">
        <v>7002</v>
      </c>
      <c r="B828" s="141">
        <v>1392675</v>
      </c>
      <c r="C828" s="141">
        <v>3014104</v>
      </c>
      <c r="D828" s="141">
        <v>111708</v>
      </c>
      <c r="E828" s="141">
        <v>4518487</v>
      </c>
      <c r="F828" s="140" t="s">
        <v>52</v>
      </c>
      <c r="G828" s="139" t="s">
        <v>52</v>
      </c>
      <c r="H828" s="139" t="s">
        <v>6488</v>
      </c>
      <c r="K828" s="139">
        <v>1</v>
      </c>
    </row>
    <row r="829" spans="1:11" s="139" customFormat="1" ht="30" customHeight="1">
      <c r="A829" s="147"/>
      <c r="B829" s="140"/>
      <c r="C829" s="140"/>
      <c r="D829" s="140"/>
      <c r="E829" s="140"/>
      <c r="F829" s="140"/>
    </row>
    <row r="830" spans="1:11" s="139" customFormat="1" ht="30" customHeight="1">
      <c r="A830" s="140" t="s">
        <v>6674</v>
      </c>
      <c r="B830" s="140"/>
      <c r="C830" s="140"/>
      <c r="D830" s="140"/>
      <c r="E830" s="140"/>
      <c r="F830" s="140"/>
      <c r="G830" s="139" t="s">
        <v>52</v>
      </c>
      <c r="I830" s="139" t="s">
        <v>1535</v>
      </c>
      <c r="J830" s="139" t="s">
        <v>52</v>
      </c>
      <c r="K830" s="139" t="s">
        <v>56</v>
      </c>
    </row>
    <row r="831" spans="1:11" s="139" customFormat="1" ht="30" customHeight="1">
      <c r="A831" s="140" t="s">
        <v>3732</v>
      </c>
      <c r="B831" s="142"/>
      <c r="C831" s="142"/>
      <c r="D831" s="142"/>
      <c r="E831" s="142"/>
      <c r="F831" s="142"/>
      <c r="K831" s="140" t="s">
        <v>6897</v>
      </c>
    </row>
    <row r="832" spans="1:11" s="139" customFormat="1" ht="30" customHeight="1">
      <c r="A832" s="140" t="s">
        <v>52</v>
      </c>
      <c r="B832" s="142"/>
      <c r="C832" s="142"/>
      <c r="D832" s="142"/>
      <c r="E832" s="142"/>
      <c r="F832" s="142"/>
      <c r="K832" s="140" t="s">
        <v>52</v>
      </c>
    </row>
    <row r="833" spans="1:11" s="139" customFormat="1" ht="30" customHeight="1">
      <c r="A833" s="140" t="s">
        <v>3548</v>
      </c>
      <c r="B833" s="142"/>
      <c r="C833" s="142"/>
      <c r="D833" s="142"/>
      <c r="E833" s="142"/>
      <c r="F833" s="142"/>
      <c r="K833" s="140" t="s">
        <v>6677</v>
      </c>
    </row>
    <row r="834" spans="1:11" s="139" customFormat="1" ht="30" customHeight="1">
      <c r="A834" s="140" t="s">
        <v>3733</v>
      </c>
      <c r="B834" s="142"/>
      <c r="C834" s="142"/>
      <c r="D834" s="142"/>
      <c r="E834" s="142"/>
      <c r="F834" s="142"/>
      <c r="K834" s="140" t="s">
        <v>6898</v>
      </c>
    </row>
    <row r="835" spans="1:11" s="139" customFormat="1" ht="30" customHeight="1">
      <c r="A835" s="140" t="s">
        <v>3734</v>
      </c>
      <c r="B835" s="142"/>
      <c r="C835" s="142"/>
      <c r="D835" s="142"/>
      <c r="E835" s="142"/>
      <c r="F835" s="142"/>
      <c r="K835" s="140" t="s">
        <v>6899</v>
      </c>
    </row>
    <row r="836" spans="1:11" s="139" customFormat="1" ht="30" customHeight="1">
      <c r="A836" s="140" t="s">
        <v>3735</v>
      </c>
      <c r="B836" s="142"/>
      <c r="C836" s="142"/>
      <c r="D836" s="142"/>
      <c r="E836" s="142"/>
      <c r="F836" s="142"/>
      <c r="K836" s="140" t="s">
        <v>6900</v>
      </c>
    </row>
    <row r="837" spans="1:11" s="139" customFormat="1" ht="30" customHeight="1">
      <c r="A837" s="140" t="s">
        <v>3736</v>
      </c>
      <c r="B837" s="142"/>
      <c r="C837" s="142"/>
      <c r="D837" s="142"/>
      <c r="E837" s="142"/>
      <c r="F837" s="142"/>
      <c r="K837" s="140" t="s">
        <v>6901</v>
      </c>
    </row>
    <row r="838" spans="1:11" s="139" customFormat="1" ht="30" customHeight="1">
      <c r="A838" s="140" t="s">
        <v>3737</v>
      </c>
      <c r="B838" s="142"/>
      <c r="C838" s="142"/>
      <c r="D838" s="142"/>
      <c r="E838" s="142"/>
      <c r="F838" s="142"/>
      <c r="K838" s="140" t="s">
        <v>6902</v>
      </c>
    </row>
    <row r="839" spans="1:11" s="139" customFormat="1" ht="30" customHeight="1">
      <c r="A839" s="140" t="s">
        <v>3738</v>
      </c>
      <c r="B839" s="142"/>
      <c r="C839" s="142"/>
      <c r="D839" s="142"/>
      <c r="E839" s="142"/>
      <c r="F839" s="142"/>
      <c r="K839" s="140" t="s">
        <v>6903</v>
      </c>
    </row>
    <row r="840" spans="1:11" s="139" customFormat="1" ht="30" customHeight="1">
      <c r="A840" s="140" t="s">
        <v>52</v>
      </c>
      <c r="B840" s="142"/>
      <c r="C840" s="142"/>
      <c r="D840" s="142"/>
      <c r="E840" s="142"/>
      <c r="F840" s="142"/>
      <c r="K840" s="140" t="s">
        <v>6676</v>
      </c>
    </row>
    <row r="841" spans="1:11" s="139" customFormat="1" ht="30" customHeight="1">
      <c r="A841" s="140" t="s">
        <v>3739</v>
      </c>
      <c r="B841" s="142"/>
      <c r="C841" s="142"/>
      <c r="D841" s="142"/>
      <c r="E841" s="142"/>
      <c r="F841" s="142"/>
      <c r="K841" s="140" t="s">
        <v>6904</v>
      </c>
    </row>
    <row r="842" spans="1:11" s="139" customFormat="1" ht="30" customHeight="1">
      <c r="A842" s="140" t="s">
        <v>3740</v>
      </c>
      <c r="B842" s="142"/>
      <c r="C842" s="142"/>
      <c r="D842" s="142"/>
      <c r="E842" s="142"/>
      <c r="F842" s="142"/>
      <c r="K842" s="140" t="s">
        <v>6905</v>
      </c>
    </row>
    <row r="843" spans="1:11" s="139" customFormat="1" ht="30" customHeight="1">
      <c r="A843" s="140" t="s">
        <v>3741</v>
      </c>
      <c r="B843" s="142"/>
      <c r="C843" s="142"/>
      <c r="D843" s="142"/>
      <c r="E843" s="142"/>
      <c r="F843" s="142" t="s">
        <v>6906</v>
      </c>
      <c r="K843" s="140" t="s">
        <v>6907</v>
      </c>
    </row>
    <row r="844" spans="1:11" s="139" customFormat="1" ht="30" customHeight="1">
      <c r="A844" s="140" t="s">
        <v>3742</v>
      </c>
      <c r="B844" s="142"/>
      <c r="C844" s="142"/>
      <c r="D844" s="142"/>
      <c r="E844" s="142"/>
      <c r="F844" s="142" t="s">
        <v>6908</v>
      </c>
      <c r="K844" s="140" t="s">
        <v>6909</v>
      </c>
    </row>
    <row r="845" spans="1:11" s="139" customFormat="1" ht="30" customHeight="1">
      <c r="A845" s="140" t="s">
        <v>3743</v>
      </c>
      <c r="B845" s="142"/>
      <c r="C845" s="142"/>
      <c r="D845" s="142">
        <v>29744</v>
      </c>
      <c r="E845" s="142">
        <v>29744</v>
      </c>
      <c r="F845" s="142" t="s">
        <v>6910</v>
      </c>
      <c r="K845" s="140" t="s">
        <v>6911</v>
      </c>
    </row>
    <row r="846" spans="1:11" s="139" customFormat="1" ht="30" customHeight="1">
      <c r="A846" s="140" t="s">
        <v>3744</v>
      </c>
      <c r="B846" s="142"/>
      <c r="C846" s="142"/>
      <c r="D846" s="142"/>
      <c r="E846" s="142"/>
      <c r="F846" s="142"/>
      <c r="K846" s="140" t="s">
        <v>6912</v>
      </c>
    </row>
    <row r="847" spans="1:11" s="139" customFormat="1" ht="30" customHeight="1">
      <c r="A847" s="140" t="s">
        <v>3745</v>
      </c>
      <c r="B847" s="142">
        <v>38624</v>
      </c>
      <c r="C847" s="142"/>
      <c r="D847" s="142"/>
      <c r="E847" s="142">
        <v>38624</v>
      </c>
      <c r="F847" s="142" t="s">
        <v>6913</v>
      </c>
      <c r="K847" s="140" t="s">
        <v>6914</v>
      </c>
    </row>
    <row r="848" spans="1:11" s="139" customFormat="1" ht="30" customHeight="1">
      <c r="A848" s="140" t="s">
        <v>3746</v>
      </c>
      <c r="B848" s="142"/>
      <c r="C848" s="142"/>
      <c r="D848" s="142"/>
      <c r="E848" s="142"/>
      <c r="F848" s="142" t="s">
        <v>6915</v>
      </c>
      <c r="K848" s="140" t="s">
        <v>6916</v>
      </c>
    </row>
    <row r="849" spans="1:11" s="139" customFormat="1" ht="30" customHeight="1">
      <c r="A849" s="140" t="s">
        <v>3747</v>
      </c>
      <c r="B849" s="142"/>
      <c r="C849" s="142"/>
      <c r="D849" s="142">
        <v>75504</v>
      </c>
      <c r="E849" s="142">
        <v>75504</v>
      </c>
      <c r="F849" s="142" t="s">
        <v>6917</v>
      </c>
      <c r="K849" s="140" t="s">
        <v>6918</v>
      </c>
    </row>
    <row r="850" spans="1:11" s="139" customFormat="1" ht="30" customHeight="1">
      <c r="A850" s="140" t="s">
        <v>52</v>
      </c>
      <c r="B850" s="142"/>
      <c r="C850" s="142"/>
      <c r="D850" s="142"/>
      <c r="E850" s="142"/>
      <c r="F850" s="142"/>
      <c r="K850" s="140" t="s">
        <v>52</v>
      </c>
    </row>
    <row r="851" spans="1:11" s="139" customFormat="1" ht="30" customHeight="1">
      <c r="A851" s="140" t="s">
        <v>3748</v>
      </c>
      <c r="B851" s="142">
        <v>38624</v>
      </c>
      <c r="C851" s="142"/>
      <c r="D851" s="142">
        <v>105248</v>
      </c>
      <c r="E851" s="142">
        <v>143872</v>
      </c>
      <c r="F851" s="142"/>
      <c r="K851" s="140" t="s">
        <v>6919</v>
      </c>
    </row>
    <row r="852" spans="1:11" s="139" customFormat="1" ht="30" customHeight="1">
      <c r="A852" s="140" t="s">
        <v>52</v>
      </c>
      <c r="B852" s="142"/>
      <c r="C852" s="142"/>
      <c r="D852" s="142"/>
      <c r="E852" s="142"/>
      <c r="F852" s="142"/>
      <c r="K852" s="140" t="s">
        <v>6758</v>
      </c>
    </row>
    <row r="853" spans="1:11" s="139" customFormat="1" ht="30" customHeight="1">
      <c r="A853" s="140" t="s">
        <v>3683</v>
      </c>
      <c r="B853" s="142"/>
      <c r="C853" s="142"/>
      <c r="D853" s="142"/>
      <c r="E853" s="142"/>
      <c r="F853" s="142"/>
      <c r="K853" s="140" t="s">
        <v>6856</v>
      </c>
    </row>
    <row r="854" spans="1:11" s="139" customFormat="1" ht="30" customHeight="1">
      <c r="A854" s="140" t="s">
        <v>3749</v>
      </c>
      <c r="B854" s="142"/>
      <c r="C854" s="142">
        <v>1698608</v>
      </c>
      <c r="D854" s="142"/>
      <c r="E854" s="142">
        <v>1698608</v>
      </c>
      <c r="F854" s="142" t="s">
        <v>6752</v>
      </c>
      <c r="K854" s="140" t="s">
        <v>6920</v>
      </c>
    </row>
    <row r="855" spans="1:11" s="139" customFormat="1" ht="30" customHeight="1">
      <c r="A855" s="140" t="s">
        <v>3750</v>
      </c>
      <c r="B855" s="142"/>
      <c r="C855" s="142">
        <v>566028</v>
      </c>
      <c r="D855" s="142"/>
      <c r="E855" s="142">
        <v>566028</v>
      </c>
      <c r="F855" s="142" t="s">
        <v>6755</v>
      </c>
      <c r="K855" s="140" t="s">
        <v>6921</v>
      </c>
    </row>
    <row r="856" spans="1:11" s="139" customFormat="1" ht="30" customHeight="1">
      <c r="A856" s="140" t="s">
        <v>3751</v>
      </c>
      <c r="B856" s="142"/>
      <c r="C856" s="142">
        <v>115272</v>
      </c>
      <c r="D856" s="142"/>
      <c r="E856" s="142">
        <v>115272</v>
      </c>
      <c r="F856" s="142" t="s">
        <v>6922</v>
      </c>
      <c r="K856" s="140" t="s">
        <v>6923</v>
      </c>
    </row>
    <row r="857" spans="1:11" s="139" customFormat="1" ht="30" customHeight="1">
      <c r="A857" s="140" t="s">
        <v>52</v>
      </c>
      <c r="B857" s="142"/>
      <c r="C857" s="142"/>
      <c r="D857" s="142"/>
      <c r="E857" s="142"/>
      <c r="F857" s="142"/>
      <c r="K857" s="140" t="s">
        <v>52</v>
      </c>
    </row>
    <row r="858" spans="1:11" s="139" customFormat="1" ht="30" customHeight="1">
      <c r="A858" s="140" t="s">
        <v>3748</v>
      </c>
      <c r="B858" s="142"/>
      <c r="C858" s="142">
        <v>2379908</v>
      </c>
      <c r="D858" s="142"/>
      <c r="E858" s="142">
        <v>2379908</v>
      </c>
      <c r="F858" s="142"/>
      <c r="K858" s="140" t="s">
        <v>6924</v>
      </c>
    </row>
    <row r="859" spans="1:11" s="139" customFormat="1" ht="30" customHeight="1">
      <c r="A859" s="140" t="s">
        <v>52</v>
      </c>
      <c r="B859" s="142"/>
      <c r="C859" s="142"/>
      <c r="D859" s="142"/>
      <c r="E859" s="142"/>
      <c r="F859" s="142"/>
      <c r="K859" s="140" t="s">
        <v>52</v>
      </c>
    </row>
    <row r="860" spans="1:11" s="139" customFormat="1" ht="30" customHeight="1">
      <c r="A860" s="140" t="s">
        <v>3752</v>
      </c>
      <c r="B860" s="142"/>
      <c r="C860" s="142"/>
      <c r="D860" s="142"/>
      <c r="E860" s="142"/>
      <c r="F860" s="142"/>
      <c r="K860" s="140" t="s">
        <v>6925</v>
      </c>
    </row>
    <row r="861" spans="1:11" s="139" customFormat="1" ht="30" customHeight="1">
      <c r="A861" s="140" t="s">
        <v>3753</v>
      </c>
      <c r="B861" s="142"/>
      <c r="C861" s="142"/>
      <c r="D861" s="142"/>
      <c r="E861" s="142"/>
      <c r="F861" s="142"/>
      <c r="K861" s="140" t="s">
        <v>6926</v>
      </c>
    </row>
    <row r="862" spans="1:11" s="139" customFormat="1" ht="30" customHeight="1">
      <c r="A862" s="140" t="s">
        <v>3754</v>
      </c>
      <c r="B862" s="142"/>
      <c r="C862" s="142"/>
      <c r="D862" s="142"/>
      <c r="E862" s="142"/>
      <c r="F862" s="142"/>
      <c r="K862" s="140" t="s">
        <v>6927</v>
      </c>
    </row>
    <row r="863" spans="1:11" s="139" customFormat="1" ht="30" customHeight="1">
      <c r="A863" s="140" t="s">
        <v>3755</v>
      </c>
      <c r="B863" s="142"/>
      <c r="C863" s="142"/>
      <c r="D863" s="142"/>
      <c r="E863" s="142"/>
      <c r="F863" s="142"/>
      <c r="K863" s="140" t="s">
        <v>6928</v>
      </c>
    </row>
    <row r="864" spans="1:11" s="139" customFormat="1" ht="30" customHeight="1">
      <c r="A864" s="140" t="s">
        <v>3756</v>
      </c>
      <c r="B864" s="142"/>
      <c r="C864" s="142"/>
      <c r="D864" s="142"/>
      <c r="E864" s="142"/>
      <c r="F864" s="142"/>
      <c r="K864" s="140" t="s">
        <v>6929</v>
      </c>
    </row>
    <row r="865" spans="1:11" s="139" customFormat="1" ht="30" customHeight="1">
      <c r="A865" s="140" t="s">
        <v>3874</v>
      </c>
      <c r="B865" s="142"/>
      <c r="C865" s="142"/>
      <c r="D865" s="142"/>
      <c r="E865" s="142"/>
      <c r="F865" s="142"/>
      <c r="K865" s="140" t="s">
        <v>7003</v>
      </c>
    </row>
    <row r="866" spans="1:11" s="139" customFormat="1" ht="30" customHeight="1">
      <c r="A866" s="140" t="s">
        <v>3758</v>
      </c>
      <c r="B866" s="142"/>
      <c r="C866" s="142"/>
      <c r="D866" s="142"/>
      <c r="E866" s="142"/>
      <c r="F866" s="142"/>
      <c r="K866" s="140" t="s">
        <v>6931</v>
      </c>
    </row>
    <row r="867" spans="1:11" s="139" customFormat="1" ht="30" customHeight="1">
      <c r="A867" s="140" t="s">
        <v>3759</v>
      </c>
      <c r="B867" s="142"/>
      <c r="C867" s="142"/>
      <c r="D867" s="142"/>
      <c r="E867" s="142"/>
      <c r="F867" s="142"/>
      <c r="K867" s="140" t="s">
        <v>6932</v>
      </c>
    </row>
    <row r="868" spans="1:11" s="139" customFormat="1" ht="30" customHeight="1">
      <c r="A868" s="140" t="s">
        <v>3760</v>
      </c>
      <c r="B868" s="142"/>
      <c r="C868" s="142"/>
      <c r="D868" s="142"/>
      <c r="E868" s="142"/>
      <c r="F868" s="142"/>
      <c r="K868" s="140" t="s">
        <v>6933</v>
      </c>
    </row>
    <row r="869" spans="1:11" s="139" customFormat="1" ht="30" customHeight="1">
      <c r="A869" s="140" t="s">
        <v>3761</v>
      </c>
      <c r="B869" s="142"/>
      <c r="C869" s="142"/>
      <c r="D869" s="142"/>
      <c r="E869" s="142"/>
      <c r="F869" s="142"/>
      <c r="K869" s="140" t="s">
        <v>6934</v>
      </c>
    </row>
    <row r="870" spans="1:11" s="139" customFormat="1" ht="30" customHeight="1">
      <c r="A870" s="140" t="s">
        <v>3762</v>
      </c>
      <c r="B870" s="142"/>
      <c r="C870" s="142"/>
      <c r="D870" s="142"/>
      <c r="E870" s="142"/>
      <c r="F870" s="142"/>
      <c r="K870" s="140" t="s">
        <v>6935</v>
      </c>
    </row>
    <row r="871" spans="1:11" s="139" customFormat="1" ht="30" customHeight="1">
      <c r="A871" s="140" t="s">
        <v>3763</v>
      </c>
      <c r="B871" s="142"/>
      <c r="C871" s="142"/>
      <c r="D871" s="142"/>
      <c r="E871" s="142"/>
      <c r="F871" s="142"/>
      <c r="K871" s="140" t="s">
        <v>6936</v>
      </c>
    </row>
    <row r="872" spans="1:11" s="139" customFormat="1" ht="30" customHeight="1">
      <c r="A872" s="140" t="s">
        <v>3764</v>
      </c>
      <c r="B872" s="142"/>
      <c r="C872" s="142"/>
      <c r="D872" s="142"/>
      <c r="E872" s="142"/>
      <c r="F872" s="142"/>
      <c r="K872" s="140" t="s">
        <v>6937</v>
      </c>
    </row>
    <row r="873" spans="1:11" s="139" customFormat="1" ht="30" customHeight="1">
      <c r="A873" s="140" t="s">
        <v>3765</v>
      </c>
      <c r="B873" s="142"/>
      <c r="C873" s="142"/>
      <c r="D873" s="142"/>
      <c r="E873" s="142"/>
      <c r="F873" s="142"/>
      <c r="K873" s="140" t="s">
        <v>6938</v>
      </c>
    </row>
    <row r="874" spans="1:11" s="139" customFormat="1" ht="30" customHeight="1">
      <c r="A874" s="140" t="s">
        <v>3766</v>
      </c>
      <c r="B874" s="142"/>
      <c r="C874" s="142"/>
      <c r="D874" s="142"/>
      <c r="E874" s="142"/>
      <c r="F874" s="142"/>
      <c r="K874" s="140" t="s">
        <v>6939</v>
      </c>
    </row>
    <row r="875" spans="1:11" s="139" customFormat="1" ht="30" customHeight="1">
      <c r="A875" s="140" t="s">
        <v>52</v>
      </c>
      <c r="B875" s="142"/>
      <c r="C875" s="142"/>
      <c r="D875" s="142"/>
      <c r="E875" s="142"/>
      <c r="F875" s="142"/>
      <c r="K875" s="140" t="s">
        <v>6796</v>
      </c>
    </row>
    <row r="876" spans="1:11" s="139" customFormat="1" ht="30" customHeight="1">
      <c r="A876" s="140" t="s">
        <v>3767</v>
      </c>
      <c r="B876" s="142"/>
      <c r="C876" s="142"/>
      <c r="D876" s="142"/>
      <c r="E876" s="142"/>
      <c r="F876" s="142"/>
      <c r="K876" s="140" t="s">
        <v>6940</v>
      </c>
    </row>
    <row r="877" spans="1:11" s="139" customFormat="1" ht="30" customHeight="1">
      <c r="A877" s="140" t="s">
        <v>3875</v>
      </c>
      <c r="B877" s="142"/>
      <c r="C877" s="142">
        <v>325449.7</v>
      </c>
      <c r="D877" s="142"/>
      <c r="E877" s="142">
        <v>325449.7</v>
      </c>
      <c r="F877" s="142" t="s">
        <v>6941</v>
      </c>
      <c r="K877" s="140" t="s">
        <v>6942</v>
      </c>
    </row>
    <row r="878" spans="1:11" s="139" customFormat="1" ht="30" customHeight="1">
      <c r="A878" s="140" t="s">
        <v>3876</v>
      </c>
      <c r="B878" s="142"/>
      <c r="C878" s="142">
        <v>92263.7</v>
      </c>
      <c r="D878" s="142"/>
      <c r="E878" s="142">
        <v>92263.7</v>
      </c>
      <c r="F878" s="142" t="s">
        <v>6922</v>
      </c>
      <c r="K878" s="140" t="s">
        <v>6943</v>
      </c>
    </row>
    <row r="879" spans="1:11" s="139" customFormat="1" ht="30" customHeight="1">
      <c r="A879" s="140" t="s">
        <v>3877</v>
      </c>
      <c r="B879" s="142"/>
      <c r="C879" s="142">
        <v>144723.9</v>
      </c>
      <c r="D879" s="142"/>
      <c r="E879" s="142">
        <v>144723.9</v>
      </c>
      <c r="F879" s="142" t="s">
        <v>6755</v>
      </c>
      <c r="K879" s="140" t="s">
        <v>6944</v>
      </c>
    </row>
    <row r="880" spans="1:11" s="139" customFormat="1" ht="30" customHeight="1">
      <c r="A880" s="140" t="s">
        <v>3771</v>
      </c>
      <c r="B880" s="142"/>
      <c r="C880" s="142"/>
      <c r="D880" s="142"/>
      <c r="E880" s="142"/>
      <c r="F880" s="142"/>
      <c r="K880" s="140" t="s">
        <v>6945</v>
      </c>
    </row>
    <row r="881" spans="1:11" s="139" customFormat="1" ht="30" customHeight="1">
      <c r="A881" s="140" t="s">
        <v>3878</v>
      </c>
      <c r="B881" s="142"/>
      <c r="C881" s="142">
        <v>32297.200000000001</v>
      </c>
      <c r="D881" s="142"/>
      <c r="E881" s="142">
        <v>32297.200000000001</v>
      </c>
      <c r="F881" s="142" t="s">
        <v>6946</v>
      </c>
      <c r="K881" s="140" t="s">
        <v>6947</v>
      </c>
    </row>
    <row r="882" spans="1:11" s="139" customFormat="1" ht="30" customHeight="1">
      <c r="A882" s="140" t="s">
        <v>3773</v>
      </c>
      <c r="B882" s="142"/>
      <c r="C882" s="142"/>
      <c r="D882" s="142"/>
      <c r="E882" s="142"/>
      <c r="F882" s="142"/>
      <c r="K882" s="140" t="s">
        <v>6948</v>
      </c>
    </row>
    <row r="883" spans="1:11" s="139" customFormat="1" ht="30" customHeight="1">
      <c r="A883" s="140" t="s">
        <v>3879</v>
      </c>
      <c r="B883" s="142"/>
      <c r="C883" s="142">
        <v>19955.7</v>
      </c>
      <c r="D883" s="142"/>
      <c r="E883" s="142">
        <v>19955.7</v>
      </c>
      <c r="F883" s="142" t="s">
        <v>6949</v>
      </c>
      <c r="K883" s="140" t="s">
        <v>6950</v>
      </c>
    </row>
    <row r="884" spans="1:11" s="139" customFormat="1" ht="30" customHeight="1">
      <c r="A884" s="140" t="s">
        <v>3880</v>
      </c>
      <c r="B884" s="142"/>
      <c r="C884" s="142">
        <v>19506.2</v>
      </c>
      <c r="D884" s="142"/>
      <c r="E884" s="142">
        <v>19506.2</v>
      </c>
      <c r="F884" s="142" t="s">
        <v>6755</v>
      </c>
      <c r="K884" s="140" t="s">
        <v>6951</v>
      </c>
    </row>
    <row r="885" spans="1:11" s="139" customFormat="1" ht="30" customHeight="1">
      <c r="A885" s="140" t="s">
        <v>52</v>
      </c>
      <c r="B885" s="142"/>
      <c r="C885" s="142"/>
      <c r="D885" s="142"/>
      <c r="E885" s="142"/>
      <c r="F885" s="142"/>
      <c r="K885" s="140" t="s">
        <v>52</v>
      </c>
    </row>
    <row r="886" spans="1:11" s="139" customFormat="1" ht="30" customHeight="1">
      <c r="A886" s="140" t="s">
        <v>3776</v>
      </c>
      <c r="B886" s="142"/>
      <c r="C886" s="142"/>
      <c r="D886" s="142"/>
      <c r="E886" s="142"/>
      <c r="F886" s="142"/>
      <c r="K886" s="140" t="s">
        <v>6952</v>
      </c>
    </row>
    <row r="887" spans="1:11" s="139" customFormat="1" ht="30" customHeight="1">
      <c r="A887" s="140" t="s">
        <v>3881</v>
      </c>
      <c r="B887" s="142">
        <v>980490</v>
      </c>
      <c r="C887" s="142"/>
      <c r="D887" s="142"/>
      <c r="E887" s="142">
        <v>980490</v>
      </c>
      <c r="F887" s="142" t="s">
        <v>6953</v>
      </c>
      <c r="K887" s="140" t="s">
        <v>6954</v>
      </c>
    </row>
    <row r="888" spans="1:11" s="139" customFormat="1" ht="30" customHeight="1">
      <c r="A888" s="140" t="s">
        <v>3882</v>
      </c>
      <c r="B888" s="142">
        <v>6670</v>
      </c>
      <c r="C888" s="142"/>
      <c r="D888" s="142"/>
      <c r="E888" s="142">
        <v>6670</v>
      </c>
      <c r="F888" s="142" t="s">
        <v>6955</v>
      </c>
      <c r="K888" s="140" t="s">
        <v>6956</v>
      </c>
    </row>
    <row r="889" spans="1:11" s="139" customFormat="1" ht="30" customHeight="1">
      <c r="A889" s="140" t="s">
        <v>3883</v>
      </c>
      <c r="B889" s="142">
        <v>32848.400000000001</v>
      </c>
      <c r="C889" s="142"/>
      <c r="D889" s="142"/>
      <c r="E889" s="142">
        <v>32848.400000000001</v>
      </c>
      <c r="F889" s="142" t="s">
        <v>6957</v>
      </c>
      <c r="K889" s="140" t="s">
        <v>6958</v>
      </c>
    </row>
    <row r="890" spans="1:11" s="139" customFormat="1" ht="30" customHeight="1">
      <c r="A890" s="140" t="s">
        <v>3884</v>
      </c>
      <c r="B890" s="142">
        <v>20530.2</v>
      </c>
      <c r="C890" s="142"/>
      <c r="D890" s="142"/>
      <c r="E890" s="142">
        <v>20530.2</v>
      </c>
      <c r="F890" s="142" t="s">
        <v>6959</v>
      </c>
      <c r="K890" s="140" t="s">
        <v>6960</v>
      </c>
    </row>
    <row r="891" spans="1:11" s="139" customFormat="1" ht="30" customHeight="1">
      <c r="A891" s="140" t="s">
        <v>52</v>
      </c>
      <c r="B891" s="142"/>
      <c r="C891" s="142"/>
      <c r="D891" s="142"/>
      <c r="E891" s="142"/>
      <c r="F891" s="142"/>
      <c r="K891" s="140" t="s">
        <v>52</v>
      </c>
    </row>
    <row r="892" spans="1:11" s="139" customFormat="1" ht="30" customHeight="1">
      <c r="A892" s="140" t="s">
        <v>3781</v>
      </c>
      <c r="B892" s="142"/>
      <c r="C892" s="142"/>
      <c r="D892" s="142"/>
      <c r="E892" s="142"/>
      <c r="F892" s="142"/>
      <c r="K892" s="140" t="s">
        <v>6961</v>
      </c>
    </row>
    <row r="893" spans="1:11" s="139" customFormat="1" ht="30" customHeight="1">
      <c r="A893" s="140" t="s">
        <v>3782</v>
      </c>
      <c r="B893" s="142"/>
      <c r="C893" s="142"/>
      <c r="D893" s="142"/>
      <c r="E893" s="142"/>
      <c r="F893" s="142"/>
      <c r="K893" s="140" t="s">
        <v>6962</v>
      </c>
    </row>
    <row r="894" spans="1:11" s="139" customFormat="1" ht="30" customHeight="1">
      <c r="A894" s="140" t="s">
        <v>3885</v>
      </c>
      <c r="B894" s="142"/>
      <c r="C894" s="142"/>
      <c r="D894" s="142"/>
      <c r="E894" s="142"/>
      <c r="F894" s="142" t="s">
        <v>6963</v>
      </c>
      <c r="K894" s="140" t="s">
        <v>6964</v>
      </c>
    </row>
    <row r="895" spans="1:11" s="139" customFormat="1" ht="30" customHeight="1">
      <c r="A895" s="140" t="s">
        <v>3886</v>
      </c>
      <c r="B895" s="142"/>
      <c r="C895" s="142"/>
      <c r="D895" s="142"/>
      <c r="E895" s="142"/>
      <c r="F895" s="142" t="s">
        <v>6965</v>
      </c>
      <c r="K895" s="140" t="s">
        <v>6966</v>
      </c>
    </row>
    <row r="896" spans="1:11" s="139" customFormat="1" ht="30" customHeight="1">
      <c r="A896" s="140" t="s">
        <v>3887</v>
      </c>
      <c r="B896" s="142"/>
      <c r="C896" s="142"/>
      <c r="D896" s="142">
        <v>1348.1</v>
      </c>
      <c r="E896" s="142">
        <v>1348.1</v>
      </c>
      <c r="F896" s="142" t="s">
        <v>6967</v>
      </c>
      <c r="K896" s="140" t="s">
        <v>6968</v>
      </c>
    </row>
    <row r="897" spans="1:11" s="139" customFormat="1" ht="30" customHeight="1">
      <c r="A897" s="140" t="s">
        <v>3786</v>
      </c>
      <c r="B897" s="142"/>
      <c r="C897" s="142"/>
      <c r="D897" s="142"/>
      <c r="E897" s="142"/>
      <c r="F897" s="142"/>
      <c r="K897" s="140" t="s">
        <v>6969</v>
      </c>
    </row>
    <row r="898" spans="1:11" s="139" customFormat="1" ht="30" customHeight="1">
      <c r="A898" s="140" t="s">
        <v>3888</v>
      </c>
      <c r="B898" s="142">
        <v>1039.8</v>
      </c>
      <c r="C898" s="142"/>
      <c r="D898" s="142"/>
      <c r="E898" s="142">
        <v>1039.8</v>
      </c>
      <c r="F898" s="142" t="s">
        <v>6970</v>
      </c>
      <c r="K898" s="140" t="s">
        <v>6971</v>
      </c>
    </row>
    <row r="899" spans="1:11" s="139" customFormat="1" ht="30" customHeight="1">
      <c r="A899" s="140" t="s">
        <v>3889</v>
      </c>
      <c r="B899" s="142"/>
      <c r="C899" s="142"/>
      <c r="D899" s="142"/>
      <c r="E899" s="142"/>
      <c r="F899" s="142" t="s">
        <v>6972</v>
      </c>
      <c r="K899" s="140" t="s">
        <v>6973</v>
      </c>
    </row>
    <row r="900" spans="1:11" s="139" customFormat="1" ht="30" customHeight="1">
      <c r="A900" s="140" t="s">
        <v>3890</v>
      </c>
      <c r="B900" s="142"/>
      <c r="C900" s="142"/>
      <c r="D900" s="142">
        <v>69.2</v>
      </c>
      <c r="E900" s="142">
        <v>69.2</v>
      </c>
      <c r="F900" s="142" t="s">
        <v>6974</v>
      </c>
      <c r="K900" s="140" t="s">
        <v>6975</v>
      </c>
    </row>
    <row r="901" spans="1:11" s="139" customFormat="1" ht="30" customHeight="1">
      <c r="A901" s="140" t="s">
        <v>3790</v>
      </c>
      <c r="B901" s="142"/>
      <c r="C901" s="142"/>
      <c r="D901" s="142"/>
      <c r="E901" s="142"/>
      <c r="F901" s="142"/>
      <c r="K901" s="140" t="s">
        <v>6976</v>
      </c>
    </row>
    <row r="902" spans="1:11" s="139" customFormat="1" ht="30" customHeight="1">
      <c r="A902" s="140" t="s">
        <v>3891</v>
      </c>
      <c r="B902" s="142"/>
      <c r="C902" s="142"/>
      <c r="D902" s="142"/>
      <c r="E902" s="142"/>
      <c r="F902" s="142" t="s">
        <v>6977</v>
      </c>
      <c r="K902" s="140" t="s">
        <v>6978</v>
      </c>
    </row>
    <row r="903" spans="1:11" s="139" customFormat="1" ht="30" customHeight="1">
      <c r="A903" s="140" t="s">
        <v>3892</v>
      </c>
      <c r="B903" s="142"/>
      <c r="C903" s="142"/>
      <c r="D903" s="142"/>
      <c r="E903" s="142"/>
      <c r="F903" s="142" t="s">
        <v>6979</v>
      </c>
      <c r="K903" s="140" t="s">
        <v>6980</v>
      </c>
    </row>
    <row r="904" spans="1:11" s="139" customFormat="1" ht="30" customHeight="1">
      <c r="A904" s="140" t="s">
        <v>3893</v>
      </c>
      <c r="B904" s="142"/>
      <c r="C904" s="142"/>
      <c r="D904" s="142">
        <v>653.29999999999995</v>
      </c>
      <c r="E904" s="142">
        <v>653.29999999999995</v>
      </c>
      <c r="F904" s="142" t="s">
        <v>6981</v>
      </c>
      <c r="K904" s="140" t="s">
        <v>6982</v>
      </c>
    </row>
    <row r="905" spans="1:11" s="139" customFormat="1" ht="30" customHeight="1">
      <c r="A905" s="140" t="s">
        <v>3794</v>
      </c>
      <c r="B905" s="142"/>
      <c r="C905" s="142"/>
      <c r="D905" s="142"/>
      <c r="E905" s="142"/>
      <c r="F905" s="142"/>
      <c r="K905" s="140" t="s">
        <v>6983</v>
      </c>
    </row>
    <row r="906" spans="1:11" s="139" customFormat="1" ht="30" customHeight="1">
      <c r="A906" s="140" t="s">
        <v>3894</v>
      </c>
      <c r="B906" s="142"/>
      <c r="C906" s="142"/>
      <c r="D906" s="142"/>
      <c r="E906" s="142"/>
      <c r="F906" s="142" t="s">
        <v>6984</v>
      </c>
      <c r="K906" s="140" t="s">
        <v>6985</v>
      </c>
    </row>
    <row r="907" spans="1:11" s="139" customFormat="1" ht="30" customHeight="1">
      <c r="A907" s="140" t="s">
        <v>3895</v>
      </c>
      <c r="B907" s="142"/>
      <c r="C907" s="142"/>
      <c r="D907" s="142"/>
      <c r="E907" s="142"/>
      <c r="F907" s="142" t="s">
        <v>6986</v>
      </c>
      <c r="K907" s="140" t="s">
        <v>6987</v>
      </c>
    </row>
    <row r="908" spans="1:11" s="139" customFormat="1" ht="30" customHeight="1">
      <c r="A908" s="140" t="s">
        <v>3896</v>
      </c>
      <c r="B908" s="142"/>
      <c r="C908" s="142"/>
      <c r="D908" s="142">
        <v>4390.3</v>
      </c>
      <c r="E908" s="142">
        <v>4390.3</v>
      </c>
      <c r="F908" s="142" t="s">
        <v>6988</v>
      </c>
      <c r="K908" s="140" t="s">
        <v>6989</v>
      </c>
    </row>
    <row r="909" spans="1:11" s="139" customFormat="1" ht="30" customHeight="1">
      <c r="A909" s="140" t="s">
        <v>52</v>
      </c>
      <c r="B909" s="142"/>
      <c r="C909" s="142"/>
      <c r="D909" s="142"/>
      <c r="E909" s="142"/>
      <c r="F909" s="142"/>
      <c r="K909" s="140" t="s">
        <v>52</v>
      </c>
    </row>
    <row r="910" spans="1:11" s="139" customFormat="1" ht="30" customHeight="1">
      <c r="A910" s="140" t="s">
        <v>3798</v>
      </c>
      <c r="B910" s="142"/>
      <c r="C910" s="142"/>
      <c r="D910" s="142"/>
      <c r="E910" s="142"/>
      <c r="F910" s="142"/>
      <c r="K910" s="140" t="s">
        <v>6990</v>
      </c>
    </row>
    <row r="911" spans="1:11" s="139" customFormat="1" ht="30" customHeight="1">
      <c r="A911" s="140" t="s">
        <v>3799</v>
      </c>
      <c r="B911" s="142"/>
      <c r="C911" s="142"/>
      <c r="D911" s="142"/>
      <c r="E911" s="142"/>
      <c r="F911" s="142"/>
      <c r="K911" s="140" t="s">
        <v>6991</v>
      </c>
    </row>
    <row r="912" spans="1:11" s="139" customFormat="1" ht="30" customHeight="1">
      <c r="A912" s="140" t="s">
        <v>3897</v>
      </c>
      <c r="B912" s="142">
        <v>312473.5</v>
      </c>
      <c r="C912" s="142"/>
      <c r="D912" s="142"/>
      <c r="E912" s="142">
        <v>312473.5</v>
      </c>
      <c r="F912" s="142"/>
      <c r="K912" s="140" t="s">
        <v>6992</v>
      </c>
    </row>
    <row r="913" spans="1:11" s="139" customFormat="1" ht="30" customHeight="1">
      <c r="A913" s="140" t="s">
        <v>52</v>
      </c>
      <c r="B913" s="142"/>
      <c r="C913" s="142"/>
      <c r="D913" s="142"/>
      <c r="E913" s="142"/>
      <c r="F913" s="142"/>
      <c r="K913" s="140" t="s">
        <v>52</v>
      </c>
    </row>
    <row r="914" spans="1:11" s="139" customFormat="1" ht="30" customHeight="1">
      <c r="A914" s="140" t="s">
        <v>3748</v>
      </c>
      <c r="B914" s="142">
        <v>1354051.9</v>
      </c>
      <c r="C914" s="142">
        <v>634196.4</v>
      </c>
      <c r="D914" s="142">
        <v>6460.9</v>
      </c>
      <c r="E914" s="142">
        <v>1994709.2</v>
      </c>
      <c r="F914" s="142"/>
      <c r="K914" s="140" t="s">
        <v>6993</v>
      </c>
    </row>
    <row r="915" spans="1:11" s="139" customFormat="1" ht="30" customHeight="1">
      <c r="A915" s="140" t="s">
        <v>52</v>
      </c>
      <c r="B915" s="146"/>
      <c r="C915" s="146"/>
      <c r="D915" s="146"/>
      <c r="E915" s="146"/>
      <c r="F915" s="146"/>
      <c r="K915" s="140" t="s">
        <v>6994</v>
      </c>
    </row>
    <row r="916" spans="1:11" s="139" customFormat="1" ht="30" customHeight="1">
      <c r="A916" s="140" t="s">
        <v>3801</v>
      </c>
      <c r="B916" s="146">
        <v>1392675.9</v>
      </c>
      <c r="C916" s="146">
        <v>3014104.4</v>
      </c>
      <c r="D916" s="146">
        <v>111708.9</v>
      </c>
      <c r="E916" s="146">
        <v>4518489.2</v>
      </c>
      <c r="F916" s="146"/>
      <c r="K916" s="140" t="s">
        <v>6995</v>
      </c>
    </row>
    <row r="917" spans="1:11" s="139" customFormat="1" ht="30" customHeight="1">
      <c r="A917" s="140"/>
      <c r="B917" s="140"/>
      <c r="C917" s="140"/>
      <c r="D917" s="140"/>
      <c r="E917" s="140"/>
      <c r="F917" s="140"/>
    </row>
    <row r="918" spans="1:11" s="139" customFormat="1" ht="30" customHeight="1" thickBot="1">
      <c r="A918" s="144" t="s">
        <v>3566</v>
      </c>
      <c r="B918" s="145">
        <v>1392675</v>
      </c>
      <c r="C918" s="145">
        <v>3014104</v>
      </c>
      <c r="D918" s="145">
        <v>111708</v>
      </c>
      <c r="E918" s="145">
        <v>4518487</v>
      </c>
      <c r="F918" s="144"/>
    </row>
    <row r="919" spans="1:11" s="139" customFormat="1" ht="30" customHeight="1">
      <c r="A919" s="140"/>
      <c r="B919" s="140"/>
      <c r="C919" s="140"/>
      <c r="D919" s="140"/>
      <c r="E919" s="140"/>
      <c r="F919" s="140"/>
    </row>
    <row r="920" spans="1:11" s="139" customFormat="1" ht="30" customHeight="1">
      <c r="A920" s="140" t="s">
        <v>7004</v>
      </c>
      <c r="B920" s="141">
        <v>1042358</v>
      </c>
      <c r="C920" s="141">
        <v>536615</v>
      </c>
      <c r="D920" s="141">
        <v>4163428</v>
      </c>
      <c r="E920" s="141">
        <v>5742401</v>
      </c>
      <c r="F920" s="140" t="s">
        <v>52</v>
      </c>
      <c r="G920" s="139" t="s">
        <v>52</v>
      </c>
      <c r="H920" s="139" t="s">
        <v>6489</v>
      </c>
      <c r="K920" s="139">
        <v>1</v>
      </c>
    </row>
    <row r="921" spans="1:11" s="139" customFormat="1" ht="30" customHeight="1">
      <c r="A921" s="147"/>
      <c r="B921" s="140"/>
      <c r="C921" s="140"/>
      <c r="D921" s="140"/>
      <c r="E921" s="140"/>
      <c r="F921" s="140"/>
    </row>
    <row r="922" spans="1:11" s="139" customFormat="1" ht="30" customHeight="1">
      <c r="A922" s="140" t="s">
        <v>6674</v>
      </c>
      <c r="B922" s="140"/>
      <c r="C922" s="140"/>
      <c r="D922" s="140"/>
      <c r="E922" s="140"/>
      <c r="F922" s="140"/>
      <c r="G922" s="139" t="s">
        <v>52</v>
      </c>
      <c r="I922" s="139" t="s">
        <v>1535</v>
      </c>
      <c r="J922" s="139" t="s">
        <v>52</v>
      </c>
      <c r="K922" s="139" t="s">
        <v>56</v>
      </c>
    </row>
    <row r="923" spans="1:11" s="139" customFormat="1" ht="30" customHeight="1">
      <c r="A923" s="140" t="s">
        <v>3898</v>
      </c>
      <c r="B923" s="142"/>
      <c r="C923" s="142"/>
      <c r="D923" s="142"/>
      <c r="E923" s="142"/>
      <c r="F923" s="142"/>
      <c r="K923" s="140" t="s">
        <v>7005</v>
      </c>
    </row>
    <row r="924" spans="1:11" s="139" customFormat="1" ht="30" customHeight="1">
      <c r="A924" s="140" t="s">
        <v>52</v>
      </c>
      <c r="B924" s="142"/>
      <c r="C924" s="142"/>
      <c r="D924" s="142"/>
      <c r="E924" s="142"/>
      <c r="F924" s="142"/>
      <c r="K924" s="140" t="s">
        <v>52</v>
      </c>
    </row>
    <row r="925" spans="1:11" s="139" customFormat="1" ht="30" customHeight="1">
      <c r="A925" s="140" t="s">
        <v>3548</v>
      </c>
      <c r="B925" s="142"/>
      <c r="C925" s="142"/>
      <c r="D925" s="142"/>
      <c r="E925" s="142"/>
      <c r="F925" s="142"/>
      <c r="K925" s="140" t="s">
        <v>6677</v>
      </c>
    </row>
    <row r="926" spans="1:11" s="139" customFormat="1" ht="30" customHeight="1">
      <c r="A926" s="140" t="s">
        <v>3899</v>
      </c>
      <c r="B926" s="142"/>
      <c r="C926" s="142"/>
      <c r="D926" s="142"/>
      <c r="E926" s="142"/>
      <c r="F926" s="142"/>
      <c r="K926" s="140" t="s">
        <v>7006</v>
      </c>
    </row>
    <row r="927" spans="1:11" s="139" customFormat="1" ht="30" customHeight="1">
      <c r="A927" s="140" t="s">
        <v>3900</v>
      </c>
      <c r="B927" s="142"/>
      <c r="C927" s="142"/>
      <c r="D927" s="142"/>
      <c r="E927" s="142"/>
      <c r="F927" s="142"/>
      <c r="K927" s="140" t="s">
        <v>7007</v>
      </c>
    </row>
    <row r="928" spans="1:11" s="139" customFormat="1" ht="30" customHeight="1">
      <c r="A928" s="140" t="s">
        <v>3901</v>
      </c>
      <c r="B928" s="142"/>
      <c r="C928" s="142"/>
      <c r="D928" s="142"/>
      <c r="E928" s="142"/>
      <c r="F928" s="142"/>
      <c r="K928" s="140" t="s">
        <v>7008</v>
      </c>
    </row>
    <row r="929" spans="1:11" s="139" customFormat="1" ht="30" customHeight="1">
      <c r="A929" s="140" t="s">
        <v>3902</v>
      </c>
      <c r="B929" s="142"/>
      <c r="C929" s="142"/>
      <c r="D929" s="142"/>
      <c r="E929" s="142"/>
      <c r="F929" s="142"/>
      <c r="K929" s="140" t="s">
        <v>7009</v>
      </c>
    </row>
    <row r="930" spans="1:11" s="139" customFormat="1" ht="30" customHeight="1">
      <c r="A930" s="140" t="s">
        <v>3903</v>
      </c>
      <c r="B930" s="142"/>
      <c r="C930" s="142"/>
      <c r="D930" s="142"/>
      <c r="E930" s="142"/>
      <c r="F930" s="142"/>
      <c r="K930" s="140" t="s">
        <v>7010</v>
      </c>
    </row>
    <row r="931" spans="1:11" s="139" customFormat="1" ht="30" customHeight="1">
      <c r="A931" s="140" t="s">
        <v>3904</v>
      </c>
      <c r="B931" s="142"/>
      <c r="C931" s="142"/>
      <c r="D931" s="142"/>
      <c r="E931" s="142"/>
      <c r="F931" s="142"/>
      <c r="K931" s="140" t="s">
        <v>7011</v>
      </c>
    </row>
    <row r="932" spans="1:11" s="139" customFormat="1" ht="30" customHeight="1">
      <c r="A932" s="140" t="s">
        <v>3905</v>
      </c>
      <c r="B932" s="142"/>
      <c r="C932" s="142"/>
      <c r="D932" s="142"/>
      <c r="E932" s="142"/>
      <c r="F932" s="142"/>
      <c r="K932" s="140" t="s">
        <v>7012</v>
      </c>
    </row>
    <row r="933" spans="1:11" s="139" customFormat="1" ht="30" customHeight="1">
      <c r="A933" s="140" t="s">
        <v>3906</v>
      </c>
      <c r="B933" s="142"/>
      <c r="C933" s="142"/>
      <c r="D933" s="142"/>
      <c r="E933" s="142"/>
      <c r="F933" s="142"/>
      <c r="K933" s="140" t="s">
        <v>7013</v>
      </c>
    </row>
    <row r="934" spans="1:11" s="139" customFormat="1" ht="30" customHeight="1">
      <c r="A934" s="140" t="s">
        <v>3907</v>
      </c>
      <c r="B934" s="142"/>
      <c r="C934" s="142"/>
      <c r="D934" s="142"/>
      <c r="E934" s="142"/>
      <c r="F934" s="142"/>
      <c r="K934" s="140" t="s">
        <v>7014</v>
      </c>
    </row>
    <row r="935" spans="1:11" s="139" customFormat="1" ht="30" customHeight="1">
      <c r="A935" s="140" t="s">
        <v>3908</v>
      </c>
      <c r="B935" s="142"/>
      <c r="C935" s="142"/>
      <c r="D935" s="142"/>
      <c r="E935" s="142"/>
      <c r="F935" s="142"/>
      <c r="K935" s="140" t="s">
        <v>7015</v>
      </c>
    </row>
    <row r="936" spans="1:11" s="139" customFormat="1" ht="30" customHeight="1">
      <c r="A936" s="140" t="s">
        <v>52</v>
      </c>
      <c r="B936" s="142"/>
      <c r="C936" s="142"/>
      <c r="D936" s="142"/>
      <c r="E936" s="142"/>
      <c r="F936" s="142"/>
      <c r="K936" s="140" t="s">
        <v>52</v>
      </c>
    </row>
    <row r="937" spans="1:11" s="139" customFormat="1" ht="30" customHeight="1">
      <c r="A937" s="140" t="s">
        <v>3909</v>
      </c>
      <c r="B937" s="142"/>
      <c r="C937" s="142"/>
      <c r="D937" s="142"/>
      <c r="E937" s="142"/>
      <c r="F937" s="142"/>
      <c r="K937" s="140" t="s">
        <v>7016</v>
      </c>
    </row>
    <row r="938" spans="1:11" s="139" customFormat="1" ht="30" customHeight="1">
      <c r="A938" s="140" t="s">
        <v>3910</v>
      </c>
      <c r="B938" s="142"/>
      <c r="C938" s="142"/>
      <c r="D938" s="142"/>
      <c r="E938" s="142"/>
      <c r="F938" s="142"/>
      <c r="K938" s="140" t="s">
        <v>7017</v>
      </c>
    </row>
    <row r="939" spans="1:11" s="139" customFormat="1" ht="30" customHeight="1">
      <c r="A939" s="140" t="s">
        <v>3911</v>
      </c>
      <c r="B939" s="142"/>
      <c r="C939" s="142"/>
      <c r="D939" s="142"/>
      <c r="E939" s="142"/>
      <c r="F939" s="142"/>
      <c r="K939" s="140" t="s">
        <v>7018</v>
      </c>
    </row>
    <row r="940" spans="1:11" s="139" customFormat="1" ht="30" customHeight="1">
      <c r="A940" s="140" t="s">
        <v>3912</v>
      </c>
      <c r="B940" s="142"/>
      <c r="C940" s="142"/>
      <c r="D940" s="142"/>
      <c r="E940" s="142"/>
      <c r="F940" s="142"/>
      <c r="K940" s="140" t="s">
        <v>7019</v>
      </c>
    </row>
    <row r="941" spans="1:11" s="139" customFormat="1" ht="30" customHeight="1">
      <c r="A941" s="140" t="s">
        <v>3913</v>
      </c>
      <c r="B941" s="142"/>
      <c r="C941" s="142"/>
      <c r="D941" s="142"/>
      <c r="E941" s="142"/>
      <c r="F941" s="142"/>
      <c r="K941" s="140" t="s">
        <v>7020</v>
      </c>
    </row>
    <row r="942" spans="1:11" s="139" customFormat="1" ht="30" customHeight="1">
      <c r="A942" s="140" t="s">
        <v>3914</v>
      </c>
      <c r="B942" s="142"/>
      <c r="C942" s="142"/>
      <c r="D942" s="142"/>
      <c r="E942" s="142"/>
      <c r="F942" s="142"/>
      <c r="K942" s="140" t="s">
        <v>7021</v>
      </c>
    </row>
    <row r="943" spans="1:11" s="139" customFormat="1" ht="30" customHeight="1">
      <c r="A943" s="140" t="s">
        <v>52</v>
      </c>
      <c r="B943" s="142"/>
      <c r="C943" s="142"/>
      <c r="D943" s="142"/>
      <c r="E943" s="142"/>
      <c r="F943" s="142"/>
      <c r="K943" s="140" t="s">
        <v>52</v>
      </c>
    </row>
    <row r="944" spans="1:11" s="139" customFormat="1" ht="30" customHeight="1">
      <c r="A944" s="140" t="s">
        <v>52</v>
      </c>
      <c r="B944" s="142"/>
      <c r="C944" s="142"/>
      <c r="D944" s="142"/>
      <c r="E944" s="142"/>
      <c r="F944" s="142"/>
      <c r="K944" s="140" t="s">
        <v>6676</v>
      </c>
    </row>
    <row r="945" spans="1:11" s="139" customFormat="1" ht="30" customHeight="1">
      <c r="A945" s="140" t="s">
        <v>3915</v>
      </c>
      <c r="B945" s="142"/>
      <c r="C945" s="142"/>
      <c r="D945" s="142"/>
      <c r="E945" s="142"/>
      <c r="F945" s="142"/>
      <c r="K945" s="140" t="s">
        <v>7022</v>
      </c>
    </row>
    <row r="946" spans="1:11" s="139" customFormat="1" ht="30" customHeight="1">
      <c r="A946" s="140" t="s">
        <v>3916</v>
      </c>
      <c r="B946" s="142"/>
      <c r="C946" s="142"/>
      <c r="D946" s="142"/>
      <c r="E946" s="142"/>
      <c r="F946" s="142"/>
      <c r="K946" s="140" t="s">
        <v>7023</v>
      </c>
    </row>
    <row r="947" spans="1:11" s="139" customFormat="1" ht="30" customHeight="1">
      <c r="A947" s="140" t="s">
        <v>3917</v>
      </c>
      <c r="B947" s="142">
        <v>314256.59999999998</v>
      </c>
      <c r="C947" s="142"/>
      <c r="D947" s="142"/>
      <c r="E947" s="142">
        <v>314256.59999999998</v>
      </c>
      <c r="F947" s="142" t="s">
        <v>7024</v>
      </c>
      <c r="K947" s="140" t="s">
        <v>7025</v>
      </c>
    </row>
    <row r="948" spans="1:11" s="139" customFormat="1" ht="30" customHeight="1">
      <c r="A948" s="140" t="s">
        <v>3918</v>
      </c>
      <c r="B948" s="142"/>
      <c r="C948" s="142">
        <v>272738.09999999998</v>
      </c>
      <c r="D948" s="142"/>
      <c r="E948" s="142">
        <v>272738.09999999998</v>
      </c>
      <c r="F948" s="142" t="s">
        <v>7026</v>
      </c>
      <c r="K948" s="140" t="s">
        <v>7027</v>
      </c>
    </row>
    <row r="949" spans="1:11" s="139" customFormat="1" ht="30" customHeight="1">
      <c r="A949" s="140" t="s">
        <v>3919</v>
      </c>
      <c r="B949" s="142"/>
      <c r="C949" s="142"/>
      <c r="D949" s="142">
        <v>4163428.3</v>
      </c>
      <c r="E949" s="142">
        <v>4163428.3</v>
      </c>
      <c r="F949" s="142" t="s">
        <v>7028</v>
      </c>
      <c r="K949" s="140" t="s">
        <v>7029</v>
      </c>
    </row>
    <row r="950" spans="1:11" s="139" customFormat="1" ht="30" customHeight="1">
      <c r="A950" s="140" t="s">
        <v>52</v>
      </c>
      <c r="B950" s="142"/>
      <c r="C950" s="142"/>
      <c r="D950" s="142"/>
      <c r="E950" s="142"/>
      <c r="F950" s="142"/>
      <c r="K950" s="140" t="s">
        <v>52</v>
      </c>
    </row>
    <row r="951" spans="1:11" s="139" customFormat="1" ht="30" customHeight="1">
      <c r="A951" s="140" t="s">
        <v>3618</v>
      </c>
      <c r="B951" s="142">
        <v>314256.59999999998</v>
      </c>
      <c r="C951" s="142">
        <v>272738.09999999998</v>
      </c>
      <c r="D951" s="142">
        <v>4163428.3</v>
      </c>
      <c r="E951" s="142">
        <v>4750423</v>
      </c>
      <c r="F951" s="142"/>
      <c r="K951" s="140" t="s">
        <v>6757</v>
      </c>
    </row>
    <row r="952" spans="1:11" s="139" customFormat="1" ht="30" customHeight="1">
      <c r="A952" s="140" t="s">
        <v>52</v>
      </c>
      <c r="B952" s="142"/>
      <c r="C952" s="142"/>
      <c r="D952" s="142"/>
      <c r="E952" s="142"/>
      <c r="F952" s="142"/>
      <c r="K952" s="140" t="s">
        <v>52</v>
      </c>
    </row>
    <row r="953" spans="1:11" s="139" customFormat="1" ht="30" customHeight="1">
      <c r="A953" s="140" t="s">
        <v>52</v>
      </c>
      <c r="B953" s="142"/>
      <c r="C953" s="142"/>
      <c r="D953" s="142"/>
      <c r="E953" s="142"/>
      <c r="F953" s="142"/>
      <c r="K953" s="140" t="s">
        <v>6758</v>
      </c>
    </row>
    <row r="954" spans="1:11" s="139" customFormat="1" ht="30" customHeight="1">
      <c r="A954" s="140" t="s">
        <v>3920</v>
      </c>
      <c r="B954" s="142"/>
      <c r="C954" s="142"/>
      <c r="D954" s="142"/>
      <c r="E954" s="142"/>
      <c r="F954" s="142"/>
      <c r="K954" s="140" t="s">
        <v>7030</v>
      </c>
    </row>
    <row r="955" spans="1:11" s="139" customFormat="1" ht="30" customHeight="1">
      <c r="A955" s="140" t="s">
        <v>3921</v>
      </c>
      <c r="B955" s="142"/>
      <c r="C955" s="142"/>
      <c r="D955" s="142"/>
      <c r="E955" s="142"/>
      <c r="F955" s="142"/>
      <c r="K955" s="140" t="s">
        <v>7031</v>
      </c>
    </row>
    <row r="956" spans="1:11" s="139" customFormat="1" ht="30" customHeight="1">
      <c r="A956" s="140" t="s">
        <v>3922</v>
      </c>
      <c r="B956" s="142"/>
      <c r="C956" s="142">
        <v>74004.600000000006</v>
      </c>
      <c r="D956" s="142"/>
      <c r="E956" s="142">
        <v>74004.600000000006</v>
      </c>
      <c r="F956" s="142" t="s">
        <v>6922</v>
      </c>
      <c r="K956" s="140" t="s">
        <v>7032</v>
      </c>
    </row>
    <row r="957" spans="1:11" s="139" customFormat="1" ht="30" customHeight="1">
      <c r="A957" s="140" t="s">
        <v>3923</v>
      </c>
      <c r="B957" s="142"/>
      <c r="C957" s="142">
        <v>20188.3</v>
      </c>
      <c r="D957" s="142"/>
      <c r="E957" s="142">
        <v>20188.3</v>
      </c>
      <c r="F957" s="142" t="s">
        <v>6755</v>
      </c>
      <c r="K957" s="140" t="s">
        <v>7033</v>
      </c>
    </row>
    <row r="958" spans="1:11" s="139" customFormat="1" ht="30" customHeight="1">
      <c r="A958" s="140" t="s">
        <v>3924</v>
      </c>
      <c r="B958" s="142"/>
      <c r="C958" s="142">
        <v>169684.4</v>
      </c>
      <c r="D958" s="142"/>
      <c r="E958" s="142">
        <v>169684.4</v>
      </c>
      <c r="F958" s="142" t="s">
        <v>7034</v>
      </c>
      <c r="K958" s="140" t="s">
        <v>7035</v>
      </c>
    </row>
    <row r="959" spans="1:11" s="139" customFormat="1" ht="30" customHeight="1">
      <c r="A959" s="140" t="s">
        <v>52</v>
      </c>
      <c r="B959" s="142"/>
      <c r="C959" s="142"/>
      <c r="D959" s="142"/>
      <c r="E959" s="142"/>
      <c r="F959" s="142"/>
      <c r="K959" s="140" t="s">
        <v>52</v>
      </c>
    </row>
    <row r="960" spans="1:11" s="139" customFormat="1" ht="30" customHeight="1">
      <c r="A960" s="140" t="s">
        <v>3618</v>
      </c>
      <c r="B960" s="142"/>
      <c r="C960" s="142">
        <v>263877.3</v>
      </c>
      <c r="D960" s="142"/>
      <c r="E960" s="142">
        <v>263877.3</v>
      </c>
      <c r="F960" s="142"/>
      <c r="K960" s="140" t="s">
        <v>6761</v>
      </c>
    </row>
    <row r="961" spans="1:11" s="139" customFormat="1" ht="30" customHeight="1">
      <c r="A961" s="140" t="s">
        <v>52</v>
      </c>
      <c r="B961" s="142"/>
      <c r="C961" s="142"/>
      <c r="D961" s="142"/>
      <c r="E961" s="142"/>
      <c r="F961" s="142"/>
      <c r="K961" s="140" t="s">
        <v>52</v>
      </c>
    </row>
    <row r="962" spans="1:11" s="139" customFormat="1" ht="30" customHeight="1">
      <c r="A962" s="140" t="s">
        <v>52</v>
      </c>
      <c r="B962" s="142"/>
      <c r="C962" s="142"/>
      <c r="D962" s="142"/>
      <c r="E962" s="142"/>
      <c r="F962" s="142"/>
      <c r="K962" s="140" t="s">
        <v>6796</v>
      </c>
    </row>
    <row r="963" spans="1:11" s="139" customFormat="1" ht="30" customHeight="1">
      <c r="A963" s="140" t="s">
        <v>3925</v>
      </c>
      <c r="B963" s="142"/>
      <c r="C963" s="142"/>
      <c r="D963" s="142"/>
      <c r="E963" s="142"/>
      <c r="F963" s="142"/>
      <c r="K963" s="140" t="s">
        <v>7036</v>
      </c>
    </row>
    <row r="964" spans="1:11" s="139" customFormat="1" ht="30" customHeight="1">
      <c r="A964" s="140" t="s">
        <v>3926</v>
      </c>
      <c r="B964" s="142"/>
      <c r="C964" s="142"/>
      <c r="D964" s="142"/>
      <c r="E964" s="142"/>
      <c r="F964" s="142"/>
      <c r="K964" s="140" t="s">
        <v>7037</v>
      </c>
    </row>
    <row r="965" spans="1:11" s="139" customFormat="1" ht="30" customHeight="1">
      <c r="A965" s="140" t="s">
        <v>3927</v>
      </c>
      <c r="B965" s="142"/>
      <c r="C965" s="142"/>
      <c r="D965" s="142"/>
      <c r="E965" s="142"/>
      <c r="F965" s="142"/>
      <c r="K965" s="140" t="s">
        <v>7038</v>
      </c>
    </row>
    <row r="966" spans="1:11" s="139" customFormat="1" ht="30" customHeight="1">
      <c r="A966" s="140" t="s">
        <v>3928</v>
      </c>
      <c r="B966" s="142">
        <v>728102.3</v>
      </c>
      <c r="C966" s="142"/>
      <c r="D966" s="142"/>
      <c r="E966" s="142">
        <v>728102.3</v>
      </c>
      <c r="F966" s="142" t="s">
        <v>7039</v>
      </c>
      <c r="K966" s="140" t="s">
        <v>7040</v>
      </c>
    </row>
    <row r="967" spans="1:11" s="139" customFormat="1" ht="30" customHeight="1">
      <c r="A967" s="140" t="s">
        <v>52</v>
      </c>
      <c r="B967" s="142"/>
      <c r="C967" s="142"/>
      <c r="D967" s="142"/>
      <c r="E967" s="142"/>
      <c r="F967" s="142"/>
      <c r="K967" s="140" t="s">
        <v>52</v>
      </c>
    </row>
    <row r="968" spans="1:11" s="139" customFormat="1" ht="30" customHeight="1">
      <c r="A968" s="140" t="s">
        <v>3618</v>
      </c>
      <c r="B968" s="142">
        <v>728102.3</v>
      </c>
      <c r="C968" s="142"/>
      <c r="D968" s="142"/>
      <c r="E968" s="142">
        <v>728102.3</v>
      </c>
      <c r="F968" s="142"/>
      <c r="K968" s="140" t="s">
        <v>6821</v>
      </c>
    </row>
    <row r="969" spans="1:11" s="139" customFormat="1" ht="30" customHeight="1">
      <c r="A969" s="140" t="s">
        <v>52</v>
      </c>
      <c r="B969" s="142"/>
      <c r="C969" s="142"/>
      <c r="D969" s="142"/>
      <c r="E969" s="142"/>
      <c r="F969" s="142"/>
      <c r="K969" s="140" t="s">
        <v>52</v>
      </c>
    </row>
    <row r="970" spans="1:11" s="139" customFormat="1" ht="30" customHeight="1">
      <c r="A970" s="140" t="s">
        <v>3929</v>
      </c>
      <c r="B970" s="142">
        <v>1042358.9</v>
      </c>
      <c r="C970" s="142">
        <v>536615.4</v>
      </c>
      <c r="D970" s="142">
        <v>4163428.3</v>
      </c>
      <c r="E970" s="142">
        <v>5742402.5999999996</v>
      </c>
      <c r="F970" s="142"/>
      <c r="K970" s="140" t="s">
        <v>7041</v>
      </c>
    </row>
    <row r="971" spans="1:11" s="139" customFormat="1" ht="30" customHeight="1">
      <c r="A971" s="140"/>
      <c r="B971" s="140"/>
      <c r="C971" s="140"/>
      <c r="D971" s="140"/>
      <c r="E971" s="140"/>
      <c r="F971" s="140"/>
    </row>
    <row r="972" spans="1:11" s="139" customFormat="1" ht="30" customHeight="1" thickBot="1">
      <c r="A972" s="144" t="s">
        <v>3566</v>
      </c>
      <c r="B972" s="145">
        <v>1042358</v>
      </c>
      <c r="C972" s="145">
        <v>536615</v>
      </c>
      <c r="D972" s="145">
        <v>4163428</v>
      </c>
      <c r="E972" s="145">
        <v>5742401</v>
      </c>
      <c r="F972" s="144"/>
    </row>
    <row r="973" spans="1:11" s="139" customFormat="1" ht="30" customHeight="1">
      <c r="A973" s="140"/>
      <c r="B973" s="140"/>
      <c r="C973" s="140"/>
      <c r="D973" s="140"/>
      <c r="E973" s="140"/>
      <c r="F973" s="140"/>
    </row>
    <row r="974" spans="1:11" s="139" customFormat="1" ht="30" customHeight="1">
      <c r="A974" s="140" t="s">
        <v>7042</v>
      </c>
      <c r="B974" s="141">
        <v>1041442</v>
      </c>
      <c r="C974" s="141">
        <v>476499</v>
      </c>
      <c r="D974" s="141">
        <v>4151290</v>
      </c>
      <c r="E974" s="141">
        <v>5669231</v>
      </c>
      <c r="F974" s="140" t="s">
        <v>52</v>
      </c>
      <c r="G974" s="139" t="s">
        <v>52</v>
      </c>
      <c r="H974" s="139" t="s">
        <v>6490</v>
      </c>
      <c r="K974" s="139">
        <v>1</v>
      </c>
    </row>
    <row r="975" spans="1:11" s="139" customFormat="1" ht="30" customHeight="1">
      <c r="A975" s="147"/>
      <c r="B975" s="140"/>
      <c r="C975" s="140"/>
      <c r="D975" s="140"/>
      <c r="E975" s="140"/>
      <c r="F975" s="140"/>
    </row>
    <row r="976" spans="1:11" s="139" customFormat="1" ht="30" customHeight="1">
      <c r="A976" s="140" t="s">
        <v>6674</v>
      </c>
      <c r="B976" s="140"/>
      <c r="C976" s="140"/>
      <c r="D976" s="140"/>
      <c r="E976" s="140"/>
      <c r="F976" s="140"/>
      <c r="G976" s="139" t="s">
        <v>52</v>
      </c>
      <c r="I976" s="139" t="s">
        <v>1535</v>
      </c>
      <c r="J976" s="139" t="s">
        <v>52</v>
      </c>
      <c r="K976" s="139" t="s">
        <v>56</v>
      </c>
    </row>
    <row r="977" spans="1:11" s="139" customFormat="1" ht="30" customHeight="1">
      <c r="A977" s="140" t="s">
        <v>3898</v>
      </c>
      <c r="B977" s="142"/>
      <c r="C977" s="142"/>
      <c r="D977" s="142"/>
      <c r="E977" s="142"/>
      <c r="F977" s="142"/>
      <c r="K977" s="140" t="s">
        <v>7005</v>
      </c>
    </row>
    <row r="978" spans="1:11" s="139" customFormat="1" ht="30" customHeight="1">
      <c r="A978" s="140" t="s">
        <v>52</v>
      </c>
      <c r="B978" s="142"/>
      <c r="C978" s="142"/>
      <c r="D978" s="142"/>
      <c r="E978" s="142"/>
      <c r="F978" s="142"/>
      <c r="K978" s="140" t="s">
        <v>6676</v>
      </c>
    </row>
    <row r="979" spans="1:11" s="139" customFormat="1" ht="30" customHeight="1">
      <c r="A979" s="140" t="s">
        <v>3548</v>
      </c>
      <c r="B979" s="142"/>
      <c r="C979" s="142"/>
      <c r="D979" s="142"/>
      <c r="E979" s="142"/>
      <c r="F979" s="142"/>
      <c r="K979" s="140" t="s">
        <v>6677</v>
      </c>
    </row>
    <row r="980" spans="1:11" s="139" customFormat="1" ht="30" customHeight="1">
      <c r="A980" s="140" t="s">
        <v>3899</v>
      </c>
      <c r="B980" s="142"/>
      <c r="C980" s="142"/>
      <c r="D980" s="142"/>
      <c r="E980" s="142"/>
      <c r="F980" s="142"/>
      <c r="K980" s="140" t="s">
        <v>7006</v>
      </c>
    </row>
    <row r="981" spans="1:11" s="139" customFormat="1" ht="30" customHeight="1">
      <c r="A981" s="140" t="s">
        <v>3900</v>
      </c>
      <c r="B981" s="142"/>
      <c r="C981" s="142"/>
      <c r="D981" s="142"/>
      <c r="E981" s="142"/>
      <c r="F981" s="142"/>
      <c r="K981" s="140" t="s">
        <v>7007</v>
      </c>
    </row>
    <row r="982" spans="1:11" s="139" customFormat="1" ht="30" customHeight="1">
      <c r="A982" s="140" t="s">
        <v>3901</v>
      </c>
      <c r="B982" s="142"/>
      <c r="C982" s="142"/>
      <c r="D982" s="142"/>
      <c r="E982" s="142"/>
      <c r="F982" s="142"/>
      <c r="K982" s="140" t="s">
        <v>7008</v>
      </c>
    </row>
    <row r="983" spans="1:11" s="139" customFormat="1" ht="30" customHeight="1">
      <c r="A983" s="140" t="s">
        <v>3902</v>
      </c>
      <c r="B983" s="142"/>
      <c r="C983" s="142"/>
      <c r="D983" s="142"/>
      <c r="E983" s="142"/>
      <c r="F983" s="142"/>
      <c r="K983" s="140" t="s">
        <v>7009</v>
      </c>
    </row>
    <row r="984" spans="1:11" s="139" customFormat="1" ht="30" customHeight="1">
      <c r="A984" s="140" t="s">
        <v>3903</v>
      </c>
      <c r="B984" s="142"/>
      <c r="C984" s="142"/>
      <c r="D984" s="142"/>
      <c r="E984" s="142"/>
      <c r="F984" s="142"/>
      <c r="K984" s="140" t="s">
        <v>7010</v>
      </c>
    </row>
    <row r="985" spans="1:11" s="139" customFormat="1" ht="30" customHeight="1">
      <c r="A985" s="140" t="s">
        <v>3904</v>
      </c>
      <c r="B985" s="142"/>
      <c r="C985" s="142"/>
      <c r="D985" s="142"/>
      <c r="E985" s="142"/>
      <c r="F985" s="142"/>
      <c r="K985" s="140" t="s">
        <v>7011</v>
      </c>
    </row>
    <row r="986" spans="1:11" s="139" customFormat="1" ht="30" customHeight="1">
      <c r="A986" s="140" t="s">
        <v>3905</v>
      </c>
      <c r="B986" s="142"/>
      <c r="C986" s="142"/>
      <c r="D986" s="142"/>
      <c r="E986" s="142"/>
      <c r="F986" s="142"/>
      <c r="K986" s="140" t="s">
        <v>7012</v>
      </c>
    </row>
    <row r="987" spans="1:11" s="139" customFormat="1" ht="30" customHeight="1">
      <c r="A987" s="140" t="s">
        <v>3906</v>
      </c>
      <c r="B987" s="142"/>
      <c r="C987" s="142"/>
      <c r="D987" s="142"/>
      <c r="E987" s="142"/>
      <c r="F987" s="142"/>
      <c r="K987" s="140" t="s">
        <v>7013</v>
      </c>
    </row>
    <row r="988" spans="1:11" s="139" customFormat="1" ht="30" customHeight="1">
      <c r="A988" s="140" t="s">
        <v>3907</v>
      </c>
      <c r="B988" s="142"/>
      <c r="C988" s="142"/>
      <c r="D988" s="142"/>
      <c r="E988" s="142"/>
      <c r="F988" s="142"/>
      <c r="K988" s="140" t="s">
        <v>7014</v>
      </c>
    </row>
    <row r="989" spans="1:11" s="139" customFormat="1" ht="30" customHeight="1">
      <c r="A989" s="140" t="s">
        <v>3908</v>
      </c>
      <c r="B989" s="142"/>
      <c r="C989" s="142"/>
      <c r="D989" s="142"/>
      <c r="E989" s="142"/>
      <c r="F989" s="142"/>
      <c r="K989" s="140" t="s">
        <v>7015</v>
      </c>
    </row>
    <row r="990" spans="1:11" s="139" customFormat="1" ht="30" customHeight="1">
      <c r="A990" s="140" t="s">
        <v>52</v>
      </c>
      <c r="B990" s="142"/>
      <c r="C990" s="142"/>
      <c r="D990" s="142"/>
      <c r="E990" s="142"/>
      <c r="F990" s="142"/>
      <c r="K990" s="140" t="s">
        <v>52</v>
      </c>
    </row>
    <row r="991" spans="1:11" s="139" customFormat="1" ht="30" customHeight="1">
      <c r="A991" s="140" t="s">
        <v>3909</v>
      </c>
      <c r="B991" s="142"/>
      <c r="C991" s="142"/>
      <c r="D991" s="142"/>
      <c r="E991" s="142"/>
      <c r="F991" s="142"/>
      <c r="K991" s="140" t="s">
        <v>7016</v>
      </c>
    </row>
    <row r="992" spans="1:11" s="139" customFormat="1" ht="30" customHeight="1">
      <c r="A992" s="140" t="s">
        <v>3910</v>
      </c>
      <c r="B992" s="142"/>
      <c r="C992" s="142"/>
      <c r="D992" s="142"/>
      <c r="E992" s="142"/>
      <c r="F992" s="142"/>
      <c r="K992" s="140" t="s">
        <v>7017</v>
      </c>
    </row>
    <row r="993" spans="1:11" s="139" customFormat="1" ht="30" customHeight="1">
      <c r="A993" s="140" t="s">
        <v>3911</v>
      </c>
      <c r="B993" s="142"/>
      <c r="C993" s="142"/>
      <c r="D993" s="142"/>
      <c r="E993" s="142"/>
      <c r="F993" s="142"/>
      <c r="K993" s="140" t="s">
        <v>7018</v>
      </c>
    </row>
    <row r="994" spans="1:11" s="139" customFormat="1" ht="30" customHeight="1">
      <c r="A994" s="140" t="s">
        <v>3912</v>
      </c>
      <c r="B994" s="142"/>
      <c r="C994" s="142"/>
      <c r="D994" s="142"/>
      <c r="E994" s="142"/>
      <c r="F994" s="142"/>
      <c r="K994" s="140" t="s">
        <v>7019</v>
      </c>
    </row>
    <row r="995" spans="1:11" s="139" customFormat="1" ht="30" customHeight="1">
      <c r="A995" s="140" t="s">
        <v>3913</v>
      </c>
      <c r="B995" s="142"/>
      <c r="C995" s="142"/>
      <c r="D995" s="142"/>
      <c r="E995" s="142"/>
      <c r="F995" s="142"/>
      <c r="K995" s="140" t="s">
        <v>7020</v>
      </c>
    </row>
    <row r="996" spans="1:11" s="139" customFormat="1" ht="30" customHeight="1">
      <c r="A996" s="140" t="s">
        <v>3914</v>
      </c>
      <c r="B996" s="142"/>
      <c r="C996" s="142"/>
      <c r="D996" s="142"/>
      <c r="E996" s="142"/>
      <c r="F996" s="142"/>
      <c r="K996" s="140" t="s">
        <v>7021</v>
      </c>
    </row>
    <row r="997" spans="1:11" s="139" customFormat="1" ht="30" customHeight="1">
      <c r="A997" s="140" t="s">
        <v>52</v>
      </c>
      <c r="B997" s="142"/>
      <c r="C997" s="142"/>
      <c r="D997" s="142"/>
      <c r="E997" s="142"/>
      <c r="F997" s="142"/>
      <c r="K997" s="140" t="s">
        <v>52</v>
      </c>
    </row>
    <row r="998" spans="1:11" s="139" customFormat="1" ht="30" customHeight="1">
      <c r="A998" s="140" t="s">
        <v>52</v>
      </c>
      <c r="B998" s="142"/>
      <c r="C998" s="142"/>
      <c r="D998" s="142"/>
      <c r="E998" s="142"/>
      <c r="F998" s="142"/>
      <c r="K998" s="140" t="s">
        <v>52</v>
      </c>
    </row>
    <row r="999" spans="1:11" s="139" customFormat="1" ht="30" customHeight="1">
      <c r="A999" s="140" t="s">
        <v>3915</v>
      </c>
      <c r="B999" s="142"/>
      <c r="C999" s="142"/>
      <c r="D999" s="142"/>
      <c r="E999" s="142"/>
      <c r="F999" s="142"/>
      <c r="K999" s="140" t="s">
        <v>7022</v>
      </c>
    </row>
    <row r="1000" spans="1:11" s="139" customFormat="1" ht="30" customHeight="1">
      <c r="A1000" s="140" t="s">
        <v>3930</v>
      </c>
      <c r="B1000" s="142"/>
      <c r="C1000" s="142"/>
      <c r="D1000" s="142"/>
      <c r="E1000" s="142"/>
      <c r="F1000" s="142"/>
      <c r="K1000" s="140" t="s">
        <v>7043</v>
      </c>
    </row>
    <row r="1001" spans="1:11" s="139" customFormat="1" ht="30" customHeight="1">
      <c r="A1001" s="140" t="s">
        <v>3931</v>
      </c>
      <c r="B1001" s="142">
        <v>313340.40000000002</v>
      </c>
      <c r="C1001" s="142"/>
      <c r="D1001" s="142"/>
      <c r="E1001" s="142">
        <v>313340.40000000002</v>
      </c>
      <c r="F1001" s="142" t="s">
        <v>7044</v>
      </c>
      <c r="K1001" s="140" t="s">
        <v>7045</v>
      </c>
    </row>
    <row r="1002" spans="1:11" s="139" customFormat="1" ht="30" customHeight="1">
      <c r="A1002" s="140" t="s">
        <v>3932</v>
      </c>
      <c r="B1002" s="142"/>
      <c r="C1002" s="142">
        <v>217554.7</v>
      </c>
      <c r="D1002" s="142"/>
      <c r="E1002" s="142">
        <v>217554.7</v>
      </c>
      <c r="F1002" s="142" t="s">
        <v>7046</v>
      </c>
      <c r="K1002" s="140" t="s">
        <v>7047</v>
      </c>
    </row>
    <row r="1003" spans="1:11" s="139" customFormat="1" ht="30" customHeight="1">
      <c r="A1003" s="140" t="s">
        <v>3933</v>
      </c>
      <c r="B1003" s="142"/>
      <c r="C1003" s="142"/>
      <c r="D1003" s="142">
        <v>4151290</v>
      </c>
      <c r="E1003" s="142">
        <v>4151290</v>
      </c>
      <c r="F1003" s="142" t="s">
        <v>7048</v>
      </c>
      <c r="K1003" s="140" t="s">
        <v>7049</v>
      </c>
    </row>
    <row r="1004" spans="1:11" s="139" customFormat="1" ht="30" customHeight="1">
      <c r="A1004" s="140" t="s">
        <v>52</v>
      </c>
      <c r="B1004" s="142"/>
      <c r="C1004" s="142"/>
      <c r="D1004" s="142"/>
      <c r="E1004" s="142"/>
      <c r="F1004" s="142"/>
      <c r="K1004" s="140" t="s">
        <v>52</v>
      </c>
    </row>
    <row r="1005" spans="1:11" s="139" customFormat="1" ht="30" customHeight="1">
      <c r="A1005" s="140" t="s">
        <v>3618</v>
      </c>
      <c r="B1005" s="142">
        <v>313340.40000000002</v>
      </c>
      <c r="C1005" s="142">
        <v>217554.7</v>
      </c>
      <c r="D1005" s="142">
        <v>4151290</v>
      </c>
      <c r="E1005" s="142">
        <v>4682185.0999999996</v>
      </c>
      <c r="F1005" s="142"/>
      <c r="K1005" s="140" t="s">
        <v>6757</v>
      </c>
    </row>
    <row r="1006" spans="1:11" s="139" customFormat="1" ht="30" customHeight="1">
      <c r="A1006" s="140" t="s">
        <v>52</v>
      </c>
      <c r="B1006" s="142"/>
      <c r="C1006" s="142"/>
      <c r="D1006" s="142"/>
      <c r="E1006" s="142"/>
      <c r="F1006" s="142"/>
      <c r="K1006" s="140" t="s">
        <v>52</v>
      </c>
    </row>
    <row r="1007" spans="1:11" s="139" customFormat="1" ht="30" customHeight="1">
      <c r="A1007" s="140" t="s">
        <v>52</v>
      </c>
      <c r="B1007" s="142"/>
      <c r="C1007" s="142"/>
      <c r="D1007" s="142"/>
      <c r="E1007" s="142"/>
      <c r="F1007" s="142"/>
      <c r="K1007" s="140" t="s">
        <v>6758</v>
      </c>
    </row>
    <row r="1008" spans="1:11" s="139" customFormat="1" ht="30" customHeight="1">
      <c r="A1008" s="140" t="s">
        <v>3920</v>
      </c>
      <c r="B1008" s="142"/>
      <c r="C1008" s="142"/>
      <c r="D1008" s="142"/>
      <c r="E1008" s="142"/>
      <c r="F1008" s="142"/>
      <c r="K1008" s="140" t="s">
        <v>7030</v>
      </c>
    </row>
    <row r="1009" spans="1:11" s="139" customFormat="1" ht="30" customHeight="1">
      <c r="A1009" s="140" t="s">
        <v>3934</v>
      </c>
      <c r="B1009" s="142"/>
      <c r="C1009" s="142"/>
      <c r="D1009" s="142"/>
      <c r="E1009" s="142"/>
      <c r="F1009" s="142"/>
      <c r="K1009" s="140" t="s">
        <v>7050</v>
      </c>
    </row>
    <row r="1010" spans="1:11" s="139" customFormat="1" ht="30" customHeight="1">
      <c r="A1010" s="140" t="s">
        <v>3935</v>
      </c>
      <c r="B1010" s="142"/>
      <c r="C1010" s="142">
        <v>72621.3</v>
      </c>
      <c r="D1010" s="142"/>
      <c r="E1010" s="142">
        <v>72621.3</v>
      </c>
      <c r="F1010" s="142" t="s">
        <v>6922</v>
      </c>
      <c r="K1010" s="140" t="s">
        <v>7032</v>
      </c>
    </row>
    <row r="1011" spans="1:11" s="139" customFormat="1" ht="30" customHeight="1">
      <c r="A1011" s="140" t="s">
        <v>3936</v>
      </c>
      <c r="B1011" s="142"/>
      <c r="C1011" s="142">
        <v>19810.900000000001</v>
      </c>
      <c r="D1011" s="142"/>
      <c r="E1011" s="142">
        <v>19810.900000000001</v>
      </c>
      <c r="F1011" s="142" t="s">
        <v>6755</v>
      </c>
      <c r="K1011" s="140" t="s">
        <v>7033</v>
      </c>
    </row>
    <row r="1012" spans="1:11" s="139" customFormat="1" ht="30" customHeight="1">
      <c r="A1012" s="140" t="s">
        <v>3937</v>
      </c>
      <c r="B1012" s="142"/>
      <c r="C1012" s="142">
        <v>166512.70000000001</v>
      </c>
      <c r="D1012" s="142"/>
      <c r="E1012" s="142">
        <v>166512.70000000001</v>
      </c>
      <c r="F1012" s="142" t="s">
        <v>7034</v>
      </c>
      <c r="K1012" s="140" t="s">
        <v>7035</v>
      </c>
    </row>
    <row r="1013" spans="1:11" s="139" customFormat="1" ht="30" customHeight="1">
      <c r="A1013" s="140" t="s">
        <v>52</v>
      </c>
      <c r="B1013" s="142"/>
      <c r="C1013" s="142"/>
      <c r="D1013" s="142"/>
      <c r="E1013" s="142"/>
      <c r="F1013" s="142"/>
      <c r="K1013" s="140" t="s">
        <v>52</v>
      </c>
    </row>
    <row r="1014" spans="1:11" s="139" customFormat="1" ht="30" customHeight="1">
      <c r="A1014" s="140" t="s">
        <v>3618</v>
      </c>
      <c r="B1014" s="142"/>
      <c r="C1014" s="142">
        <v>258944.9</v>
      </c>
      <c r="D1014" s="142"/>
      <c r="E1014" s="142">
        <v>258944.9</v>
      </c>
      <c r="F1014" s="142"/>
      <c r="K1014" s="140" t="s">
        <v>6761</v>
      </c>
    </row>
    <row r="1015" spans="1:11" s="139" customFormat="1" ht="30" customHeight="1">
      <c r="A1015" s="140" t="s">
        <v>52</v>
      </c>
      <c r="B1015" s="142"/>
      <c r="C1015" s="142"/>
      <c r="D1015" s="142"/>
      <c r="E1015" s="142"/>
      <c r="F1015" s="142"/>
      <c r="K1015" s="140" t="s">
        <v>52</v>
      </c>
    </row>
    <row r="1016" spans="1:11" s="139" customFormat="1" ht="30" customHeight="1">
      <c r="A1016" s="140" t="s">
        <v>52</v>
      </c>
      <c r="B1016" s="142"/>
      <c r="C1016" s="142"/>
      <c r="D1016" s="142"/>
      <c r="E1016" s="142"/>
      <c r="F1016" s="142"/>
      <c r="K1016" s="140" t="s">
        <v>6796</v>
      </c>
    </row>
    <row r="1017" spans="1:11" s="139" customFormat="1" ht="30" customHeight="1">
      <c r="A1017" s="140" t="s">
        <v>3925</v>
      </c>
      <c r="B1017" s="142"/>
      <c r="C1017" s="142"/>
      <c r="D1017" s="142"/>
      <c r="E1017" s="142"/>
      <c r="F1017" s="142"/>
      <c r="K1017" s="140" t="s">
        <v>7036</v>
      </c>
    </row>
    <row r="1018" spans="1:11" s="139" customFormat="1" ht="30" customHeight="1">
      <c r="A1018" s="140" t="s">
        <v>3926</v>
      </c>
      <c r="B1018" s="142"/>
      <c r="C1018" s="142"/>
      <c r="D1018" s="142"/>
      <c r="E1018" s="142"/>
      <c r="F1018" s="142"/>
      <c r="K1018" s="140" t="s">
        <v>7037</v>
      </c>
    </row>
    <row r="1019" spans="1:11" s="139" customFormat="1" ht="30" customHeight="1">
      <c r="A1019" s="140" t="s">
        <v>3927</v>
      </c>
      <c r="B1019" s="142"/>
      <c r="C1019" s="142"/>
      <c r="D1019" s="142"/>
      <c r="E1019" s="142"/>
      <c r="F1019" s="142"/>
      <c r="K1019" s="140" t="s">
        <v>7038</v>
      </c>
    </row>
    <row r="1020" spans="1:11" s="139" customFormat="1" ht="30" customHeight="1">
      <c r="A1020" s="140" t="s">
        <v>3928</v>
      </c>
      <c r="B1020" s="142">
        <v>728102.3</v>
      </c>
      <c r="C1020" s="142"/>
      <c r="D1020" s="142"/>
      <c r="E1020" s="142">
        <v>728102.3</v>
      </c>
      <c r="F1020" s="142" t="s">
        <v>7039</v>
      </c>
      <c r="K1020" s="140" t="s">
        <v>7040</v>
      </c>
    </row>
    <row r="1021" spans="1:11" s="139" customFormat="1" ht="30" customHeight="1">
      <c r="A1021" s="140" t="s">
        <v>52</v>
      </c>
      <c r="B1021" s="142"/>
      <c r="C1021" s="142"/>
      <c r="D1021" s="142"/>
      <c r="E1021" s="142"/>
      <c r="F1021" s="142"/>
      <c r="K1021" s="140" t="s">
        <v>52</v>
      </c>
    </row>
    <row r="1022" spans="1:11" s="139" customFormat="1" ht="30" customHeight="1">
      <c r="A1022" s="140" t="s">
        <v>3618</v>
      </c>
      <c r="B1022" s="142">
        <v>728102.3</v>
      </c>
      <c r="C1022" s="142"/>
      <c r="D1022" s="142"/>
      <c r="E1022" s="142">
        <v>728102.3</v>
      </c>
      <c r="F1022" s="142"/>
      <c r="K1022" s="140" t="s">
        <v>6821</v>
      </c>
    </row>
    <row r="1023" spans="1:11" s="139" customFormat="1" ht="30" customHeight="1">
      <c r="A1023" s="140" t="s">
        <v>52</v>
      </c>
      <c r="B1023" s="142"/>
      <c r="C1023" s="142"/>
      <c r="D1023" s="142"/>
      <c r="E1023" s="142"/>
      <c r="F1023" s="142"/>
      <c r="K1023" s="140" t="s">
        <v>52</v>
      </c>
    </row>
    <row r="1024" spans="1:11" s="139" customFormat="1" ht="30" customHeight="1">
      <c r="A1024" s="140" t="s">
        <v>3929</v>
      </c>
      <c r="B1024" s="142">
        <v>1041442.7</v>
      </c>
      <c r="C1024" s="142">
        <v>476499.6</v>
      </c>
      <c r="D1024" s="142">
        <v>4151290</v>
      </c>
      <c r="E1024" s="142">
        <v>5669232.2999999998</v>
      </c>
      <c r="F1024" s="142"/>
      <c r="K1024" s="140" t="s">
        <v>7041</v>
      </c>
    </row>
    <row r="1025" spans="1:11" s="139" customFormat="1" ht="30" customHeight="1">
      <c r="A1025" s="140"/>
      <c r="B1025" s="140"/>
      <c r="C1025" s="140"/>
      <c r="D1025" s="140"/>
      <c r="E1025" s="140"/>
      <c r="F1025" s="140"/>
    </row>
    <row r="1026" spans="1:11" s="139" customFormat="1" ht="30" customHeight="1" thickBot="1">
      <c r="A1026" s="144" t="s">
        <v>3566</v>
      </c>
      <c r="B1026" s="145">
        <v>1041442</v>
      </c>
      <c r="C1026" s="145">
        <v>476499</v>
      </c>
      <c r="D1026" s="145">
        <v>4151290</v>
      </c>
      <c r="E1026" s="145">
        <v>5669231</v>
      </c>
      <c r="F1026" s="144"/>
    </row>
    <row r="1027" spans="1:11" s="139" customFormat="1" ht="30" customHeight="1">
      <c r="A1027" s="140"/>
      <c r="B1027" s="140"/>
      <c r="C1027" s="140"/>
      <c r="D1027" s="140"/>
      <c r="E1027" s="140"/>
      <c r="F1027" s="140"/>
    </row>
    <row r="1028" spans="1:11" s="139" customFormat="1" ht="30" customHeight="1">
      <c r="A1028" s="140" t="s">
        <v>7051</v>
      </c>
      <c r="B1028" s="141">
        <v>122</v>
      </c>
      <c r="C1028" s="141">
        <v>1135</v>
      </c>
      <c r="D1028" s="141">
        <v>70</v>
      </c>
      <c r="E1028" s="141">
        <v>1327</v>
      </c>
      <c r="F1028" s="140" t="s">
        <v>52</v>
      </c>
      <c r="G1028" s="139" t="s">
        <v>52</v>
      </c>
      <c r="H1028" s="139" t="s">
        <v>6491</v>
      </c>
      <c r="K1028" s="139">
        <v>1</v>
      </c>
    </row>
    <row r="1029" spans="1:11" s="139" customFormat="1" ht="30" customHeight="1">
      <c r="A1029" s="147"/>
      <c r="B1029" s="140"/>
      <c r="C1029" s="140"/>
      <c r="D1029" s="140"/>
      <c r="E1029" s="140"/>
      <c r="F1029" s="140"/>
    </row>
    <row r="1030" spans="1:11" s="139" customFormat="1" ht="30" customHeight="1">
      <c r="A1030" s="140" t="s">
        <v>6674</v>
      </c>
      <c r="B1030" s="140"/>
      <c r="C1030" s="140"/>
      <c r="D1030" s="140"/>
      <c r="E1030" s="140"/>
      <c r="F1030" s="140"/>
      <c r="G1030" s="139" t="s">
        <v>52</v>
      </c>
      <c r="I1030" s="139" t="s">
        <v>1535</v>
      </c>
      <c r="J1030" s="139" t="s">
        <v>52</v>
      </c>
      <c r="K1030" s="139" t="s">
        <v>56</v>
      </c>
    </row>
    <row r="1031" spans="1:11" s="139" customFormat="1" ht="30" customHeight="1">
      <c r="A1031" s="140" t="s">
        <v>3938</v>
      </c>
      <c r="B1031" s="142"/>
      <c r="C1031" s="142"/>
      <c r="D1031" s="142"/>
      <c r="E1031" s="142"/>
      <c r="F1031" s="142"/>
      <c r="K1031" s="140" t="s">
        <v>7052</v>
      </c>
    </row>
    <row r="1032" spans="1:11" s="139" customFormat="1" ht="30" customHeight="1">
      <c r="A1032" s="140" t="s">
        <v>52</v>
      </c>
      <c r="B1032" s="142"/>
      <c r="C1032" s="142"/>
      <c r="D1032" s="142"/>
      <c r="E1032" s="142"/>
      <c r="F1032" s="142"/>
      <c r="K1032" s="140" t="s">
        <v>52</v>
      </c>
    </row>
    <row r="1033" spans="1:11" s="139" customFormat="1" ht="30" customHeight="1">
      <c r="A1033" s="140" t="s">
        <v>3548</v>
      </c>
      <c r="B1033" s="142"/>
      <c r="C1033" s="142"/>
      <c r="D1033" s="142"/>
      <c r="E1033" s="142"/>
      <c r="F1033" s="142"/>
      <c r="K1033" s="140" t="s">
        <v>6677</v>
      </c>
    </row>
    <row r="1034" spans="1:11" s="139" customFormat="1" ht="30" customHeight="1">
      <c r="A1034" s="140" t="s">
        <v>3939</v>
      </c>
      <c r="B1034" s="142"/>
      <c r="C1034" s="142"/>
      <c r="D1034" s="142"/>
      <c r="E1034" s="142"/>
      <c r="F1034" s="142"/>
      <c r="K1034" s="140" t="s">
        <v>7053</v>
      </c>
    </row>
    <row r="1035" spans="1:11" s="139" customFormat="1" ht="30" customHeight="1">
      <c r="A1035" s="140" t="s">
        <v>3940</v>
      </c>
      <c r="B1035" s="142"/>
      <c r="C1035" s="142"/>
      <c r="D1035" s="142"/>
      <c r="E1035" s="142"/>
      <c r="F1035" s="142"/>
      <c r="K1035" s="140" t="s">
        <v>7054</v>
      </c>
    </row>
    <row r="1036" spans="1:11" s="139" customFormat="1" ht="30" customHeight="1">
      <c r="A1036" s="140" t="s">
        <v>3941</v>
      </c>
      <c r="B1036" s="142"/>
      <c r="C1036" s="142"/>
      <c r="D1036" s="142"/>
      <c r="E1036" s="142"/>
      <c r="F1036" s="142"/>
      <c r="K1036" s="140" t="s">
        <v>7055</v>
      </c>
    </row>
    <row r="1037" spans="1:11" s="139" customFormat="1" ht="30" customHeight="1">
      <c r="A1037" s="140" t="s">
        <v>3942</v>
      </c>
      <c r="B1037" s="142"/>
      <c r="C1037" s="142"/>
      <c r="D1037" s="142"/>
      <c r="E1037" s="142"/>
      <c r="F1037" s="142"/>
      <c r="K1037" s="140" t="s">
        <v>7056</v>
      </c>
    </row>
    <row r="1038" spans="1:11" s="139" customFormat="1" ht="30" customHeight="1">
      <c r="A1038" s="140" t="s">
        <v>3943</v>
      </c>
      <c r="B1038" s="142"/>
      <c r="C1038" s="142"/>
      <c r="D1038" s="142"/>
      <c r="E1038" s="142"/>
      <c r="F1038" s="142"/>
      <c r="K1038" s="140" t="s">
        <v>7057</v>
      </c>
    </row>
    <row r="1039" spans="1:11" s="139" customFormat="1" ht="30" customHeight="1">
      <c r="A1039" s="140" t="s">
        <v>3944</v>
      </c>
      <c r="B1039" s="142"/>
      <c r="C1039" s="142"/>
      <c r="D1039" s="142"/>
      <c r="E1039" s="142"/>
      <c r="F1039" s="142"/>
      <c r="K1039" s="140" t="s">
        <v>7058</v>
      </c>
    </row>
    <row r="1040" spans="1:11" s="139" customFormat="1" ht="30" customHeight="1">
      <c r="A1040" s="140" t="s">
        <v>3945</v>
      </c>
      <c r="B1040" s="142"/>
      <c r="C1040" s="142"/>
      <c r="D1040" s="142"/>
      <c r="E1040" s="142"/>
      <c r="F1040" s="142"/>
      <c r="K1040" s="140" t="s">
        <v>7059</v>
      </c>
    </row>
    <row r="1041" spans="1:11" s="139" customFormat="1" ht="30" customHeight="1">
      <c r="A1041" s="140" t="s">
        <v>3946</v>
      </c>
      <c r="B1041" s="142"/>
      <c r="C1041" s="142"/>
      <c r="D1041" s="142"/>
      <c r="E1041" s="142"/>
      <c r="F1041" s="142"/>
      <c r="K1041" s="140" t="s">
        <v>7060</v>
      </c>
    </row>
    <row r="1042" spans="1:11" s="139" customFormat="1" ht="30" customHeight="1">
      <c r="A1042" s="140" t="s">
        <v>3947</v>
      </c>
      <c r="B1042" s="142"/>
      <c r="C1042" s="142"/>
      <c r="D1042" s="142"/>
      <c r="E1042" s="142"/>
      <c r="F1042" s="142"/>
      <c r="K1042" s="140" t="s">
        <v>7061</v>
      </c>
    </row>
    <row r="1043" spans="1:11" s="139" customFormat="1" ht="30" customHeight="1">
      <c r="A1043" s="140" t="s">
        <v>52</v>
      </c>
      <c r="B1043" s="142"/>
      <c r="C1043" s="142"/>
      <c r="D1043" s="142"/>
      <c r="E1043" s="142"/>
      <c r="F1043" s="142"/>
      <c r="K1043" s="140" t="s">
        <v>52</v>
      </c>
    </row>
    <row r="1044" spans="1:11" s="139" customFormat="1" ht="30" customHeight="1">
      <c r="A1044" s="140" t="s">
        <v>3948</v>
      </c>
      <c r="B1044" s="142"/>
      <c r="C1044" s="142"/>
      <c r="D1044" s="142"/>
      <c r="E1044" s="142"/>
      <c r="F1044" s="142"/>
      <c r="K1044" s="140" t="s">
        <v>7062</v>
      </c>
    </row>
    <row r="1045" spans="1:11" s="139" customFormat="1" ht="30" customHeight="1">
      <c r="A1045" s="140" t="s">
        <v>3949</v>
      </c>
      <c r="B1045" s="142"/>
      <c r="C1045" s="142"/>
      <c r="D1045" s="142"/>
      <c r="E1045" s="142"/>
      <c r="F1045" s="142"/>
      <c r="K1045" s="140" t="s">
        <v>7063</v>
      </c>
    </row>
    <row r="1046" spans="1:11" s="139" customFormat="1" ht="30" customHeight="1">
      <c r="A1046" s="140" t="s">
        <v>3950</v>
      </c>
      <c r="B1046" s="142"/>
      <c r="C1046" s="142"/>
      <c r="D1046" s="142"/>
      <c r="E1046" s="142"/>
      <c r="F1046" s="142"/>
      <c r="K1046" s="140" t="s">
        <v>7064</v>
      </c>
    </row>
    <row r="1047" spans="1:11" s="139" customFormat="1" ht="30" customHeight="1">
      <c r="A1047" s="140" t="s">
        <v>3951</v>
      </c>
      <c r="B1047" s="142"/>
      <c r="C1047" s="142"/>
      <c r="D1047" s="142"/>
      <c r="E1047" s="142"/>
      <c r="F1047" s="142"/>
      <c r="K1047" s="140" t="s">
        <v>7065</v>
      </c>
    </row>
    <row r="1048" spans="1:11" s="139" customFormat="1" ht="30" customHeight="1">
      <c r="A1048" s="140" t="s">
        <v>3952</v>
      </c>
      <c r="B1048" s="142"/>
      <c r="C1048" s="142"/>
      <c r="D1048" s="142"/>
      <c r="E1048" s="142"/>
      <c r="F1048" s="142"/>
      <c r="K1048" s="140" t="s">
        <v>7066</v>
      </c>
    </row>
    <row r="1049" spans="1:11" s="139" customFormat="1" ht="30" customHeight="1">
      <c r="A1049" s="140" t="s">
        <v>52</v>
      </c>
      <c r="B1049" s="142"/>
      <c r="C1049" s="142"/>
      <c r="D1049" s="142"/>
      <c r="E1049" s="142"/>
      <c r="F1049" s="142"/>
      <c r="K1049" s="140" t="s">
        <v>6676</v>
      </c>
    </row>
    <row r="1050" spans="1:11" s="139" customFormat="1" ht="30" customHeight="1">
      <c r="A1050" s="140" t="s">
        <v>3953</v>
      </c>
      <c r="B1050" s="142">
        <v>98.1</v>
      </c>
      <c r="C1050" s="142"/>
      <c r="D1050" s="142"/>
      <c r="E1050" s="142">
        <v>98.1</v>
      </c>
      <c r="F1050" s="142" t="s">
        <v>7067</v>
      </c>
      <c r="K1050" s="140" t="s">
        <v>7068</v>
      </c>
    </row>
    <row r="1051" spans="1:11" s="139" customFormat="1" ht="30" customHeight="1">
      <c r="A1051" s="140" t="s">
        <v>3954</v>
      </c>
      <c r="B1051" s="142"/>
      <c r="C1051" s="142">
        <v>335.4</v>
      </c>
      <c r="D1051" s="142"/>
      <c r="E1051" s="142">
        <v>335.4</v>
      </c>
      <c r="F1051" s="142" t="s">
        <v>7069</v>
      </c>
      <c r="K1051" s="140" t="s">
        <v>7070</v>
      </c>
    </row>
    <row r="1052" spans="1:11" s="139" customFormat="1" ht="30" customHeight="1">
      <c r="A1052" s="140" t="s">
        <v>3955</v>
      </c>
      <c r="B1052" s="142"/>
      <c r="C1052" s="142"/>
      <c r="D1052" s="142">
        <v>70.900000000000006</v>
      </c>
      <c r="E1052" s="142">
        <v>70.900000000000006</v>
      </c>
      <c r="F1052" s="142" t="s">
        <v>7071</v>
      </c>
      <c r="K1052" s="140" t="s">
        <v>7072</v>
      </c>
    </row>
    <row r="1053" spans="1:11" s="139" customFormat="1" ht="30" customHeight="1">
      <c r="A1053" s="140" t="s">
        <v>52</v>
      </c>
      <c r="B1053" s="146"/>
      <c r="C1053" s="146"/>
      <c r="D1053" s="146"/>
      <c r="E1053" s="146"/>
      <c r="F1053" s="146"/>
      <c r="K1053" s="140" t="s">
        <v>6994</v>
      </c>
    </row>
    <row r="1054" spans="1:11" s="139" customFormat="1" ht="30" customHeight="1">
      <c r="A1054" s="140" t="s">
        <v>3748</v>
      </c>
      <c r="B1054" s="142">
        <v>98.1</v>
      </c>
      <c r="C1054" s="142">
        <v>335.4</v>
      </c>
      <c r="D1054" s="142">
        <v>70.900000000000006</v>
      </c>
      <c r="E1054" s="142">
        <v>504.4</v>
      </c>
      <c r="F1054" s="142"/>
      <c r="K1054" s="140" t="s">
        <v>6919</v>
      </c>
    </row>
    <row r="1055" spans="1:11" s="139" customFormat="1" ht="30" customHeight="1">
      <c r="A1055" s="140" t="s">
        <v>52</v>
      </c>
      <c r="B1055" s="142"/>
      <c r="C1055" s="142"/>
      <c r="D1055" s="142"/>
      <c r="E1055" s="142"/>
      <c r="F1055" s="142"/>
      <c r="K1055" s="140" t="s">
        <v>6758</v>
      </c>
    </row>
    <row r="1056" spans="1:11" s="139" customFormat="1" ht="30" customHeight="1">
      <c r="A1056" s="140" t="s">
        <v>3956</v>
      </c>
      <c r="B1056" s="142"/>
      <c r="C1056" s="142"/>
      <c r="D1056" s="142"/>
      <c r="E1056" s="142"/>
      <c r="F1056" s="142"/>
      <c r="K1056" s="140" t="s">
        <v>7073</v>
      </c>
    </row>
    <row r="1057" spans="1:11" s="139" customFormat="1" ht="30" customHeight="1">
      <c r="A1057" s="140" t="s">
        <v>3957</v>
      </c>
      <c r="B1057" s="142"/>
      <c r="C1057" s="142"/>
      <c r="D1057" s="142"/>
      <c r="E1057" s="142"/>
      <c r="F1057" s="142"/>
      <c r="K1057" s="140" t="s">
        <v>7074</v>
      </c>
    </row>
    <row r="1058" spans="1:11" s="139" customFormat="1" ht="30" customHeight="1">
      <c r="A1058" s="140" t="s">
        <v>3958</v>
      </c>
      <c r="B1058" s="142"/>
      <c r="C1058" s="142">
        <v>181.5</v>
      </c>
      <c r="D1058" s="142"/>
      <c r="E1058" s="142">
        <v>181.5</v>
      </c>
      <c r="F1058" s="142" t="s">
        <v>7075</v>
      </c>
      <c r="K1058" s="140" t="s">
        <v>7076</v>
      </c>
    </row>
    <row r="1059" spans="1:11" s="139" customFormat="1" ht="30" customHeight="1">
      <c r="A1059" s="140" t="s">
        <v>3959</v>
      </c>
      <c r="B1059" s="142"/>
      <c r="C1059" s="142"/>
      <c r="D1059" s="142"/>
      <c r="E1059" s="142"/>
      <c r="F1059" s="142"/>
      <c r="K1059" s="140" t="s">
        <v>7077</v>
      </c>
    </row>
    <row r="1060" spans="1:11" s="139" customFormat="1" ht="30" customHeight="1">
      <c r="A1060" s="140" t="s">
        <v>3960</v>
      </c>
      <c r="B1060" s="142"/>
      <c r="C1060" s="142">
        <v>327.60000000000002</v>
      </c>
      <c r="D1060" s="142"/>
      <c r="E1060" s="142">
        <v>327.60000000000002</v>
      </c>
      <c r="F1060" s="142" t="s">
        <v>6752</v>
      </c>
      <c r="K1060" s="140" t="s">
        <v>7078</v>
      </c>
    </row>
    <row r="1061" spans="1:11" s="139" customFormat="1" ht="30" customHeight="1">
      <c r="A1061" s="140" t="s">
        <v>3961</v>
      </c>
      <c r="B1061" s="142"/>
      <c r="C1061" s="142"/>
      <c r="D1061" s="142"/>
      <c r="E1061" s="142"/>
      <c r="F1061" s="142"/>
      <c r="K1061" s="140" t="s">
        <v>7079</v>
      </c>
    </row>
    <row r="1062" spans="1:11" s="139" customFormat="1" ht="30" customHeight="1">
      <c r="A1062" s="140" t="s">
        <v>3962</v>
      </c>
      <c r="B1062" s="142"/>
      <c r="C1062" s="142">
        <v>291.10000000000002</v>
      </c>
      <c r="D1062" s="142"/>
      <c r="E1062" s="142">
        <v>291.10000000000002</v>
      </c>
      <c r="F1062" s="142" t="s">
        <v>6755</v>
      </c>
      <c r="K1062" s="140" t="s">
        <v>7080</v>
      </c>
    </row>
    <row r="1063" spans="1:11" s="139" customFormat="1" ht="30" customHeight="1">
      <c r="A1063" s="140" t="s">
        <v>3963</v>
      </c>
      <c r="B1063" s="142"/>
      <c r="C1063" s="142"/>
      <c r="D1063" s="142"/>
      <c r="E1063" s="142"/>
      <c r="F1063" s="142"/>
      <c r="K1063" s="140" t="s">
        <v>7081</v>
      </c>
    </row>
    <row r="1064" spans="1:11" s="139" customFormat="1" ht="30" customHeight="1">
      <c r="A1064" s="140" t="s">
        <v>3964</v>
      </c>
      <c r="B1064" s="142"/>
      <c r="C1064" s="142"/>
      <c r="D1064" s="142"/>
      <c r="E1064" s="142"/>
      <c r="F1064" s="142"/>
      <c r="K1064" s="140" t="s">
        <v>7082</v>
      </c>
    </row>
    <row r="1065" spans="1:11" s="139" customFormat="1" ht="30" customHeight="1">
      <c r="A1065" s="140" t="s">
        <v>52</v>
      </c>
      <c r="B1065" s="146"/>
      <c r="C1065" s="146"/>
      <c r="D1065" s="146"/>
      <c r="E1065" s="146"/>
      <c r="F1065" s="146"/>
      <c r="K1065" s="140" t="s">
        <v>6994</v>
      </c>
    </row>
    <row r="1066" spans="1:11" s="139" customFormat="1" ht="30" customHeight="1">
      <c r="A1066" s="140" t="s">
        <v>3748</v>
      </c>
      <c r="B1066" s="142"/>
      <c r="C1066" s="142">
        <v>800.2</v>
      </c>
      <c r="D1066" s="142"/>
      <c r="E1066" s="142">
        <v>800.2</v>
      </c>
      <c r="F1066" s="142"/>
      <c r="K1066" s="140" t="s">
        <v>6924</v>
      </c>
    </row>
    <row r="1067" spans="1:11" s="139" customFormat="1" ht="30" customHeight="1">
      <c r="A1067" s="140" t="s">
        <v>3965</v>
      </c>
      <c r="B1067" s="142"/>
      <c r="C1067" s="142"/>
      <c r="D1067" s="142"/>
      <c r="E1067" s="142"/>
      <c r="F1067" s="142"/>
      <c r="K1067" s="140" t="s">
        <v>7083</v>
      </c>
    </row>
    <row r="1068" spans="1:11" s="139" customFormat="1" ht="30" customHeight="1">
      <c r="A1068" s="140" t="s">
        <v>52</v>
      </c>
      <c r="B1068" s="142"/>
      <c r="C1068" s="142"/>
      <c r="D1068" s="142"/>
      <c r="E1068" s="142"/>
      <c r="F1068" s="142"/>
      <c r="K1068" s="140" t="s">
        <v>6796</v>
      </c>
    </row>
    <row r="1069" spans="1:11" s="139" customFormat="1" ht="30" customHeight="1">
      <c r="A1069" s="140" t="s">
        <v>3966</v>
      </c>
      <c r="B1069" s="142"/>
      <c r="C1069" s="142"/>
      <c r="D1069" s="142"/>
      <c r="E1069" s="142"/>
      <c r="F1069" s="142"/>
      <c r="K1069" s="140" t="s">
        <v>7084</v>
      </c>
    </row>
    <row r="1070" spans="1:11" s="139" customFormat="1" ht="30" customHeight="1">
      <c r="A1070" s="140" t="s">
        <v>3967</v>
      </c>
      <c r="B1070" s="142"/>
      <c r="C1070" s="142"/>
      <c r="D1070" s="142"/>
      <c r="E1070" s="142"/>
      <c r="F1070" s="142"/>
      <c r="K1070" s="140" t="s">
        <v>7085</v>
      </c>
    </row>
    <row r="1071" spans="1:11" s="139" customFormat="1" ht="30" customHeight="1">
      <c r="A1071" s="140" t="s">
        <v>3968</v>
      </c>
      <c r="B1071" s="142"/>
      <c r="C1071" s="142"/>
      <c r="D1071" s="142"/>
      <c r="E1071" s="142"/>
      <c r="F1071" s="142"/>
      <c r="K1071" s="140" t="s">
        <v>7086</v>
      </c>
    </row>
    <row r="1072" spans="1:11" s="139" customFormat="1" ht="30" customHeight="1">
      <c r="A1072" s="140" t="s">
        <v>3969</v>
      </c>
      <c r="B1072" s="142"/>
      <c r="C1072" s="142"/>
      <c r="D1072" s="142"/>
      <c r="E1072" s="142"/>
      <c r="F1072" s="142"/>
      <c r="K1072" s="140" t="s">
        <v>7087</v>
      </c>
    </row>
    <row r="1073" spans="1:11" s="139" customFormat="1" ht="30" customHeight="1">
      <c r="A1073" s="140" t="s">
        <v>52</v>
      </c>
      <c r="B1073" s="146"/>
      <c r="C1073" s="146"/>
      <c r="D1073" s="146"/>
      <c r="E1073" s="146"/>
      <c r="F1073" s="146"/>
      <c r="K1073" s="140" t="s">
        <v>6994</v>
      </c>
    </row>
    <row r="1074" spans="1:11" s="139" customFormat="1" ht="30" customHeight="1">
      <c r="A1074" s="140" t="s">
        <v>3748</v>
      </c>
      <c r="B1074" s="142">
        <v>24</v>
      </c>
      <c r="C1074" s="142"/>
      <c r="D1074" s="142"/>
      <c r="E1074" s="142">
        <v>24</v>
      </c>
      <c r="F1074" s="142"/>
      <c r="K1074" s="140" t="s">
        <v>6993</v>
      </c>
    </row>
    <row r="1075" spans="1:11" s="139" customFormat="1" ht="30" customHeight="1">
      <c r="A1075" s="140" t="s">
        <v>52</v>
      </c>
      <c r="B1075" s="142"/>
      <c r="C1075" s="142"/>
      <c r="D1075" s="142"/>
      <c r="E1075" s="142"/>
      <c r="F1075" s="142"/>
      <c r="K1075" s="140" t="s">
        <v>52</v>
      </c>
    </row>
    <row r="1076" spans="1:11" s="139" customFormat="1" ht="30" customHeight="1">
      <c r="A1076" s="140" t="s">
        <v>3970</v>
      </c>
      <c r="B1076" s="146">
        <v>122.1</v>
      </c>
      <c r="C1076" s="146">
        <v>1135.5999999999999</v>
      </c>
      <c r="D1076" s="146">
        <v>70.900000000000006</v>
      </c>
      <c r="E1076" s="146">
        <v>1328.6</v>
      </c>
      <c r="F1076" s="146"/>
      <c r="K1076" s="140" t="s">
        <v>7088</v>
      </c>
    </row>
    <row r="1077" spans="1:11" s="139" customFormat="1" ht="30" customHeight="1">
      <c r="A1077" s="140"/>
      <c r="B1077" s="140"/>
      <c r="C1077" s="140"/>
      <c r="D1077" s="140"/>
      <c r="E1077" s="140"/>
      <c r="F1077" s="140"/>
    </row>
    <row r="1078" spans="1:11" s="139" customFormat="1" ht="30" customHeight="1" thickBot="1">
      <c r="A1078" s="144" t="s">
        <v>3566</v>
      </c>
      <c r="B1078" s="145">
        <v>122</v>
      </c>
      <c r="C1078" s="145">
        <v>1135</v>
      </c>
      <c r="D1078" s="145">
        <v>70</v>
      </c>
      <c r="E1078" s="145">
        <v>1327</v>
      </c>
      <c r="F1078" s="144"/>
    </row>
    <row r="1079" spans="1:11" s="139" customFormat="1" ht="30" customHeight="1">
      <c r="A1079" s="140"/>
      <c r="B1079" s="140"/>
      <c r="C1079" s="140"/>
      <c r="D1079" s="140"/>
      <c r="E1079" s="140"/>
      <c r="F1079" s="140"/>
    </row>
    <row r="1080" spans="1:11" s="139" customFormat="1" ht="30" customHeight="1">
      <c r="A1080" s="140" t="s">
        <v>7089</v>
      </c>
      <c r="B1080" s="141">
        <v>46137</v>
      </c>
      <c r="C1080" s="141">
        <v>36772</v>
      </c>
      <c r="D1080" s="141">
        <v>201</v>
      </c>
      <c r="E1080" s="141">
        <v>83110</v>
      </c>
      <c r="F1080" s="140" t="s">
        <v>52</v>
      </c>
      <c r="G1080" s="139" t="s">
        <v>52</v>
      </c>
      <c r="H1080" s="139" t="s">
        <v>6492</v>
      </c>
      <c r="K1080" s="139">
        <v>1</v>
      </c>
    </row>
    <row r="1081" spans="1:11" s="139" customFormat="1" ht="30" customHeight="1">
      <c r="A1081" s="147"/>
      <c r="B1081" s="140"/>
      <c r="C1081" s="140"/>
      <c r="D1081" s="140"/>
      <c r="E1081" s="140"/>
      <c r="F1081" s="140"/>
    </row>
    <row r="1082" spans="1:11" s="139" customFormat="1" ht="30" customHeight="1">
      <c r="A1082" s="140" t="s">
        <v>6674</v>
      </c>
      <c r="B1082" s="140"/>
      <c r="C1082" s="140"/>
      <c r="D1082" s="140"/>
      <c r="E1082" s="140"/>
      <c r="F1082" s="140"/>
      <c r="G1082" s="139" t="s">
        <v>52</v>
      </c>
      <c r="I1082" s="139" t="s">
        <v>1535</v>
      </c>
      <c r="J1082" s="139" t="s">
        <v>52</v>
      </c>
      <c r="K1082" s="139" t="s">
        <v>56</v>
      </c>
    </row>
    <row r="1083" spans="1:11" s="139" customFormat="1" ht="30" customHeight="1">
      <c r="A1083" s="140" t="s">
        <v>3971</v>
      </c>
      <c r="B1083" s="142"/>
      <c r="C1083" s="142"/>
      <c r="D1083" s="142"/>
      <c r="E1083" s="142"/>
      <c r="F1083" s="142"/>
      <c r="K1083" s="140" t="s">
        <v>7090</v>
      </c>
    </row>
    <row r="1084" spans="1:11" s="139" customFormat="1" ht="30" customHeight="1">
      <c r="A1084" s="140" t="s">
        <v>52</v>
      </c>
      <c r="B1084" s="142"/>
      <c r="C1084" s="142"/>
      <c r="D1084" s="142"/>
      <c r="E1084" s="142"/>
      <c r="F1084" s="142"/>
      <c r="K1084" s="140" t="s">
        <v>6676</v>
      </c>
    </row>
    <row r="1085" spans="1:11" s="139" customFormat="1" ht="30" customHeight="1">
      <c r="A1085" s="140" t="s">
        <v>3972</v>
      </c>
      <c r="B1085" s="142"/>
      <c r="C1085" s="142"/>
      <c r="D1085" s="142"/>
      <c r="E1085" s="142"/>
      <c r="F1085" s="142"/>
      <c r="K1085" s="140" t="s">
        <v>7091</v>
      </c>
    </row>
    <row r="1086" spans="1:11" s="139" customFormat="1" ht="30" customHeight="1">
      <c r="A1086" s="140" t="s">
        <v>3973</v>
      </c>
      <c r="B1086" s="142">
        <v>8492.2999999999993</v>
      </c>
      <c r="C1086" s="142"/>
      <c r="D1086" s="142"/>
      <c r="E1086" s="142">
        <v>8492.2999999999993</v>
      </c>
      <c r="F1086" s="142" t="s">
        <v>7092</v>
      </c>
      <c r="K1086" s="140" t="s">
        <v>7093</v>
      </c>
    </row>
    <row r="1087" spans="1:11" s="139" customFormat="1" ht="30" customHeight="1">
      <c r="A1087" s="140" t="s">
        <v>3974</v>
      </c>
      <c r="B1087" s="142">
        <v>180.1</v>
      </c>
      <c r="C1087" s="142"/>
      <c r="D1087" s="142"/>
      <c r="E1087" s="142">
        <v>180.1</v>
      </c>
      <c r="F1087" s="142" t="s">
        <v>7092</v>
      </c>
      <c r="K1087" s="140" t="s">
        <v>7094</v>
      </c>
    </row>
    <row r="1088" spans="1:11" s="139" customFormat="1" ht="30" customHeight="1">
      <c r="A1088" s="140" t="s">
        <v>3975</v>
      </c>
      <c r="B1088" s="142">
        <v>6544.6</v>
      </c>
      <c r="C1088" s="142"/>
      <c r="D1088" s="142"/>
      <c r="E1088" s="142">
        <v>6544.6</v>
      </c>
      <c r="F1088" s="142" t="s">
        <v>7095</v>
      </c>
      <c r="K1088" s="140" t="s">
        <v>7096</v>
      </c>
    </row>
    <row r="1089" spans="1:11" s="139" customFormat="1" ht="30" customHeight="1">
      <c r="A1089" s="140" t="s">
        <v>3976</v>
      </c>
      <c r="B1089" s="142">
        <v>1258.0999999999999</v>
      </c>
      <c r="C1089" s="142"/>
      <c r="D1089" s="142"/>
      <c r="E1089" s="142">
        <v>1258.0999999999999</v>
      </c>
      <c r="F1089" s="142" t="s">
        <v>7097</v>
      </c>
      <c r="K1089" s="140" t="s">
        <v>7098</v>
      </c>
    </row>
    <row r="1090" spans="1:11" s="139" customFormat="1" ht="30" customHeight="1">
      <c r="A1090" s="140" t="s">
        <v>3977</v>
      </c>
      <c r="B1090" s="142">
        <v>5382</v>
      </c>
      <c r="C1090" s="142"/>
      <c r="D1090" s="142"/>
      <c r="E1090" s="142">
        <v>5382</v>
      </c>
      <c r="F1090" s="142" t="s">
        <v>7099</v>
      </c>
      <c r="K1090" s="140" t="s">
        <v>7100</v>
      </c>
    </row>
    <row r="1091" spans="1:11" s="139" customFormat="1" ht="30" customHeight="1">
      <c r="A1091" s="140" t="s">
        <v>3978</v>
      </c>
      <c r="B1091" s="142">
        <v>7387.2</v>
      </c>
      <c r="C1091" s="142"/>
      <c r="D1091" s="142"/>
      <c r="E1091" s="142">
        <v>7387.2</v>
      </c>
      <c r="F1091" s="142" t="s">
        <v>7101</v>
      </c>
      <c r="K1091" s="140" t="s">
        <v>7102</v>
      </c>
    </row>
    <row r="1092" spans="1:11" s="139" customFormat="1" ht="30" customHeight="1">
      <c r="A1092" s="140" t="s">
        <v>3979</v>
      </c>
      <c r="B1092" s="142">
        <v>472</v>
      </c>
      <c r="C1092" s="142"/>
      <c r="D1092" s="142"/>
      <c r="E1092" s="142">
        <v>472</v>
      </c>
      <c r="F1092" s="142" t="s">
        <v>7103</v>
      </c>
      <c r="K1092" s="140" t="s">
        <v>7104</v>
      </c>
    </row>
    <row r="1093" spans="1:11" s="139" customFormat="1" ht="30" customHeight="1">
      <c r="A1093" s="140" t="s">
        <v>3980</v>
      </c>
      <c r="B1093" s="142">
        <v>2000</v>
      </c>
      <c r="C1093" s="142"/>
      <c r="D1093" s="142"/>
      <c r="E1093" s="142">
        <v>2000</v>
      </c>
      <c r="F1093" s="142" t="s">
        <v>7105</v>
      </c>
      <c r="K1093" s="140" t="s">
        <v>7106</v>
      </c>
    </row>
    <row r="1094" spans="1:11" s="139" customFormat="1" ht="30" customHeight="1">
      <c r="A1094" s="140" t="s">
        <v>3981</v>
      </c>
      <c r="B1094" s="142">
        <v>12000</v>
      </c>
      <c r="C1094" s="142"/>
      <c r="D1094" s="142"/>
      <c r="E1094" s="142">
        <v>12000</v>
      </c>
      <c r="F1094" s="142" t="s">
        <v>7107</v>
      </c>
      <c r="K1094" s="140" t="s">
        <v>7108</v>
      </c>
    </row>
    <row r="1095" spans="1:11" s="139" customFormat="1" ht="30" customHeight="1">
      <c r="A1095" s="140" t="s">
        <v>3982</v>
      </c>
      <c r="B1095" s="142">
        <v>472</v>
      </c>
      <c r="C1095" s="142"/>
      <c r="D1095" s="142"/>
      <c r="E1095" s="142">
        <v>472</v>
      </c>
      <c r="F1095" s="142" t="s">
        <v>7103</v>
      </c>
      <c r="K1095" s="140" t="s">
        <v>7109</v>
      </c>
    </row>
    <row r="1096" spans="1:11" s="139" customFormat="1" ht="30" customHeight="1">
      <c r="A1096" s="140" t="s">
        <v>52</v>
      </c>
      <c r="B1096" s="142"/>
      <c r="C1096" s="142"/>
      <c r="D1096" s="142"/>
      <c r="E1096" s="142"/>
      <c r="F1096" s="142"/>
      <c r="K1096" s="140" t="s">
        <v>52</v>
      </c>
    </row>
    <row r="1097" spans="1:11" s="139" customFormat="1" ht="30" customHeight="1">
      <c r="A1097" s="140" t="s">
        <v>3618</v>
      </c>
      <c r="B1097" s="142">
        <v>44188.3</v>
      </c>
      <c r="C1097" s="142"/>
      <c r="D1097" s="142"/>
      <c r="E1097" s="142">
        <v>44188.3</v>
      </c>
      <c r="F1097" s="142"/>
      <c r="K1097" s="140" t="s">
        <v>6757</v>
      </c>
    </row>
    <row r="1098" spans="1:11" s="139" customFormat="1" ht="30" customHeight="1">
      <c r="A1098" s="140" t="s">
        <v>52</v>
      </c>
      <c r="B1098" s="142"/>
      <c r="C1098" s="142"/>
      <c r="D1098" s="142"/>
      <c r="E1098" s="142"/>
      <c r="F1098" s="142"/>
      <c r="K1098" s="140" t="s">
        <v>52</v>
      </c>
    </row>
    <row r="1099" spans="1:11" s="139" customFormat="1" ht="30" customHeight="1">
      <c r="A1099" s="140" t="s">
        <v>52</v>
      </c>
      <c r="B1099" s="142"/>
      <c r="C1099" s="142"/>
      <c r="D1099" s="142"/>
      <c r="E1099" s="142"/>
      <c r="F1099" s="142"/>
      <c r="K1099" s="140" t="s">
        <v>6758</v>
      </c>
    </row>
    <row r="1100" spans="1:11" s="139" customFormat="1" ht="30" customHeight="1">
      <c r="A1100" s="140" t="s">
        <v>3983</v>
      </c>
      <c r="B1100" s="142"/>
      <c r="C1100" s="142"/>
      <c r="D1100" s="142"/>
      <c r="E1100" s="142"/>
      <c r="F1100" s="142"/>
      <c r="K1100" s="140" t="s">
        <v>7110</v>
      </c>
    </row>
    <row r="1101" spans="1:11" s="139" customFormat="1" ht="30" customHeight="1">
      <c r="A1101" s="140" t="s">
        <v>7111</v>
      </c>
      <c r="B1101" s="142"/>
      <c r="C1101" s="142"/>
      <c r="D1101" s="142"/>
      <c r="E1101" s="142"/>
      <c r="F1101" s="142"/>
      <c r="K1101" s="140" t="s">
        <v>7112</v>
      </c>
    </row>
    <row r="1102" spans="1:11" s="139" customFormat="1" ht="30" customHeight="1">
      <c r="A1102" s="140" t="s">
        <v>3984</v>
      </c>
      <c r="B1102" s="142">
        <v>125.1</v>
      </c>
      <c r="C1102" s="142"/>
      <c r="D1102" s="142"/>
      <c r="E1102" s="142">
        <v>125.1</v>
      </c>
      <c r="F1102" s="142" t="s">
        <v>7113</v>
      </c>
      <c r="K1102" s="140" t="s">
        <v>7114</v>
      </c>
    </row>
    <row r="1103" spans="1:11" s="139" customFormat="1" ht="30" customHeight="1">
      <c r="A1103" s="140" t="s">
        <v>3985</v>
      </c>
      <c r="B1103" s="142"/>
      <c r="C1103" s="142">
        <v>306</v>
      </c>
      <c r="D1103" s="142"/>
      <c r="E1103" s="142">
        <v>306</v>
      </c>
      <c r="F1103" s="142" t="s">
        <v>7115</v>
      </c>
      <c r="K1103" s="140" t="s">
        <v>7116</v>
      </c>
    </row>
    <row r="1104" spans="1:11" s="139" customFormat="1" ht="30" customHeight="1">
      <c r="A1104" s="140" t="s">
        <v>3986</v>
      </c>
      <c r="B1104" s="142"/>
      <c r="C1104" s="142"/>
      <c r="D1104" s="142"/>
      <c r="E1104" s="142"/>
      <c r="F1104" s="142" t="s">
        <v>7117</v>
      </c>
      <c r="K1104" s="140" t="s">
        <v>7118</v>
      </c>
    </row>
    <row r="1105" spans="1:11" s="139" customFormat="1" ht="30" customHeight="1">
      <c r="A1105" s="140" t="s">
        <v>52</v>
      </c>
      <c r="B1105" s="142"/>
      <c r="C1105" s="142"/>
      <c r="D1105" s="142"/>
      <c r="E1105" s="142"/>
      <c r="F1105" s="142"/>
      <c r="K1105" s="140" t="s">
        <v>52</v>
      </c>
    </row>
    <row r="1106" spans="1:11" s="139" customFormat="1" ht="30" customHeight="1">
      <c r="A1106" s="140" t="s">
        <v>52</v>
      </c>
      <c r="B1106" s="142"/>
      <c r="C1106" s="142"/>
      <c r="D1106" s="142"/>
      <c r="E1106" s="142"/>
      <c r="F1106" s="142"/>
      <c r="K1106" s="140" t="s">
        <v>52</v>
      </c>
    </row>
    <row r="1107" spans="1:11" s="139" customFormat="1" ht="30" customHeight="1">
      <c r="A1107" s="140" t="s">
        <v>3618</v>
      </c>
      <c r="B1107" s="142">
        <v>125.1</v>
      </c>
      <c r="C1107" s="142">
        <v>306</v>
      </c>
      <c r="D1107" s="142"/>
      <c r="E1107" s="142">
        <v>431.1</v>
      </c>
      <c r="F1107" s="142"/>
      <c r="K1107" s="140" t="s">
        <v>6761</v>
      </c>
    </row>
    <row r="1108" spans="1:11" s="139" customFormat="1" ht="30" customHeight="1">
      <c r="A1108" s="140" t="s">
        <v>52</v>
      </c>
      <c r="B1108" s="142"/>
      <c r="C1108" s="142"/>
      <c r="D1108" s="142"/>
      <c r="E1108" s="142"/>
      <c r="F1108" s="142"/>
      <c r="K1108" s="140" t="s">
        <v>52</v>
      </c>
    </row>
    <row r="1109" spans="1:11" s="139" customFormat="1" ht="30" customHeight="1">
      <c r="A1109" s="140" t="s">
        <v>52</v>
      </c>
      <c r="B1109" s="142"/>
      <c r="C1109" s="142"/>
      <c r="D1109" s="142"/>
      <c r="E1109" s="142"/>
      <c r="F1109" s="142"/>
      <c r="K1109" s="140" t="s">
        <v>6796</v>
      </c>
    </row>
    <row r="1110" spans="1:11" s="139" customFormat="1" ht="30" customHeight="1">
      <c r="A1110" s="140" t="s">
        <v>3987</v>
      </c>
      <c r="B1110" s="142"/>
      <c r="C1110" s="142"/>
      <c r="D1110" s="142"/>
      <c r="E1110" s="142"/>
      <c r="F1110" s="142"/>
      <c r="K1110" s="140" t="s">
        <v>7119</v>
      </c>
    </row>
    <row r="1111" spans="1:11" s="139" customFormat="1" ht="30" customHeight="1">
      <c r="A1111" s="140" t="s">
        <v>7120</v>
      </c>
      <c r="B1111" s="142"/>
      <c r="C1111" s="142"/>
      <c r="D1111" s="142"/>
      <c r="E1111" s="142"/>
      <c r="F1111" s="142"/>
      <c r="K1111" s="140" t="s">
        <v>7121</v>
      </c>
    </row>
    <row r="1112" spans="1:11" s="139" customFormat="1" ht="30" customHeight="1">
      <c r="A1112" s="140" t="s">
        <v>3988</v>
      </c>
      <c r="B1112" s="142">
        <v>279.5</v>
      </c>
      <c r="C1112" s="142"/>
      <c r="D1112" s="142"/>
      <c r="E1112" s="142">
        <v>279.5</v>
      </c>
      <c r="F1112" s="142" t="s">
        <v>7122</v>
      </c>
      <c r="K1112" s="140" t="s">
        <v>7123</v>
      </c>
    </row>
    <row r="1113" spans="1:11" s="139" customFormat="1" ht="30" customHeight="1">
      <c r="A1113" s="140" t="s">
        <v>3989</v>
      </c>
      <c r="B1113" s="142"/>
      <c r="C1113" s="142">
        <v>5361.4</v>
      </c>
      <c r="D1113" s="142"/>
      <c r="E1113" s="142">
        <v>5361.4</v>
      </c>
      <c r="F1113" s="142" t="s">
        <v>7124</v>
      </c>
      <c r="K1113" s="140" t="s">
        <v>7125</v>
      </c>
    </row>
    <row r="1114" spans="1:11" s="139" customFormat="1" ht="30" customHeight="1">
      <c r="A1114" s="140" t="s">
        <v>3990</v>
      </c>
      <c r="B1114" s="142"/>
      <c r="C1114" s="142"/>
      <c r="D1114" s="142">
        <v>2.6</v>
      </c>
      <c r="E1114" s="142">
        <v>2.6</v>
      </c>
      <c r="F1114" s="142" t="s">
        <v>7126</v>
      </c>
      <c r="K1114" s="140" t="s">
        <v>7127</v>
      </c>
    </row>
    <row r="1115" spans="1:11" s="139" customFormat="1" ht="30" customHeight="1">
      <c r="A1115" s="140" t="s">
        <v>3991</v>
      </c>
      <c r="B1115" s="142"/>
      <c r="C1115" s="142"/>
      <c r="D1115" s="142"/>
      <c r="E1115" s="142"/>
      <c r="F1115" s="142"/>
      <c r="K1115" s="140" t="s">
        <v>7128</v>
      </c>
    </row>
    <row r="1116" spans="1:11" s="139" customFormat="1" ht="30" customHeight="1">
      <c r="A1116" s="140" t="s">
        <v>3992</v>
      </c>
      <c r="B1116" s="142">
        <v>160.80000000000001</v>
      </c>
      <c r="C1116" s="142"/>
      <c r="D1116" s="142"/>
      <c r="E1116" s="142">
        <v>160.80000000000001</v>
      </c>
      <c r="F1116" s="142"/>
      <c r="K1116" s="140" t="s">
        <v>7129</v>
      </c>
    </row>
    <row r="1117" spans="1:11" s="139" customFormat="1" ht="30" customHeight="1">
      <c r="A1117" s="140" t="s">
        <v>52</v>
      </c>
      <c r="B1117" s="142"/>
      <c r="C1117" s="142"/>
      <c r="D1117" s="142"/>
      <c r="E1117" s="142"/>
      <c r="F1117" s="142"/>
      <c r="K1117" s="140" t="s">
        <v>52</v>
      </c>
    </row>
    <row r="1118" spans="1:11" s="139" customFormat="1" ht="30" customHeight="1">
      <c r="A1118" s="140" t="s">
        <v>3618</v>
      </c>
      <c r="B1118" s="142">
        <v>440.3</v>
      </c>
      <c r="C1118" s="142">
        <v>5361.4</v>
      </c>
      <c r="D1118" s="142">
        <v>2.6</v>
      </c>
      <c r="E1118" s="142">
        <v>5804.3</v>
      </c>
      <c r="F1118" s="142"/>
      <c r="K1118" s="140" t="s">
        <v>6821</v>
      </c>
    </row>
    <row r="1119" spans="1:11" s="139" customFormat="1" ht="30" customHeight="1">
      <c r="A1119" s="140" t="s">
        <v>52</v>
      </c>
      <c r="B1119" s="142"/>
      <c r="C1119" s="142"/>
      <c r="D1119" s="142"/>
      <c r="E1119" s="142"/>
      <c r="F1119" s="142"/>
      <c r="K1119" s="140" t="s">
        <v>6805</v>
      </c>
    </row>
    <row r="1120" spans="1:11" s="139" customFormat="1" ht="30" customHeight="1">
      <c r="A1120" s="140" t="s">
        <v>7130</v>
      </c>
      <c r="B1120" s="142"/>
      <c r="C1120" s="142"/>
      <c r="D1120" s="142"/>
      <c r="E1120" s="142"/>
      <c r="F1120" s="142"/>
      <c r="K1120" s="140" t="s">
        <v>7131</v>
      </c>
    </row>
    <row r="1121" spans="1:11" s="139" customFormat="1" ht="30" customHeight="1">
      <c r="A1121" s="140" t="s">
        <v>3993</v>
      </c>
      <c r="B1121" s="142">
        <v>190</v>
      </c>
      <c r="C1121" s="142"/>
      <c r="D1121" s="142"/>
      <c r="E1121" s="142">
        <v>190</v>
      </c>
      <c r="F1121" s="142" t="s">
        <v>7132</v>
      </c>
      <c r="K1121" s="140" t="s">
        <v>7133</v>
      </c>
    </row>
    <row r="1122" spans="1:11" s="139" customFormat="1" ht="30" customHeight="1">
      <c r="A1122" s="140" t="s">
        <v>3994</v>
      </c>
      <c r="B1122" s="142"/>
      <c r="C1122" s="142">
        <v>3816</v>
      </c>
      <c r="D1122" s="142"/>
      <c r="E1122" s="142">
        <v>3816</v>
      </c>
      <c r="F1122" s="142" t="s">
        <v>7134</v>
      </c>
      <c r="K1122" s="140" t="s">
        <v>7135</v>
      </c>
    </row>
    <row r="1123" spans="1:11" s="139" customFormat="1" ht="30" customHeight="1">
      <c r="A1123" s="140" t="s">
        <v>3995</v>
      </c>
      <c r="B1123" s="142"/>
      <c r="C1123" s="142"/>
      <c r="D1123" s="142">
        <v>196</v>
      </c>
      <c r="E1123" s="142">
        <v>196</v>
      </c>
      <c r="F1123" s="142" t="s">
        <v>7136</v>
      </c>
      <c r="K1123" s="140" t="s">
        <v>7137</v>
      </c>
    </row>
    <row r="1124" spans="1:11" s="139" customFormat="1" ht="30" customHeight="1">
      <c r="A1124" s="140" t="s">
        <v>3991</v>
      </c>
      <c r="B1124" s="142"/>
      <c r="C1124" s="142"/>
      <c r="D1124" s="142"/>
      <c r="E1124" s="142"/>
      <c r="F1124" s="142"/>
      <c r="K1124" s="140" t="s">
        <v>7128</v>
      </c>
    </row>
    <row r="1125" spans="1:11" s="139" customFormat="1" ht="30" customHeight="1">
      <c r="A1125" s="140" t="s">
        <v>3996</v>
      </c>
      <c r="B1125" s="142">
        <v>114.4</v>
      </c>
      <c r="C1125" s="142"/>
      <c r="D1125" s="142"/>
      <c r="E1125" s="142">
        <v>114.4</v>
      </c>
      <c r="F1125" s="142"/>
      <c r="K1125" s="140" t="s">
        <v>7138</v>
      </c>
    </row>
    <row r="1126" spans="1:11" s="139" customFormat="1" ht="30" customHeight="1">
      <c r="A1126" s="140" t="s">
        <v>52</v>
      </c>
      <c r="B1126" s="142"/>
      <c r="C1126" s="142"/>
      <c r="D1126" s="142"/>
      <c r="E1126" s="142"/>
      <c r="F1126" s="142"/>
      <c r="K1126" s="140" t="s">
        <v>52</v>
      </c>
    </row>
    <row r="1127" spans="1:11" s="139" customFormat="1" ht="30" customHeight="1">
      <c r="A1127" s="140" t="s">
        <v>3618</v>
      </c>
      <c r="B1127" s="142">
        <v>304.39999999999998</v>
      </c>
      <c r="C1127" s="142">
        <v>3816</v>
      </c>
      <c r="D1127" s="142">
        <v>196</v>
      </c>
      <c r="E1127" s="142">
        <v>4316.3999999999996</v>
      </c>
      <c r="F1127" s="142"/>
      <c r="K1127" s="140" t="s">
        <v>6822</v>
      </c>
    </row>
    <row r="1128" spans="1:11" s="139" customFormat="1" ht="30" customHeight="1">
      <c r="A1128" s="140" t="s">
        <v>52</v>
      </c>
      <c r="B1128" s="142"/>
      <c r="C1128" s="142"/>
      <c r="D1128" s="142"/>
      <c r="E1128" s="142"/>
      <c r="F1128" s="142"/>
      <c r="K1128" s="140" t="s">
        <v>6814</v>
      </c>
    </row>
    <row r="1129" spans="1:11" s="139" customFormat="1" ht="30" customHeight="1">
      <c r="A1129" s="140" t="s">
        <v>3997</v>
      </c>
      <c r="B1129" s="142"/>
      <c r="C1129" s="142"/>
      <c r="D1129" s="142"/>
      <c r="E1129" s="142"/>
      <c r="F1129" s="142"/>
      <c r="K1129" s="140" t="s">
        <v>7139</v>
      </c>
    </row>
    <row r="1130" spans="1:11" s="139" customFormat="1" ht="30" customHeight="1">
      <c r="A1130" s="140" t="s">
        <v>7120</v>
      </c>
      <c r="B1130" s="142"/>
      <c r="C1130" s="142"/>
      <c r="D1130" s="142"/>
      <c r="E1130" s="142"/>
      <c r="F1130" s="142"/>
      <c r="K1130" s="140" t="s">
        <v>7121</v>
      </c>
    </row>
    <row r="1131" spans="1:11" s="139" customFormat="1" ht="30" customHeight="1">
      <c r="A1131" s="140" t="s">
        <v>3998</v>
      </c>
      <c r="B1131" s="142">
        <v>260.60000000000002</v>
      </c>
      <c r="C1131" s="142"/>
      <c r="D1131" s="142"/>
      <c r="E1131" s="142">
        <v>260.60000000000002</v>
      </c>
      <c r="F1131" s="142" t="s">
        <v>7122</v>
      </c>
      <c r="K1131" s="140" t="s">
        <v>7140</v>
      </c>
    </row>
    <row r="1132" spans="1:11" s="139" customFormat="1" ht="30" customHeight="1">
      <c r="A1132" s="140" t="s">
        <v>3999</v>
      </c>
      <c r="B1132" s="142"/>
      <c r="C1132" s="142">
        <v>5000</v>
      </c>
      <c r="D1132" s="142"/>
      <c r="E1132" s="142">
        <v>5000</v>
      </c>
      <c r="F1132" s="142" t="s">
        <v>7124</v>
      </c>
      <c r="K1132" s="140" t="s">
        <v>7141</v>
      </c>
    </row>
    <row r="1133" spans="1:11" s="139" customFormat="1" ht="30" customHeight="1">
      <c r="A1133" s="140" t="s">
        <v>4000</v>
      </c>
      <c r="B1133" s="142"/>
      <c r="C1133" s="142"/>
      <c r="D1133" s="142">
        <v>2.4</v>
      </c>
      <c r="E1133" s="142">
        <v>2.4</v>
      </c>
      <c r="F1133" s="142" t="s">
        <v>7126</v>
      </c>
      <c r="K1133" s="140" t="s">
        <v>7142</v>
      </c>
    </row>
    <row r="1134" spans="1:11" s="139" customFormat="1" ht="30" customHeight="1">
      <c r="A1134" s="140" t="s">
        <v>3991</v>
      </c>
      <c r="B1134" s="142"/>
      <c r="C1134" s="142"/>
      <c r="D1134" s="142"/>
      <c r="E1134" s="142"/>
      <c r="F1134" s="142"/>
      <c r="K1134" s="140" t="s">
        <v>7128</v>
      </c>
    </row>
    <row r="1135" spans="1:11" s="139" customFormat="1" ht="30" customHeight="1">
      <c r="A1135" s="140" t="s">
        <v>4001</v>
      </c>
      <c r="B1135" s="142">
        <v>150</v>
      </c>
      <c r="C1135" s="142"/>
      <c r="D1135" s="142"/>
      <c r="E1135" s="142">
        <v>150</v>
      </c>
      <c r="F1135" s="142"/>
      <c r="K1135" s="140" t="s">
        <v>7143</v>
      </c>
    </row>
    <row r="1136" spans="1:11" s="139" customFormat="1" ht="30" customHeight="1">
      <c r="A1136" s="140" t="s">
        <v>52</v>
      </c>
      <c r="B1136" s="142"/>
      <c r="C1136" s="142"/>
      <c r="D1136" s="142"/>
      <c r="E1136" s="142"/>
      <c r="F1136" s="142"/>
      <c r="K1136" s="140" t="s">
        <v>52</v>
      </c>
    </row>
    <row r="1137" spans="1:11" s="139" customFormat="1" ht="30" customHeight="1">
      <c r="A1137" s="140" t="s">
        <v>3618</v>
      </c>
      <c r="B1137" s="142">
        <v>410.6</v>
      </c>
      <c r="C1137" s="142">
        <v>5000</v>
      </c>
      <c r="D1137" s="142">
        <v>2.4</v>
      </c>
      <c r="E1137" s="142">
        <v>5413</v>
      </c>
      <c r="F1137" s="142"/>
      <c r="K1137" s="140" t="s">
        <v>6823</v>
      </c>
    </row>
    <row r="1138" spans="1:11" s="139" customFormat="1" ht="30" customHeight="1">
      <c r="A1138" s="140" t="s">
        <v>52</v>
      </c>
      <c r="B1138" s="142"/>
      <c r="C1138" s="142"/>
      <c r="D1138" s="142"/>
      <c r="E1138" s="142"/>
      <c r="F1138" s="142"/>
      <c r="K1138" s="140" t="s">
        <v>6824</v>
      </c>
    </row>
    <row r="1139" spans="1:11" s="139" customFormat="1" ht="30" customHeight="1">
      <c r="A1139" s="140" t="s">
        <v>4002</v>
      </c>
      <c r="B1139" s="142"/>
      <c r="C1139" s="142"/>
      <c r="D1139" s="142"/>
      <c r="E1139" s="142"/>
      <c r="F1139" s="142"/>
      <c r="K1139" s="140" t="s">
        <v>7144</v>
      </c>
    </row>
    <row r="1140" spans="1:11" s="139" customFormat="1" ht="30" customHeight="1">
      <c r="A1140" s="140" t="s">
        <v>4003</v>
      </c>
      <c r="B1140" s="142"/>
      <c r="C1140" s="142">
        <v>3184.8</v>
      </c>
      <c r="D1140" s="142"/>
      <c r="E1140" s="142">
        <v>3184.8</v>
      </c>
      <c r="F1140" s="142" t="s">
        <v>6752</v>
      </c>
      <c r="K1140" s="140" t="s">
        <v>7145</v>
      </c>
    </row>
    <row r="1141" spans="1:11" s="139" customFormat="1" ht="30" customHeight="1">
      <c r="A1141" s="140" t="s">
        <v>4004</v>
      </c>
      <c r="B1141" s="142"/>
      <c r="C1141" s="142">
        <v>943.3</v>
      </c>
      <c r="D1141" s="142"/>
      <c r="E1141" s="142">
        <v>943.3</v>
      </c>
      <c r="F1141" s="142" t="s">
        <v>6755</v>
      </c>
      <c r="K1141" s="140" t="s">
        <v>7146</v>
      </c>
    </row>
    <row r="1142" spans="1:11" s="139" customFormat="1" ht="30" customHeight="1">
      <c r="A1142" s="140" t="s">
        <v>3991</v>
      </c>
      <c r="B1142" s="142"/>
      <c r="C1142" s="142"/>
      <c r="D1142" s="142"/>
      <c r="E1142" s="142"/>
      <c r="F1142" s="142"/>
      <c r="K1142" s="140" t="s">
        <v>7128</v>
      </c>
    </row>
    <row r="1143" spans="1:11" s="139" customFormat="1" ht="30" customHeight="1">
      <c r="A1143" s="140" t="s">
        <v>4005</v>
      </c>
      <c r="B1143" s="142">
        <v>123.8</v>
      </c>
      <c r="C1143" s="142"/>
      <c r="D1143" s="142"/>
      <c r="E1143" s="142">
        <v>123.8</v>
      </c>
      <c r="F1143" s="142"/>
      <c r="K1143" s="140" t="s">
        <v>7147</v>
      </c>
    </row>
    <row r="1144" spans="1:11" s="139" customFormat="1" ht="30" customHeight="1">
      <c r="A1144" s="140" t="s">
        <v>52</v>
      </c>
      <c r="B1144" s="142"/>
      <c r="C1144" s="142"/>
      <c r="D1144" s="142"/>
      <c r="E1144" s="142"/>
      <c r="F1144" s="142"/>
      <c r="K1144" s="140" t="s">
        <v>52</v>
      </c>
    </row>
    <row r="1145" spans="1:11" s="139" customFormat="1" ht="30" customHeight="1">
      <c r="A1145" s="140" t="s">
        <v>3618</v>
      </c>
      <c r="B1145" s="142">
        <v>123.8</v>
      </c>
      <c r="C1145" s="142">
        <v>4128.1000000000004</v>
      </c>
      <c r="D1145" s="142"/>
      <c r="E1145" s="142">
        <v>4251.8999999999996</v>
      </c>
      <c r="F1145" s="142"/>
      <c r="K1145" s="140" t="s">
        <v>6832</v>
      </c>
    </row>
    <row r="1146" spans="1:11" s="139" customFormat="1" ht="30" customHeight="1">
      <c r="A1146" s="140" t="s">
        <v>52</v>
      </c>
      <c r="B1146" s="142"/>
      <c r="C1146" s="142"/>
      <c r="D1146" s="142"/>
      <c r="E1146" s="142"/>
      <c r="F1146" s="142"/>
      <c r="K1146" s="140" t="s">
        <v>6833</v>
      </c>
    </row>
    <row r="1147" spans="1:11" s="139" customFormat="1" ht="30" customHeight="1">
      <c r="A1147" s="140" t="s">
        <v>4006</v>
      </c>
      <c r="B1147" s="142"/>
      <c r="C1147" s="142"/>
      <c r="D1147" s="142"/>
      <c r="E1147" s="142"/>
      <c r="F1147" s="142"/>
      <c r="K1147" s="140" t="s">
        <v>7148</v>
      </c>
    </row>
    <row r="1148" spans="1:11" s="139" customFormat="1" ht="30" customHeight="1">
      <c r="A1148" s="140" t="s">
        <v>4007</v>
      </c>
      <c r="B1148" s="142"/>
      <c r="C1148" s="142">
        <v>2123.1999999999998</v>
      </c>
      <c r="D1148" s="142"/>
      <c r="E1148" s="142">
        <v>2123.1999999999998</v>
      </c>
      <c r="F1148" s="142" t="s">
        <v>6752</v>
      </c>
      <c r="K1148" s="140" t="s">
        <v>7149</v>
      </c>
    </row>
    <row r="1149" spans="1:11" s="139" customFormat="1" ht="30" customHeight="1">
      <c r="A1149" s="140" t="s">
        <v>4008</v>
      </c>
      <c r="B1149" s="142"/>
      <c r="C1149" s="142">
        <v>16037.4</v>
      </c>
      <c r="D1149" s="142"/>
      <c r="E1149" s="142">
        <v>16037.4</v>
      </c>
      <c r="F1149" s="142" t="s">
        <v>6755</v>
      </c>
      <c r="K1149" s="140" t="s">
        <v>7150</v>
      </c>
    </row>
    <row r="1150" spans="1:11" s="139" customFormat="1" ht="30" customHeight="1">
      <c r="A1150" s="140" t="s">
        <v>3991</v>
      </c>
      <c r="B1150" s="142"/>
      <c r="C1150" s="142"/>
      <c r="D1150" s="142"/>
      <c r="E1150" s="142"/>
      <c r="F1150" s="142"/>
      <c r="K1150" s="140" t="s">
        <v>7128</v>
      </c>
    </row>
    <row r="1151" spans="1:11" s="139" customFormat="1" ht="30" customHeight="1">
      <c r="A1151" s="140" t="s">
        <v>4009</v>
      </c>
      <c r="B1151" s="142">
        <v>544.79999999999995</v>
      </c>
      <c r="C1151" s="142"/>
      <c r="D1151" s="142"/>
      <c r="E1151" s="142">
        <v>544.79999999999995</v>
      </c>
      <c r="F1151" s="142"/>
      <c r="K1151" s="140" t="s">
        <v>7151</v>
      </c>
    </row>
    <row r="1152" spans="1:11" s="139" customFormat="1" ht="30" customHeight="1">
      <c r="A1152" s="140" t="s">
        <v>52</v>
      </c>
      <c r="B1152" s="142"/>
      <c r="C1152" s="142"/>
      <c r="D1152" s="142"/>
      <c r="E1152" s="142"/>
      <c r="F1152" s="142"/>
      <c r="K1152" s="140" t="s">
        <v>52</v>
      </c>
    </row>
    <row r="1153" spans="1:11" s="139" customFormat="1" ht="30" customHeight="1">
      <c r="A1153" s="140" t="s">
        <v>3618</v>
      </c>
      <c r="B1153" s="142">
        <v>544.79999999999995</v>
      </c>
      <c r="C1153" s="142">
        <v>18160.599999999999</v>
      </c>
      <c r="D1153" s="142"/>
      <c r="E1153" s="142">
        <v>18705.400000000001</v>
      </c>
      <c r="F1153" s="142"/>
      <c r="K1153" s="140" t="s">
        <v>6837</v>
      </c>
    </row>
    <row r="1154" spans="1:11" s="139" customFormat="1" ht="30" customHeight="1">
      <c r="A1154" s="140" t="s">
        <v>52</v>
      </c>
      <c r="B1154" s="142"/>
      <c r="C1154" s="142"/>
      <c r="D1154" s="142"/>
      <c r="E1154" s="142"/>
      <c r="F1154" s="142"/>
      <c r="K1154" s="140" t="s">
        <v>52</v>
      </c>
    </row>
    <row r="1155" spans="1:11" s="139" customFormat="1" ht="30" customHeight="1">
      <c r="A1155" s="140" t="s">
        <v>52</v>
      </c>
      <c r="B1155" s="142"/>
      <c r="C1155" s="142"/>
      <c r="D1155" s="142"/>
      <c r="E1155" s="142"/>
      <c r="F1155" s="142"/>
      <c r="K1155" s="140" t="s">
        <v>52</v>
      </c>
    </row>
    <row r="1156" spans="1:11" s="139" customFormat="1" ht="30" customHeight="1">
      <c r="A1156" s="140" t="s">
        <v>4010</v>
      </c>
      <c r="B1156" s="142">
        <v>46137.3</v>
      </c>
      <c r="C1156" s="142">
        <v>36772.1</v>
      </c>
      <c r="D1156" s="142">
        <v>201</v>
      </c>
      <c r="E1156" s="142">
        <v>83110.399999999994</v>
      </c>
      <c r="F1156" s="142"/>
      <c r="K1156" s="140" t="s">
        <v>7152</v>
      </c>
    </row>
    <row r="1157" spans="1:11" s="139" customFormat="1" ht="30" customHeight="1">
      <c r="A1157" s="140"/>
      <c r="B1157" s="140"/>
      <c r="C1157" s="140"/>
      <c r="D1157" s="140"/>
      <c r="E1157" s="140"/>
      <c r="F1157" s="140"/>
    </row>
    <row r="1158" spans="1:11" s="139" customFormat="1" ht="30" customHeight="1" thickBot="1">
      <c r="A1158" s="144" t="s">
        <v>3566</v>
      </c>
      <c r="B1158" s="145">
        <v>46137</v>
      </c>
      <c r="C1158" s="145">
        <v>36772</v>
      </c>
      <c r="D1158" s="145">
        <v>201</v>
      </c>
      <c r="E1158" s="145">
        <v>83110</v>
      </c>
      <c r="F1158" s="144"/>
    </row>
    <row r="1159" spans="1:11" s="139" customFormat="1" ht="30" customHeight="1">
      <c r="A1159" s="140"/>
      <c r="B1159" s="140"/>
      <c r="C1159" s="140"/>
      <c r="D1159" s="140"/>
      <c r="E1159" s="140"/>
      <c r="F1159" s="140"/>
    </row>
    <row r="1160" spans="1:11" s="139" customFormat="1" ht="30" customHeight="1">
      <c r="A1160" s="140" t="s">
        <v>7153</v>
      </c>
      <c r="B1160" s="141">
        <v>70300</v>
      </c>
      <c r="C1160" s="141">
        <v>46245</v>
      </c>
      <c r="D1160" s="141">
        <v>29</v>
      </c>
      <c r="E1160" s="141">
        <v>116574</v>
      </c>
      <c r="F1160" s="140" t="s">
        <v>52</v>
      </c>
      <c r="G1160" s="139" t="s">
        <v>52</v>
      </c>
      <c r="H1160" s="139" t="s">
        <v>6493</v>
      </c>
      <c r="K1160" s="139">
        <v>1</v>
      </c>
    </row>
    <row r="1161" spans="1:11" s="139" customFormat="1" ht="30" customHeight="1">
      <c r="A1161" s="147"/>
      <c r="B1161" s="140"/>
      <c r="C1161" s="140"/>
      <c r="D1161" s="140"/>
      <c r="E1161" s="140"/>
      <c r="F1161" s="140"/>
    </row>
    <row r="1162" spans="1:11" s="139" customFormat="1" ht="30" customHeight="1">
      <c r="A1162" s="140" t="s">
        <v>6674</v>
      </c>
      <c r="B1162" s="140"/>
      <c r="C1162" s="140"/>
      <c r="D1162" s="140"/>
      <c r="E1162" s="140"/>
      <c r="F1162" s="140"/>
      <c r="G1162" s="139" t="s">
        <v>52</v>
      </c>
      <c r="I1162" s="139" t="s">
        <v>1535</v>
      </c>
      <c r="J1162" s="139" t="s">
        <v>52</v>
      </c>
      <c r="K1162" s="139" t="s">
        <v>56</v>
      </c>
    </row>
    <row r="1163" spans="1:11" s="139" customFormat="1" ht="30" customHeight="1">
      <c r="A1163" s="140" t="s">
        <v>4011</v>
      </c>
      <c r="B1163" s="142"/>
      <c r="C1163" s="142"/>
      <c r="D1163" s="142"/>
      <c r="E1163" s="142"/>
      <c r="F1163" s="142"/>
      <c r="K1163" s="140" t="s">
        <v>7154</v>
      </c>
    </row>
    <row r="1164" spans="1:11" s="139" customFormat="1" ht="30" customHeight="1">
      <c r="A1164" s="140" t="s">
        <v>52</v>
      </c>
      <c r="B1164" s="142"/>
      <c r="C1164" s="142"/>
      <c r="D1164" s="142"/>
      <c r="E1164" s="142"/>
      <c r="F1164" s="142"/>
      <c r="K1164" s="140" t="s">
        <v>6676</v>
      </c>
    </row>
    <row r="1165" spans="1:11" s="139" customFormat="1" ht="30" customHeight="1">
      <c r="A1165" s="140" t="s">
        <v>3972</v>
      </c>
      <c r="B1165" s="142"/>
      <c r="C1165" s="142"/>
      <c r="D1165" s="142"/>
      <c r="E1165" s="142"/>
      <c r="F1165" s="142"/>
      <c r="K1165" s="140" t="s">
        <v>7091</v>
      </c>
    </row>
    <row r="1166" spans="1:11" s="139" customFormat="1" ht="30" customHeight="1">
      <c r="A1166" s="140" t="s">
        <v>4012</v>
      </c>
      <c r="B1166" s="142">
        <v>16984.7</v>
      </c>
      <c r="C1166" s="142"/>
      <c r="D1166" s="142"/>
      <c r="E1166" s="142">
        <v>16984.7</v>
      </c>
      <c r="F1166" s="142" t="s">
        <v>7155</v>
      </c>
      <c r="K1166" s="140" t="s">
        <v>7156</v>
      </c>
    </row>
    <row r="1167" spans="1:11" s="139" customFormat="1" ht="30" customHeight="1">
      <c r="A1167" s="140" t="s">
        <v>3974</v>
      </c>
      <c r="B1167" s="142">
        <v>180.1</v>
      </c>
      <c r="C1167" s="142"/>
      <c r="D1167" s="142"/>
      <c r="E1167" s="142">
        <v>180.1</v>
      </c>
      <c r="F1167" s="142" t="s">
        <v>7092</v>
      </c>
      <c r="K1167" s="140" t="s">
        <v>7094</v>
      </c>
    </row>
    <row r="1168" spans="1:11" s="139" customFormat="1" ht="30" customHeight="1">
      <c r="A1168" s="140" t="s">
        <v>4013</v>
      </c>
      <c r="B1168" s="142">
        <v>3898.3</v>
      </c>
      <c r="C1168" s="142"/>
      <c r="D1168" s="142"/>
      <c r="E1168" s="142">
        <v>3898.3</v>
      </c>
      <c r="F1168" s="142" t="s">
        <v>7157</v>
      </c>
      <c r="K1168" s="140" t="s">
        <v>7158</v>
      </c>
    </row>
    <row r="1169" spans="1:11" s="139" customFormat="1" ht="30" customHeight="1">
      <c r="A1169" s="140" t="s">
        <v>4014</v>
      </c>
      <c r="B1169" s="142">
        <v>11200</v>
      </c>
      <c r="C1169" s="142"/>
      <c r="D1169" s="142"/>
      <c r="E1169" s="142">
        <v>11200</v>
      </c>
      <c r="F1169" s="142" t="s">
        <v>7159</v>
      </c>
      <c r="K1169" s="140" t="s">
        <v>7160</v>
      </c>
    </row>
    <row r="1170" spans="1:11" s="139" customFormat="1" ht="30" customHeight="1">
      <c r="A1170" s="140" t="s">
        <v>4015</v>
      </c>
      <c r="B1170" s="142">
        <v>5382</v>
      </c>
      <c r="C1170" s="142"/>
      <c r="D1170" s="142"/>
      <c r="E1170" s="142">
        <v>5382</v>
      </c>
      <c r="F1170" s="142" t="s">
        <v>7161</v>
      </c>
      <c r="K1170" s="140" t="s">
        <v>7162</v>
      </c>
    </row>
    <row r="1171" spans="1:11" s="139" customFormat="1" ht="30" customHeight="1">
      <c r="A1171" s="140" t="s">
        <v>4016</v>
      </c>
      <c r="B1171" s="142">
        <v>6609.6</v>
      </c>
      <c r="C1171" s="142"/>
      <c r="D1171" s="142"/>
      <c r="E1171" s="142">
        <v>6609.6</v>
      </c>
      <c r="F1171" s="142" t="s">
        <v>7163</v>
      </c>
      <c r="K1171" s="140" t="s">
        <v>7164</v>
      </c>
    </row>
    <row r="1172" spans="1:11" s="139" customFormat="1" ht="30" customHeight="1">
      <c r="A1172" s="140" t="s">
        <v>4017</v>
      </c>
      <c r="B1172" s="142">
        <v>2000</v>
      </c>
      <c r="C1172" s="142"/>
      <c r="D1172" s="142"/>
      <c r="E1172" s="142">
        <v>2000</v>
      </c>
      <c r="F1172" s="142" t="s">
        <v>7105</v>
      </c>
      <c r="K1172" s="140" t="s">
        <v>7165</v>
      </c>
    </row>
    <row r="1173" spans="1:11" s="139" customFormat="1" ht="30" customHeight="1">
      <c r="A1173" s="140" t="s">
        <v>4018</v>
      </c>
      <c r="B1173" s="142">
        <v>12000</v>
      </c>
      <c r="C1173" s="142"/>
      <c r="D1173" s="142"/>
      <c r="E1173" s="142">
        <v>12000</v>
      </c>
      <c r="F1173" s="142" t="s">
        <v>7107</v>
      </c>
      <c r="K1173" s="140" t="s">
        <v>7166</v>
      </c>
    </row>
    <row r="1174" spans="1:11" s="139" customFormat="1" ht="30" customHeight="1">
      <c r="A1174" s="140" t="s">
        <v>4019</v>
      </c>
      <c r="B1174" s="142">
        <v>472</v>
      </c>
      <c r="C1174" s="142"/>
      <c r="D1174" s="142"/>
      <c r="E1174" s="142">
        <v>472</v>
      </c>
      <c r="F1174" s="142" t="s">
        <v>7167</v>
      </c>
      <c r="K1174" s="140" t="s">
        <v>7168</v>
      </c>
    </row>
    <row r="1175" spans="1:11" s="139" customFormat="1" ht="30" customHeight="1">
      <c r="A1175" s="140" t="s">
        <v>4020</v>
      </c>
      <c r="B1175" s="142">
        <v>2731.9</v>
      </c>
      <c r="C1175" s="142"/>
      <c r="D1175" s="142"/>
      <c r="E1175" s="142">
        <v>2731.9</v>
      </c>
      <c r="F1175" s="142" t="s">
        <v>7169</v>
      </c>
      <c r="K1175" s="140" t="s">
        <v>7170</v>
      </c>
    </row>
    <row r="1176" spans="1:11" s="139" customFormat="1" ht="30" customHeight="1">
      <c r="A1176" s="140" t="s">
        <v>52</v>
      </c>
      <c r="B1176" s="146"/>
      <c r="C1176" s="146"/>
      <c r="D1176" s="146"/>
      <c r="E1176" s="146"/>
      <c r="F1176" s="146"/>
      <c r="K1176" s="140" t="s">
        <v>6994</v>
      </c>
    </row>
    <row r="1177" spans="1:11" s="139" customFormat="1" ht="30" customHeight="1">
      <c r="A1177" s="140" t="s">
        <v>3748</v>
      </c>
      <c r="B1177" s="142">
        <v>61458.6</v>
      </c>
      <c r="C1177" s="142"/>
      <c r="D1177" s="142"/>
      <c r="E1177" s="142">
        <v>61458.6</v>
      </c>
      <c r="F1177" s="142"/>
      <c r="K1177" s="140" t="s">
        <v>6919</v>
      </c>
    </row>
    <row r="1178" spans="1:11" s="139" customFormat="1" ht="30" customHeight="1">
      <c r="A1178" s="140" t="s">
        <v>52</v>
      </c>
      <c r="B1178" s="146"/>
      <c r="C1178" s="146"/>
      <c r="D1178" s="146"/>
      <c r="E1178" s="146"/>
      <c r="F1178" s="146"/>
      <c r="K1178" s="140" t="s">
        <v>6994</v>
      </c>
    </row>
    <row r="1179" spans="1:11" s="139" customFormat="1" ht="30" customHeight="1">
      <c r="A1179" s="140" t="s">
        <v>52</v>
      </c>
      <c r="B1179" s="142"/>
      <c r="C1179" s="142"/>
      <c r="D1179" s="142"/>
      <c r="E1179" s="142"/>
      <c r="F1179" s="142"/>
      <c r="K1179" s="140" t="s">
        <v>6758</v>
      </c>
    </row>
    <row r="1180" spans="1:11" s="139" customFormat="1" ht="30" customHeight="1">
      <c r="A1180" s="140" t="s">
        <v>4021</v>
      </c>
      <c r="B1180" s="142"/>
      <c r="C1180" s="142"/>
      <c r="D1180" s="142"/>
      <c r="E1180" s="142"/>
      <c r="F1180" s="142"/>
      <c r="K1180" s="140" t="s">
        <v>7171</v>
      </c>
    </row>
    <row r="1181" spans="1:11" s="139" customFormat="1" ht="30" customHeight="1">
      <c r="A1181" s="140" t="s">
        <v>7120</v>
      </c>
      <c r="B1181" s="142"/>
      <c r="C1181" s="142"/>
      <c r="D1181" s="142"/>
      <c r="E1181" s="142"/>
      <c r="F1181" s="142"/>
      <c r="K1181" s="140" t="s">
        <v>7121</v>
      </c>
    </row>
    <row r="1182" spans="1:11" s="139" customFormat="1" ht="30" customHeight="1">
      <c r="A1182" s="140" t="s">
        <v>4022</v>
      </c>
      <c r="B1182" s="142">
        <v>279.5</v>
      </c>
      <c r="C1182" s="142"/>
      <c r="D1182" s="142"/>
      <c r="E1182" s="142">
        <v>279.5</v>
      </c>
      <c r="F1182" s="142" t="s">
        <v>7122</v>
      </c>
      <c r="K1182" s="140" t="s">
        <v>7172</v>
      </c>
    </row>
    <row r="1183" spans="1:11" s="139" customFormat="1" ht="30" customHeight="1">
      <c r="A1183" s="140" t="s">
        <v>4023</v>
      </c>
      <c r="B1183" s="142"/>
      <c r="C1183" s="142">
        <v>5361.4</v>
      </c>
      <c r="D1183" s="142"/>
      <c r="E1183" s="142">
        <v>5361.4</v>
      </c>
      <c r="F1183" s="142" t="s">
        <v>7124</v>
      </c>
      <c r="K1183" s="140" t="s">
        <v>7173</v>
      </c>
    </row>
    <row r="1184" spans="1:11" s="139" customFormat="1" ht="30" customHeight="1">
      <c r="A1184" s="140" t="s">
        <v>4024</v>
      </c>
      <c r="B1184" s="142"/>
      <c r="C1184" s="142"/>
      <c r="D1184" s="142">
        <v>2.6</v>
      </c>
      <c r="E1184" s="142">
        <v>2.6</v>
      </c>
      <c r="F1184" s="142" t="s">
        <v>7126</v>
      </c>
      <c r="K1184" s="140" t="s">
        <v>7174</v>
      </c>
    </row>
    <row r="1185" spans="1:11" s="139" customFormat="1" ht="30" customHeight="1">
      <c r="A1185" s="140" t="s">
        <v>3991</v>
      </c>
      <c r="B1185" s="142"/>
      <c r="C1185" s="142"/>
      <c r="D1185" s="142"/>
      <c r="E1185" s="142"/>
      <c r="F1185" s="142"/>
      <c r="K1185" s="140" t="s">
        <v>7128</v>
      </c>
    </row>
    <row r="1186" spans="1:11" s="139" customFormat="1" ht="30" customHeight="1">
      <c r="A1186" s="140" t="s">
        <v>4025</v>
      </c>
      <c r="B1186" s="142">
        <v>160.80000000000001</v>
      </c>
      <c r="C1186" s="142"/>
      <c r="D1186" s="142"/>
      <c r="E1186" s="142">
        <v>160.80000000000001</v>
      </c>
      <c r="F1186" s="142"/>
      <c r="K1186" s="140" t="s">
        <v>7175</v>
      </c>
    </row>
    <row r="1187" spans="1:11" s="139" customFormat="1" ht="30" customHeight="1">
      <c r="A1187" s="140" t="s">
        <v>52</v>
      </c>
      <c r="B1187" s="146"/>
      <c r="C1187" s="146"/>
      <c r="D1187" s="146"/>
      <c r="E1187" s="146"/>
      <c r="F1187" s="146"/>
      <c r="K1187" s="140" t="s">
        <v>6994</v>
      </c>
    </row>
    <row r="1188" spans="1:11" s="139" customFormat="1" ht="30" customHeight="1">
      <c r="A1188" s="140" t="s">
        <v>3748</v>
      </c>
      <c r="B1188" s="142">
        <v>440.3</v>
      </c>
      <c r="C1188" s="142">
        <v>5361.4</v>
      </c>
      <c r="D1188" s="142">
        <v>2.6</v>
      </c>
      <c r="E1188" s="142">
        <v>5804.3</v>
      </c>
      <c r="F1188" s="142"/>
      <c r="K1188" s="140" t="s">
        <v>6924</v>
      </c>
    </row>
    <row r="1189" spans="1:11" s="139" customFormat="1" ht="30" customHeight="1">
      <c r="A1189" s="140" t="s">
        <v>52</v>
      </c>
      <c r="B1189" s="146"/>
      <c r="C1189" s="146"/>
      <c r="D1189" s="146"/>
      <c r="E1189" s="146"/>
      <c r="F1189" s="146"/>
      <c r="K1189" s="140" t="s">
        <v>6994</v>
      </c>
    </row>
    <row r="1190" spans="1:11" s="139" customFormat="1" ht="30" customHeight="1">
      <c r="A1190" s="140" t="s">
        <v>52</v>
      </c>
      <c r="B1190" s="142"/>
      <c r="C1190" s="142"/>
      <c r="D1190" s="142"/>
      <c r="E1190" s="142"/>
      <c r="F1190" s="142"/>
      <c r="K1190" s="140" t="s">
        <v>6796</v>
      </c>
    </row>
    <row r="1191" spans="1:11" s="139" customFormat="1" ht="30" customHeight="1">
      <c r="A1191" s="140" t="s">
        <v>7176</v>
      </c>
      <c r="B1191" s="142"/>
      <c r="C1191" s="142"/>
      <c r="D1191" s="142"/>
      <c r="E1191" s="142"/>
      <c r="F1191" s="142"/>
      <c r="K1191" s="140" t="s">
        <v>7177</v>
      </c>
    </row>
    <row r="1192" spans="1:11" s="139" customFormat="1" ht="30" customHeight="1">
      <c r="A1192" s="140" t="s">
        <v>3993</v>
      </c>
      <c r="B1192" s="142">
        <v>190</v>
      </c>
      <c r="C1192" s="142"/>
      <c r="D1192" s="142"/>
      <c r="E1192" s="142">
        <v>190</v>
      </c>
      <c r="F1192" s="142" t="s">
        <v>7178</v>
      </c>
      <c r="K1192" s="140" t="s">
        <v>7179</v>
      </c>
    </row>
    <row r="1193" spans="1:11" s="139" customFormat="1" ht="30" customHeight="1">
      <c r="A1193" s="140" t="s">
        <v>3994</v>
      </c>
      <c r="B1193" s="142"/>
      <c r="C1193" s="142">
        <v>3816</v>
      </c>
      <c r="D1193" s="142"/>
      <c r="E1193" s="142">
        <v>3816</v>
      </c>
      <c r="F1193" s="142" t="s">
        <v>7180</v>
      </c>
      <c r="K1193" s="140" t="s">
        <v>7181</v>
      </c>
    </row>
    <row r="1194" spans="1:11" s="139" customFormat="1" ht="30" customHeight="1">
      <c r="A1194" s="140" t="s">
        <v>4026</v>
      </c>
      <c r="B1194" s="142"/>
      <c r="C1194" s="142"/>
      <c r="D1194" s="142">
        <v>25</v>
      </c>
      <c r="E1194" s="142">
        <v>25</v>
      </c>
      <c r="F1194" s="142" t="s">
        <v>7182</v>
      </c>
      <c r="K1194" s="140" t="s">
        <v>7183</v>
      </c>
    </row>
    <row r="1195" spans="1:11" s="139" customFormat="1" ht="30" customHeight="1">
      <c r="A1195" s="140" t="s">
        <v>3991</v>
      </c>
      <c r="B1195" s="142"/>
      <c r="C1195" s="142"/>
      <c r="D1195" s="142"/>
      <c r="E1195" s="142"/>
      <c r="F1195" s="142"/>
      <c r="K1195" s="140" t="s">
        <v>7128</v>
      </c>
    </row>
    <row r="1196" spans="1:11" s="139" customFormat="1" ht="30" customHeight="1">
      <c r="A1196" s="140" t="s">
        <v>4027</v>
      </c>
      <c r="B1196" s="142">
        <v>114.4</v>
      </c>
      <c r="C1196" s="142"/>
      <c r="D1196" s="142"/>
      <c r="E1196" s="142">
        <v>114.4</v>
      </c>
      <c r="F1196" s="142"/>
      <c r="K1196" s="140" t="s">
        <v>7184</v>
      </c>
    </row>
    <row r="1197" spans="1:11" s="139" customFormat="1" ht="30" customHeight="1">
      <c r="A1197" s="140" t="s">
        <v>52</v>
      </c>
      <c r="B1197" s="146"/>
      <c r="C1197" s="146"/>
      <c r="D1197" s="146"/>
      <c r="E1197" s="146"/>
      <c r="F1197" s="146"/>
      <c r="K1197" s="140" t="s">
        <v>6994</v>
      </c>
    </row>
    <row r="1198" spans="1:11" s="139" customFormat="1" ht="30" customHeight="1">
      <c r="A1198" s="140" t="s">
        <v>3748</v>
      </c>
      <c r="B1198" s="142">
        <v>304.39999999999998</v>
      </c>
      <c r="C1198" s="142">
        <v>3816</v>
      </c>
      <c r="D1198" s="142">
        <v>25</v>
      </c>
      <c r="E1198" s="142">
        <v>4145.3999999999996</v>
      </c>
      <c r="F1198" s="142"/>
      <c r="K1198" s="140" t="s">
        <v>6993</v>
      </c>
    </row>
    <row r="1199" spans="1:11" s="139" customFormat="1" ht="30" customHeight="1">
      <c r="A1199" s="140" t="s">
        <v>52</v>
      </c>
      <c r="B1199" s="146"/>
      <c r="C1199" s="146"/>
      <c r="D1199" s="146"/>
      <c r="E1199" s="146"/>
      <c r="F1199" s="146"/>
      <c r="K1199" s="140" t="s">
        <v>6994</v>
      </c>
    </row>
    <row r="1200" spans="1:11" s="139" customFormat="1" ht="30" customHeight="1">
      <c r="A1200" s="140" t="s">
        <v>52</v>
      </c>
      <c r="B1200" s="142"/>
      <c r="C1200" s="142"/>
      <c r="D1200" s="142"/>
      <c r="E1200" s="142"/>
      <c r="F1200" s="142"/>
      <c r="K1200" s="140" t="s">
        <v>6805</v>
      </c>
    </row>
    <row r="1201" spans="1:11" s="139" customFormat="1" ht="30" customHeight="1">
      <c r="A1201" s="140" t="s">
        <v>4028</v>
      </c>
      <c r="B1201" s="142"/>
      <c r="C1201" s="142"/>
      <c r="D1201" s="142"/>
      <c r="E1201" s="142"/>
      <c r="F1201" s="142"/>
      <c r="K1201" s="140" t="s">
        <v>7185</v>
      </c>
    </row>
    <row r="1202" spans="1:11" s="139" customFormat="1" ht="30" customHeight="1">
      <c r="A1202" s="140" t="s">
        <v>7120</v>
      </c>
      <c r="B1202" s="142"/>
      <c r="C1202" s="142"/>
      <c r="D1202" s="142"/>
      <c r="E1202" s="142"/>
      <c r="F1202" s="142"/>
      <c r="K1202" s="140" t="s">
        <v>7121</v>
      </c>
    </row>
    <row r="1203" spans="1:11" s="139" customFormat="1" ht="30" customHeight="1">
      <c r="A1203" s="140" t="s">
        <v>4029</v>
      </c>
      <c r="B1203" s="142">
        <v>247.6</v>
      </c>
      <c r="C1203" s="142"/>
      <c r="D1203" s="142"/>
      <c r="E1203" s="142">
        <v>247.6</v>
      </c>
      <c r="F1203" s="142" t="s">
        <v>7122</v>
      </c>
      <c r="K1203" s="140" t="s">
        <v>7186</v>
      </c>
    </row>
    <row r="1204" spans="1:11" s="139" customFormat="1" ht="30" customHeight="1">
      <c r="A1204" s="140" t="s">
        <v>4030</v>
      </c>
      <c r="B1204" s="142"/>
      <c r="C1204" s="142">
        <v>4750</v>
      </c>
      <c r="D1204" s="142"/>
      <c r="E1204" s="142">
        <v>4750</v>
      </c>
      <c r="F1204" s="142" t="s">
        <v>7124</v>
      </c>
      <c r="K1204" s="140" t="s">
        <v>7187</v>
      </c>
    </row>
    <row r="1205" spans="1:11" s="139" customFormat="1" ht="30" customHeight="1">
      <c r="A1205" s="140" t="s">
        <v>4031</v>
      </c>
      <c r="B1205" s="142"/>
      <c r="C1205" s="142"/>
      <c r="D1205" s="142">
        <v>2.2999999999999998</v>
      </c>
      <c r="E1205" s="142">
        <v>2.2999999999999998</v>
      </c>
      <c r="F1205" s="142" t="s">
        <v>7126</v>
      </c>
      <c r="K1205" s="140" t="s">
        <v>7188</v>
      </c>
    </row>
    <row r="1206" spans="1:11" s="139" customFormat="1" ht="30" customHeight="1">
      <c r="A1206" s="140" t="s">
        <v>3991</v>
      </c>
      <c r="B1206" s="142"/>
      <c r="C1206" s="142"/>
      <c r="D1206" s="142"/>
      <c r="E1206" s="142"/>
      <c r="F1206" s="142"/>
      <c r="K1206" s="140" t="s">
        <v>7128</v>
      </c>
    </row>
    <row r="1207" spans="1:11" s="139" customFormat="1" ht="30" customHeight="1">
      <c r="A1207" s="140" t="s">
        <v>4032</v>
      </c>
      <c r="B1207" s="142">
        <v>142.5</v>
      </c>
      <c r="C1207" s="142"/>
      <c r="D1207" s="142"/>
      <c r="E1207" s="142">
        <v>142.5</v>
      </c>
      <c r="F1207" s="142"/>
      <c r="K1207" s="140" t="s">
        <v>7189</v>
      </c>
    </row>
    <row r="1208" spans="1:11" s="139" customFormat="1" ht="30" customHeight="1">
      <c r="A1208" s="140" t="s">
        <v>52</v>
      </c>
      <c r="B1208" s="146"/>
      <c r="C1208" s="146"/>
      <c r="D1208" s="146"/>
      <c r="E1208" s="146"/>
      <c r="F1208" s="146"/>
      <c r="K1208" s="140" t="s">
        <v>6994</v>
      </c>
    </row>
    <row r="1209" spans="1:11" s="139" customFormat="1" ht="30" customHeight="1">
      <c r="A1209" s="140" t="s">
        <v>3748</v>
      </c>
      <c r="B1209" s="142">
        <v>390.1</v>
      </c>
      <c r="C1209" s="142">
        <v>4750</v>
      </c>
      <c r="D1209" s="142">
        <v>2.2999999999999998</v>
      </c>
      <c r="E1209" s="142">
        <v>5142.4000000000005</v>
      </c>
      <c r="F1209" s="142"/>
      <c r="K1209" s="140" t="s">
        <v>7190</v>
      </c>
    </row>
    <row r="1210" spans="1:11" s="139" customFormat="1" ht="30" customHeight="1">
      <c r="A1210" s="140" t="s">
        <v>52</v>
      </c>
      <c r="B1210" s="146"/>
      <c r="C1210" s="146"/>
      <c r="D1210" s="146"/>
      <c r="E1210" s="146"/>
      <c r="F1210" s="146"/>
      <c r="K1210" s="140" t="s">
        <v>6994</v>
      </c>
    </row>
    <row r="1211" spans="1:11" s="139" customFormat="1" ht="30" customHeight="1">
      <c r="A1211" s="140" t="s">
        <v>52</v>
      </c>
      <c r="B1211" s="142"/>
      <c r="C1211" s="142"/>
      <c r="D1211" s="142"/>
      <c r="E1211" s="142"/>
      <c r="F1211" s="142"/>
      <c r="K1211" s="140" t="s">
        <v>6814</v>
      </c>
    </row>
    <row r="1212" spans="1:11" s="139" customFormat="1" ht="30" customHeight="1">
      <c r="A1212" s="140" t="s">
        <v>4033</v>
      </c>
      <c r="B1212" s="142"/>
      <c r="C1212" s="142"/>
      <c r="D1212" s="142"/>
      <c r="E1212" s="142"/>
      <c r="F1212" s="142"/>
      <c r="K1212" s="140" t="s">
        <v>7191</v>
      </c>
    </row>
    <row r="1213" spans="1:11" s="139" customFormat="1" ht="30" customHeight="1">
      <c r="A1213" s="140" t="s">
        <v>4003</v>
      </c>
      <c r="B1213" s="142"/>
      <c r="C1213" s="142">
        <v>3184.8</v>
      </c>
      <c r="D1213" s="142"/>
      <c r="E1213" s="142">
        <v>3184.8</v>
      </c>
      <c r="F1213" s="142" t="s">
        <v>6752</v>
      </c>
      <c r="K1213" s="140" t="s">
        <v>7192</v>
      </c>
    </row>
    <row r="1214" spans="1:11" s="139" customFormat="1" ht="30" customHeight="1">
      <c r="A1214" s="140" t="s">
        <v>4004</v>
      </c>
      <c r="B1214" s="142"/>
      <c r="C1214" s="142">
        <v>943.3</v>
      </c>
      <c r="D1214" s="142"/>
      <c r="E1214" s="142">
        <v>943.3</v>
      </c>
      <c r="F1214" s="142" t="s">
        <v>6755</v>
      </c>
      <c r="K1214" s="140" t="s">
        <v>7193</v>
      </c>
    </row>
    <row r="1215" spans="1:11" s="139" customFormat="1" ht="30" customHeight="1">
      <c r="A1215" s="140" t="s">
        <v>3991</v>
      </c>
      <c r="B1215" s="142"/>
      <c r="C1215" s="142"/>
      <c r="D1215" s="142"/>
      <c r="E1215" s="142"/>
      <c r="F1215" s="142"/>
      <c r="K1215" s="140" t="s">
        <v>7128</v>
      </c>
    </row>
    <row r="1216" spans="1:11" s="139" customFormat="1" ht="30" customHeight="1">
      <c r="A1216" s="140" t="s">
        <v>4034</v>
      </c>
      <c r="B1216" s="142">
        <v>123.8</v>
      </c>
      <c r="C1216" s="142"/>
      <c r="D1216" s="142"/>
      <c r="E1216" s="142">
        <v>123.8</v>
      </c>
      <c r="F1216" s="142"/>
      <c r="K1216" s="140" t="s">
        <v>7194</v>
      </c>
    </row>
    <row r="1217" spans="1:11" s="139" customFormat="1" ht="30" customHeight="1">
      <c r="A1217" s="140" t="s">
        <v>52</v>
      </c>
      <c r="B1217" s="146"/>
      <c r="C1217" s="146"/>
      <c r="D1217" s="146"/>
      <c r="E1217" s="146"/>
      <c r="F1217" s="146"/>
      <c r="K1217" s="140" t="s">
        <v>6994</v>
      </c>
    </row>
    <row r="1218" spans="1:11" s="139" customFormat="1" ht="30" customHeight="1">
      <c r="A1218" s="140" t="s">
        <v>3748</v>
      </c>
      <c r="B1218" s="142">
        <v>123.8</v>
      </c>
      <c r="C1218" s="142">
        <v>4128.1000000000004</v>
      </c>
      <c r="D1218" s="142"/>
      <c r="E1218" s="142">
        <v>4251.8999999999996</v>
      </c>
      <c r="F1218" s="142"/>
      <c r="K1218" s="140" t="s">
        <v>7195</v>
      </c>
    </row>
    <row r="1219" spans="1:11" s="139" customFormat="1" ht="30" customHeight="1">
      <c r="A1219" s="140" t="s">
        <v>52</v>
      </c>
      <c r="B1219" s="146"/>
      <c r="C1219" s="146"/>
      <c r="D1219" s="146"/>
      <c r="E1219" s="146"/>
      <c r="F1219" s="146"/>
      <c r="K1219" s="140" t="s">
        <v>6994</v>
      </c>
    </row>
    <row r="1220" spans="1:11" s="139" customFormat="1" ht="30" customHeight="1">
      <c r="A1220" s="140" t="s">
        <v>52</v>
      </c>
      <c r="B1220" s="142"/>
      <c r="C1220" s="142"/>
      <c r="D1220" s="142"/>
      <c r="E1220" s="142"/>
      <c r="F1220" s="142"/>
      <c r="K1220" s="140" t="s">
        <v>6824</v>
      </c>
    </row>
    <row r="1221" spans="1:11" s="139" customFormat="1" ht="30" customHeight="1">
      <c r="A1221" s="140" t="s">
        <v>4035</v>
      </c>
      <c r="B1221" s="142"/>
      <c r="C1221" s="142"/>
      <c r="D1221" s="142"/>
      <c r="E1221" s="142"/>
      <c r="F1221" s="142"/>
      <c r="K1221" s="140" t="s">
        <v>7196</v>
      </c>
    </row>
    <row r="1222" spans="1:11" s="139" customFormat="1" ht="30" customHeight="1">
      <c r="A1222" s="140" t="s">
        <v>4036</v>
      </c>
      <c r="B1222" s="142"/>
      <c r="C1222" s="142"/>
      <c r="D1222" s="142"/>
      <c r="E1222" s="142"/>
      <c r="F1222" s="142"/>
      <c r="K1222" s="140" t="s">
        <v>7197</v>
      </c>
    </row>
    <row r="1223" spans="1:11" s="139" customFormat="1" ht="30" customHeight="1">
      <c r="A1223" s="140" t="s">
        <v>4037</v>
      </c>
      <c r="B1223" s="142">
        <v>4535.3999999999996</v>
      </c>
      <c r="C1223" s="142"/>
      <c r="D1223" s="142"/>
      <c r="E1223" s="142">
        <v>4535.3999999999996</v>
      </c>
      <c r="F1223" s="142" t="s">
        <v>7198</v>
      </c>
      <c r="K1223" s="140" t="s">
        <v>7199</v>
      </c>
    </row>
    <row r="1224" spans="1:11" s="139" customFormat="1" ht="30" customHeight="1">
      <c r="A1224" s="140" t="s">
        <v>4038</v>
      </c>
      <c r="B1224" s="142"/>
      <c r="C1224" s="142">
        <v>8804.1</v>
      </c>
      <c r="D1224" s="142"/>
      <c r="E1224" s="142">
        <v>8804.1</v>
      </c>
      <c r="F1224" s="142" t="s">
        <v>7200</v>
      </c>
      <c r="K1224" s="140" t="s">
        <v>7201</v>
      </c>
    </row>
    <row r="1225" spans="1:11" s="139" customFormat="1" ht="30" customHeight="1">
      <c r="A1225" s="140" t="s">
        <v>4039</v>
      </c>
      <c r="B1225" s="142"/>
      <c r="C1225" s="142"/>
      <c r="D1225" s="142"/>
      <c r="E1225" s="142"/>
      <c r="F1225" s="142" t="s">
        <v>7202</v>
      </c>
      <c r="K1225" s="140" t="s">
        <v>7203</v>
      </c>
    </row>
    <row r="1226" spans="1:11" s="139" customFormat="1" ht="30" customHeight="1">
      <c r="A1226" s="140" t="s">
        <v>7204</v>
      </c>
      <c r="B1226" s="142"/>
      <c r="C1226" s="142"/>
      <c r="D1226" s="142"/>
      <c r="E1226" s="142"/>
      <c r="F1226" s="142"/>
      <c r="K1226" s="140" t="s">
        <v>7205</v>
      </c>
    </row>
    <row r="1227" spans="1:11" s="139" customFormat="1" ht="30" customHeight="1">
      <c r="A1227" s="140" t="s">
        <v>4040</v>
      </c>
      <c r="B1227" s="142"/>
      <c r="C1227" s="142"/>
      <c r="D1227" s="142"/>
      <c r="E1227" s="142"/>
      <c r="F1227" s="142" t="s">
        <v>7206</v>
      </c>
      <c r="K1227" s="140" t="s">
        <v>7207</v>
      </c>
    </row>
    <row r="1228" spans="1:11" s="139" customFormat="1" ht="30" customHeight="1">
      <c r="A1228" s="140" t="s">
        <v>4041</v>
      </c>
      <c r="B1228" s="142"/>
      <c r="C1228" s="142">
        <v>919.3</v>
      </c>
      <c r="D1228" s="142"/>
      <c r="E1228" s="142">
        <v>919.3</v>
      </c>
      <c r="F1228" s="142" t="s">
        <v>7208</v>
      </c>
      <c r="K1228" s="140" t="s">
        <v>7209</v>
      </c>
    </row>
    <row r="1229" spans="1:11" s="139" customFormat="1" ht="30" customHeight="1">
      <c r="A1229" s="140" t="s">
        <v>4042</v>
      </c>
      <c r="B1229" s="142"/>
      <c r="C1229" s="142"/>
      <c r="D1229" s="142"/>
      <c r="E1229" s="142"/>
      <c r="F1229" s="142" t="s">
        <v>7210</v>
      </c>
      <c r="K1229" s="140" t="s">
        <v>7211</v>
      </c>
    </row>
    <row r="1230" spans="1:11" s="139" customFormat="1" ht="30" customHeight="1">
      <c r="A1230" s="140" t="s">
        <v>4043</v>
      </c>
      <c r="B1230" s="142">
        <v>2086.1</v>
      </c>
      <c r="C1230" s="142"/>
      <c r="D1230" s="142"/>
      <c r="E1230" s="142">
        <v>2086.1</v>
      </c>
      <c r="F1230" s="142" t="s">
        <v>7212</v>
      </c>
      <c r="K1230" s="140" t="s">
        <v>7213</v>
      </c>
    </row>
    <row r="1231" spans="1:11" s="139" customFormat="1" ht="30" customHeight="1">
      <c r="A1231" s="140" t="s">
        <v>4044</v>
      </c>
      <c r="B1231" s="142"/>
      <c r="C1231" s="142"/>
      <c r="D1231" s="142"/>
      <c r="E1231" s="142"/>
      <c r="F1231" s="142"/>
      <c r="K1231" s="140" t="s">
        <v>7214</v>
      </c>
    </row>
    <row r="1232" spans="1:11" s="139" customFormat="1" ht="30" customHeight="1">
      <c r="A1232" s="140" t="s">
        <v>4045</v>
      </c>
      <c r="B1232" s="142">
        <v>291.7</v>
      </c>
      <c r="C1232" s="142"/>
      <c r="D1232" s="142"/>
      <c r="E1232" s="142">
        <v>291.7</v>
      </c>
      <c r="F1232" s="142"/>
      <c r="K1232" s="140" t="s">
        <v>7215</v>
      </c>
    </row>
    <row r="1233" spans="1:11" s="139" customFormat="1" ht="30" customHeight="1">
      <c r="A1233" s="140" t="s">
        <v>52</v>
      </c>
      <c r="B1233" s="146"/>
      <c r="C1233" s="146"/>
      <c r="D1233" s="146"/>
      <c r="E1233" s="146"/>
      <c r="F1233" s="146"/>
      <c r="K1233" s="140" t="s">
        <v>6994</v>
      </c>
    </row>
    <row r="1234" spans="1:11" s="139" customFormat="1" ht="30" customHeight="1">
      <c r="A1234" s="140" t="s">
        <v>3748</v>
      </c>
      <c r="B1234" s="142">
        <v>6913.2</v>
      </c>
      <c r="C1234" s="142">
        <v>9723.4</v>
      </c>
      <c r="D1234" s="142"/>
      <c r="E1234" s="142">
        <v>16636.599999999999</v>
      </c>
      <c r="F1234" s="142"/>
      <c r="K1234" s="140" t="s">
        <v>7216</v>
      </c>
    </row>
    <row r="1235" spans="1:11" s="139" customFormat="1" ht="30" customHeight="1">
      <c r="A1235" s="140" t="s">
        <v>52</v>
      </c>
      <c r="B1235" s="146"/>
      <c r="C1235" s="146"/>
      <c r="D1235" s="146"/>
      <c r="E1235" s="146"/>
      <c r="F1235" s="146"/>
      <c r="K1235" s="140" t="s">
        <v>6994</v>
      </c>
    </row>
    <row r="1236" spans="1:11" s="139" customFormat="1" ht="30" customHeight="1">
      <c r="A1236" s="140" t="s">
        <v>52</v>
      </c>
      <c r="B1236" s="142"/>
      <c r="C1236" s="142"/>
      <c r="D1236" s="142"/>
      <c r="E1236" s="142"/>
      <c r="F1236" s="142"/>
      <c r="K1236" s="140" t="s">
        <v>6833</v>
      </c>
    </row>
    <row r="1237" spans="1:11" s="139" customFormat="1" ht="30" customHeight="1">
      <c r="A1237" s="140" t="s">
        <v>4006</v>
      </c>
      <c r="B1237" s="142"/>
      <c r="C1237" s="142"/>
      <c r="D1237" s="142"/>
      <c r="E1237" s="142"/>
      <c r="F1237" s="142"/>
      <c r="K1237" s="140" t="s">
        <v>7148</v>
      </c>
    </row>
    <row r="1238" spans="1:11" s="139" customFormat="1" ht="30" customHeight="1">
      <c r="A1238" s="140" t="s">
        <v>4007</v>
      </c>
      <c r="B1238" s="142"/>
      <c r="C1238" s="142">
        <v>2123.1999999999998</v>
      </c>
      <c r="D1238" s="142"/>
      <c r="E1238" s="142">
        <v>2123.1999999999998</v>
      </c>
      <c r="F1238" s="142" t="s">
        <v>6752</v>
      </c>
      <c r="K1238" s="140" t="s">
        <v>7149</v>
      </c>
    </row>
    <row r="1239" spans="1:11" s="139" customFormat="1" ht="30" customHeight="1">
      <c r="A1239" s="140" t="s">
        <v>4008</v>
      </c>
      <c r="B1239" s="142"/>
      <c r="C1239" s="142">
        <v>16037.4</v>
      </c>
      <c r="D1239" s="142"/>
      <c r="E1239" s="142">
        <v>16037.4</v>
      </c>
      <c r="F1239" s="142" t="s">
        <v>6755</v>
      </c>
      <c r="K1239" s="140" t="s">
        <v>7150</v>
      </c>
    </row>
    <row r="1240" spans="1:11" s="139" customFormat="1" ht="30" customHeight="1">
      <c r="A1240" s="140" t="s">
        <v>3991</v>
      </c>
      <c r="B1240" s="142"/>
      <c r="C1240" s="142"/>
      <c r="D1240" s="142"/>
      <c r="E1240" s="142"/>
      <c r="F1240" s="142"/>
      <c r="K1240" s="140" t="s">
        <v>7128</v>
      </c>
    </row>
    <row r="1241" spans="1:11" s="139" customFormat="1" ht="30" customHeight="1">
      <c r="A1241" s="140" t="s">
        <v>4046</v>
      </c>
      <c r="B1241" s="142">
        <v>544.79999999999995</v>
      </c>
      <c r="C1241" s="142"/>
      <c r="D1241" s="142"/>
      <c r="E1241" s="142">
        <v>544.79999999999995</v>
      </c>
      <c r="F1241" s="142"/>
      <c r="K1241" s="140" t="s">
        <v>7217</v>
      </c>
    </row>
    <row r="1242" spans="1:11" s="139" customFormat="1" ht="30" customHeight="1">
      <c r="A1242" s="140" t="s">
        <v>52</v>
      </c>
      <c r="B1242" s="146"/>
      <c r="C1242" s="146"/>
      <c r="D1242" s="146"/>
      <c r="E1242" s="146"/>
      <c r="F1242" s="146"/>
      <c r="K1242" s="140" t="s">
        <v>6994</v>
      </c>
    </row>
    <row r="1243" spans="1:11" s="139" customFormat="1" ht="30" customHeight="1">
      <c r="A1243" s="140" t="s">
        <v>3748</v>
      </c>
      <c r="B1243" s="142">
        <v>544.79999999999995</v>
      </c>
      <c r="C1243" s="142">
        <v>18160.599999999999</v>
      </c>
      <c r="D1243" s="142"/>
      <c r="E1243" s="142">
        <v>18705.400000000001</v>
      </c>
      <c r="F1243" s="142"/>
      <c r="K1243" s="140" t="s">
        <v>7218</v>
      </c>
    </row>
    <row r="1244" spans="1:11" s="139" customFormat="1" ht="30" customHeight="1">
      <c r="A1244" s="140" t="s">
        <v>52</v>
      </c>
      <c r="B1244" s="146"/>
      <c r="C1244" s="146"/>
      <c r="D1244" s="146"/>
      <c r="E1244" s="146"/>
      <c r="F1244" s="146"/>
      <c r="K1244" s="140" t="s">
        <v>6994</v>
      </c>
    </row>
    <row r="1245" spans="1:11" s="139" customFormat="1" ht="30" customHeight="1">
      <c r="A1245" s="140" t="s">
        <v>52</v>
      </c>
      <c r="B1245" s="142"/>
      <c r="C1245" s="142"/>
      <c r="D1245" s="142"/>
      <c r="E1245" s="142"/>
      <c r="F1245" s="142"/>
      <c r="K1245" s="140" t="s">
        <v>7219</v>
      </c>
    </row>
    <row r="1246" spans="1:11" s="139" customFormat="1" ht="30" customHeight="1">
      <c r="A1246" s="140" t="s">
        <v>4047</v>
      </c>
      <c r="B1246" s="142"/>
      <c r="C1246" s="142"/>
      <c r="D1246" s="142"/>
      <c r="E1246" s="142"/>
      <c r="F1246" s="142"/>
      <c r="K1246" s="140" t="s">
        <v>7220</v>
      </c>
    </row>
    <row r="1247" spans="1:11" s="139" customFormat="1" ht="30" customHeight="1">
      <c r="A1247" s="140" t="s">
        <v>7111</v>
      </c>
      <c r="B1247" s="142"/>
      <c r="C1247" s="142"/>
      <c r="D1247" s="142"/>
      <c r="E1247" s="142"/>
      <c r="F1247" s="142"/>
      <c r="K1247" s="140" t="s">
        <v>7112</v>
      </c>
    </row>
    <row r="1248" spans="1:11" s="139" customFormat="1" ht="30" customHeight="1">
      <c r="A1248" s="140" t="s">
        <v>3984</v>
      </c>
      <c r="B1248" s="142">
        <v>125.1</v>
      </c>
      <c r="C1248" s="142"/>
      <c r="D1248" s="142"/>
      <c r="E1248" s="142">
        <v>125.1</v>
      </c>
      <c r="F1248" s="142" t="s">
        <v>7113</v>
      </c>
      <c r="K1248" s="140" t="s">
        <v>7221</v>
      </c>
    </row>
    <row r="1249" spans="1:11" s="139" customFormat="1" ht="30" customHeight="1">
      <c r="A1249" s="140" t="s">
        <v>3985</v>
      </c>
      <c r="B1249" s="142"/>
      <c r="C1249" s="142">
        <v>306</v>
      </c>
      <c r="D1249" s="142"/>
      <c r="E1249" s="142">
        <v>306</v>
      </c>
      <c r="F1249" s="142" t="s">
        <v>7115</v>
      </c>
      <c r="K1249" s="140" t="s">
        <v>7222</v>
      </c>
    </row>
    <row r="1250" spans="1:11" s="139" customFormat="1" ht="30" customHeight="1">
      <c r="A1250" s="140" t="s">
        <v>3986</v>
      </c>
      <c r="B1250" s="142"/>
      <c r="C1250" s="142"/>
      <c r="D1250" s="142"/>
      <c r="E1250" s="142"/>
      <c r="F1250" s="142" t="s">
        <v>7117</v>
      </c>
      <c r="K1250" s="140" t="s">
        <v>7223</v>
      </c>
    </row>
    <row r="1251" spans="1:11" s="139" customFormat="1" ht="30" customHeight="1">
      <c r="A1251" s="140" t="s">
        <v>52</v>
      </c>
      <c r="B1251" s="146"/>
      <c r="C1251" s="146"/>
      <c r="D1251" s="146"/>
      <c r="E1251" s="146"/>
      <c r="F1251" s="146"/>
      <c r="K1251" s="140" t="s">
        <v>6994</v>
      </c>
    </row>
    <row r="1252" spans="1:11" s="139" customFormat="1" ht="30" customHeight="1">
      <c r="A1252" s="140" t="s">
        <v>3748</v>
      </c>
      <c r="B1252" s="142">
        <v>125.1</v>
      </c>
      <c r="C1252" s="142">
        <v>306</v>
      </c>
      <c r="D1252" s="142"/>
      <c r="E1252" s="142">
        <v>431.1</v>
      </c>
      <c r="F1252" s="142"/>
      <c r="K1252" s="140" t="s">
        <v>7224</v>
      </c>
    </row>
    <row r="1253" spans="1:11" s="139" customFormat="1" ht="30" customHeight="1">
      <c r="A1253" s="140" t="s">
        <v>52</v>
      </c>
      <c r="B1253" s="142"/>
      <c r="C1253" s="142"/>
      <c r="D1253" s="142"/>
      <c r="E1253" s="142"/>
      <c r="F1253" s="142"/>
      <c r="K1253" s="140" t="s">
        <v>52</v>
      </c>
    </row>
    <row r="1254" spans="1:11" s="139" customFormat="1" ht="30" customHeight="1">
      <c r="A1254" s="140" t="s">
        <v>4048</v>
      </c>
      <c r="B1254" s="146">
        <v>70300.3</v>
      </c>
      <c r="C1254" s="146">
        <v>46245.5</v>
      </c>
      <c r="D1254" s="146">
        <v>29.9</v>
      </c>
      <c r="E1254" s="146">
        <v>116575.7</v>
      </c>
      <c r="F1254" s="146"/>
      <c r="K1254" s="140" t="s">
        <v>7225</v>
      </c>
    </row>
    <row r="1255" spans="1:11" s="139" customFormat="1" ht="30" customHeight="1">
      <c r="A1255" s="140"/>
      <c r="B1255" s="140"/>
      <c r="C1255" s="140"/>
      <c r="D1255" s="140"/>
      <c r="E1255" s="140"/>
      <c r="F1255" s="140"/>
    </row>
    <row r="1256" spans="1:11" s="139" customFormat="1" ht="30" customHeight="1" thickBot="1">
      <c r="A1256" s="144" t="s">
        <v>3566</v>
      </c>
      <c r="B1256" s="145">
        <v>70300</v>
      </c>
      <c r="C1256" s="145">
        <v>46245</v>
      </c>
      <c r="D1256" s="145">
        <v>29</v>
      </c>
      <c r="E1256" s="145">
        <v>116574</v>
      </c>
      <c r="F1256" s="144"/>
    </row>
    <row r="1257" spans="1:11" s="139" customFormat="1" ht="30" customHeight="1">
      <c r="A1257" s="140"/>
      <c r="B1257" s="140"/>
      <c r="C1257" s="140"/>
      <c r="D1257" s="140"/>
      <c r="E1257" s="140"/>
      <c r="F1257" s="140"/>
    </row>
    <row r="1258" spans="1:11" s="139" customFormat="1" ht="30" customHeight="1">
      <c r="A1258" s="140" t="s">
        <v>7226</v>
      </c>
      <c r="B1258" s="141">
        <v>36102</v>
      </c>
      <c r="C1258" s="141">
        <v>21250</v>
      </c>
      <c r="D1258" s="141">
        <v>199</v>
      </c>
      <c r="E1258" s="141">
        <v>57551</v>
      </c>
      <c r="F1258" s="140" t="s">
        <v>52</v>
      </c>
      <c r="G1258" s="139" t="s">
        <v>52</v>
      </c>
      <c r="H1258" s="139" t="s">
        <v>6494</v>
      </c>
      <c r="K1258" s="139">
        <v>1</v>
      </c>
    </row>
    <row r="1259" spans="1:11" s="139" customFormat="1" ht="30" customHeight="1">
      <c r="A1259" s="147"/>
      <c r="B1259" s="140"/>
      <c r="C1259" s="140"/>
      <c r="D1259" s="140"/>
      <c r="E1259" s="140"/>
      <c r="F1259" s="140"/>
    </row>
    <row r="1260" spans="1:11" s="139" customFormat="1" ht="30" customHeight="1">
      <c r="A1260" s="140" t="s">
        <v>6674</v>
      </c>
      <c r="B1260" s="140"/>
      <c r="C1260" s="140"/>
      <c r="D1260" s="140"/>
      <c r="E1260" s="140"/>
      <c r="F1260" s="140"/>
      <c r="G1260" s="139" t="s">
        <v>52</v>
      </c>
      <c r="I1260" s="139" t="s">
        <v>1535</v>
      </c>
      <c r="J1260" s="139" t="s">
        <v>52</v>
      </c>
      <c r="K1260" s="139" t="s">
        <v>56</v>
      </c>
    </row>
    <row r="1261" spans="1:11" s="139" customFormat="1" ht="30" customHeight="1">
      <c r="A1261" s="140" t="s">
        <v>4049</v>
      </c>
      <c r="B1261" s="142"/>
      <c r="C1261" s="142"/>
      <c r="D1261" s="142"/>
      <c r="E1261" s="142"/>
      <c r="F1261" s="142"/>
      <c r="K1261" s="140" t="s">
        <v>7227</v>
      </c>
    </row>
    <row r="1262" spans="1:11" s="139" customFormat="1" ht="30" customHeight="1">
      <c r="A1262" s="140" t="s">
        <v>52</v>
      </c>
      <c r="B1262" s="142"/>
      <c r="C1262" s="142"/>
      <c r="D1262" s="142"/>
      <c r="E1262" s="142"/>
      <c r="F1262" s="142"/>
      <c r="K1262" s="140" t="s">
        <v>6676</v>
      </c>
    </row>
    <row r="1263" spans="1:11" s="139" customFormat="1" ht="30" customHeight="1">
      <c r="A1263" s="140" t="s">
        <v>3972</v>
      </c>
      <c r="B1263" s="142"/>
      <c r="C1263" s="142"/>
      <c r="D1263" s="142"/>
      <c r="E1263" s="142"/>
      <c r="F1263" s="142"/>
      <c r="K1263" s="140" t="s">
        <v>7091</v>
      </c>
    </row>
    <row r="1264" spans="1:11" s="139" customFormat="1" ht="30" customHeight="1">
      <c r="A1264" s="140" t="s">
        <v>3973</v>
      </c>
      <c r="B1264" s="142">
        <v>8492.2999999999993</v>
      </c>
      <c r="C1264" s="142"/>
      <c r="D1264" s="142"/>
      <c r="E1264" s="142">
        <v>8492.2999999999993</v>
      </c>
      <c r="F1264" s="142" t="s">
        <v>7092</v>
      </c>
      <c r="K1264" s="140" t="s">
        <v>7093</v>
      </c>
    </row>
    <row r="1265" spans="1:11" s="139" customFormat="1" ht="30" customHeight="1">
      <c r="A1265" s="140" t="s">
        <v>4050</v>
      </c>
      <c r="B1265" s="142">
        <v>5691</v>
      </c>
      <c r="C1265" s="142"/>
      <c r="D1265" s="142"/>
      <c r="E1265" s="142">
        <v>5691</v>
      </c>
      <c r="F1265" s="142" t="s">
        <v>7095</v>
      </c>
      <c r="K1265" s="140" t="s">
        <v>7228</v>
      </c>
    </row>
    <row r="1266" spans="1:11" s="139" customFormat="1" ht="30" customHeight="1">
      <c r="A1266" s="140" t="s">
        <v>4051</v>
      </c>
      <c r="B1266" s="142">
        <v>943.5</v>
      </c>
      <c r="C1266" s="142"/>
      <c r="D1266" s="142"/>
      <c r="E1266" s="142">
        <v>943.5</v>
      </c>
      <c r="F1266" s="142" t="s">
        <v>7097</v>
      </c>
      <c r="K1266" s="140" t="s">
        <v>7229</v>
      </c>
    </row>
    <row r="1267" spans="1:11" s="139" customFormat="1" ht="30" customHeight="1">
      <c r="A1267" s="140" t="s">
        <v>4052</v>
      </c>
      <c r="B1267" s="142">
        <v>3450</v>
      </c>
      <c r="C1267" s="142"/>
      <c r="D1267" s="142"/>
      <c r="E1267" s="142">
        <v>3450</v>
      </c>
      <c r="F1267" s="142" t="s">
        <v>7099</v>
      </c>
      <c r="K1267" s="140" t="s">
        <v>7230</v>
      </c>
    </row>
    <row r="1268" spans="1:11" s="139" customFormat="1" ht="30" customHeight="1">
      <c r="A1268" s="140" t="s">
        <v>7231</v>
      </c>
      <c r="B1268" s="142">
        <v>1555.2</v>
      </c>
      <c r="C1268" s="142"/>
      <c r="D1268" s="142"/>
      <c r="E1268" s="142">
        <v>1555.2</v>
      </c>
      <c r="F1268" s="142" t="s">
        <v>7101</v>
      </c>
      <c r="K1268" s="140" t="s">
        <v>7232</v>
      </c>
    </row>
    <row r="1269" spans="1:11" s="139" customFormat="1" ht="30" customHeight="1">
      <c r="A1269" s="140" t="s">
        <v>3979</v>
      </c>
      <c r="B1269" s="142">
        <v>472</v>
      </c>
      <c r="C1269" s="142"/>
      <c r="D1269" s="142"/>
      <c r="E1269" s="142">
        <v>472</v>
      </c>
      <c r="F1269" s="142" t="s">
        <v>7103</v>
      </c>
      <c r="K1269" s="140" t="s">
        <v>7104</v>
      </c>
    </row>
    <row r="1270" spans="1:11" s="139" customFormat="1" ht="30" customHeight="1">
      <c r="A1270" s="140" t="s">
        <v>3980</v>
      </c>
      <c r="B1270" s="142">
        <v>2000</v>
      </c>
      <c r="C1270" s="142"/>
      <c r="D1270" s="142"/>
      <c r="E1270" s="142">
        <v>2000</v>
      </c>
      <c r="F1270" s="142" t="s">
        <v>7105</v>
      </c>
      <c r="K1270" s="140" t="s">
        <v>7106</v>
      </c>
    </row>
    <row r="1271" spans="1:11" s="139" customFormat="1" ht="30" customHeight="1">
      <c r="A1271" s="140" t="s">
        <v>3981</v>
      </c>
      <c r="B1271" s="142">
        <v>12000</v>
      </c>
      <c r="C1271" s="142"/>
      <c r="D1271" s="142"/>
      <c r="E1271" s="142">
        <v>12000</v>
      </c>
      <c r="F1271" s="142" t="s">
        <v>7107</v>
      </c>
      <c r="K1271" s="140" t="s">
        <v>7108</v>
      </c>
    </row>
    <row r="1272" spans="1:11" s="139" customFormat="1" ht="30" customHeight="1">
      <c r="A1272" s="140" t="s">
        <v>4053</v>
      </c>
      <c r="B1272" s="142">
        <v>180.1</v>
      </c>
      <c r="C1272" s="142"/>
      <c r="D1272" s="142"/>
      <c r="E1272" s="142">
        <v>180.1</v>
      </c>
      <c r="F1272" s="142" t="s">
        <v>7092</v>
      </c>
      <c r="K1272" s="140" t="s">
        <v>7233</v>
      </c>
    </row>
    <row r="1273" spans="1:11" s="139" customFormat="1" ht="30" customHeight="1">
      <c r="A1273" s="140" t="s">
        <v>52</v>
      </c>
      <c r="B1273" s="142"/>
      <c r="C1273" s="142"/>
      <c r="D1273" s="142"/>
      <c r="E1273" s="142"/>
      <c r="F1273" s="142"/>
      <c r="K1273" s="140" t="s">
        <v>52</v>
      </c>
    </row>
    <row r="1274" spans="1:11" s="139" customFormat="1" ht="30" customHeight="1">
      <c r="A1274" s="140" t="s">
        <v>3618</v>
      </c>
      <c r="B1274" s="142">
        <v>34784.1</v>
      </c>
      <c r="C1274" s="142"/>
      <c r="D1274" s="142"/>
      <c r="E1274" s="142">
        <v>34784.1</v>
      </c>
      <c r="F1274" s="142"/>
      <c r="K1274" s="140" t="s">
        <v>6757</v>
      </c>
    </row>
    <row r="1275" spans="1:11" s="139" customFormat="1" ht="30" customHeight="1">
      <c r="A1275" s="140" t="s">
        <v>52</v>
      </c>
      <c r="B1275" s="142"/>
      <c r="C1275" s="142"/>
      <c r="D1275" s="142"/>
      <c r="E1275" s="142"/>
      <c r="F1275" s="142"/>
      <c r="K1275" s="140" t="s">
        <v>52</v>
      </c>
    </row>
    <row r="1276" spans="1:11" s="139" customFormat="1" ht="30" customHeight="1">
      <c r="A1276" s="140" t="s">
        <v>52</v>
      </c>
      <c r="B1276" s="142"/>
      <c r="C1276" s="142"/>
      <c r="D1276" s="142"/>
      <c r="E1276" s="142"/>
      <c r="F1276" s="142"/>
      <c r="K1276" s="140" t="s">
        <v>6758</v>
      </c>
    </row>
    <row r="1277" spans="1:11" s="139" customFormat="1" ht="30" customHeight="1">
      <c r="A1277" s="140" t="s">
        <v>3983</v>
      </c>
      <c r="B1277" s="142"/>
      <c r="C1277" s="142"/>
      <c r="D1277" s="142"/>
      <c r="E1277" s="142"/>
      <c r="F1277" s="142"/>
      <c r="K1277" s="140" t="s">
        <v>7110</v>
      </c>
    </row>
    <row r="1278" spans="1:11" s="139" customFormat="1" ht="30" customHeight="1">
      <c r="A1278" s="140" t="s">
        <v>7111</v>
      </c>
      <c r="B1278" s="142"/>
      <c r="C1278" s="142"/>
      <c r="D1278" s="142"/>
      <c r="E1278" s="142"/>
      <c r="F1278" s="142"/>
      <c r="K1278" s="140" t="s">
        <v>7112</v>
      </c>
    </row>
    <row r="1279" spans="1:11" s="139" customFormat="1" ht="30" customHeight="1">
      <c r="A1279" s="140" t="s">
        <v>3984</v>
      </c>
      <c r="B1279" s="142">
        <v>125.1</v>
      </c>
      <c r="C1279" s="142"/>
      <c r="D1279" s="142"/>
      <c r="E1279" s="142">
        <v>125.1</v>
      </c>
      <c r="F1279" s="142" t="s">
        <v>7113</v>
      </c>
      <c r="K1279" s="140" t="s">
        <v>7114</v>
      </c>
    </row>
    <row r="1280" spans="1:11" s="139" customFormat="1" ht="30" customHeight="1">
      <c r="A1280" s="140" t="s">
        <v>3985</v>
      </c>
      <c r="B1280" s="142"/>
      <c r="C1280" s="142">
        <v>306</v>
      </c>
      <c r="D1280" s="142"/>
      <c r="E1280" s="142">
        <v>306</v>
      </c>
      <c r="F1280" s="142" t="s">
        <v>7115</v>
      </c>
      <c r="K1280" s="140" t="s">
        <v>7116</v>
      </c>
    </row>
    <row r="1281" spans="1:11" s="139" customFormat="1" ht="30" customHeight="1">
      <c r="A1281" s="140" t="s">
        <v>3986</v>
      </c>
      <c r="B1281" s="142"/>
      <c r="C1281" s="142"/>
      <c r="D1281" s="142"/>
      <c r="E1281" s="142"/>
      <c r="F1281" s="142" t="s">
        <v>7117</v>
      </c>
      <c r="K1281" s="140" t="s">
        <v>7118</v>
      </c>
    </row>
    <row r="1282" spans="1:11" s="139" customFormat="1" ht="30" customHeight="1">
      <c r="A1282" s="140" t="s">
        <v>52</v>
      </c>
      <c r="B1282" s="142"/>
      <c r="C1282" s="142"/>
      <c r="D1282" s="142"/>
      <c r="E1282" s="142"/>
      <c r="F1282" s="142"/>
      <c r="K1282" s="140" t="s">
        <v>52</v>
      </c>
    </row>
    <row r="1283" spans="1:11" s="139" customFormat="1" ht="30" customHeight="1">
      <c r="A1283" s="140" t="s">
        <v>3618</v>
      </c>
      <c r="B1283" s="142">
        <v>125.1</v>
      </c>
      <c r="C1283" s="142">
        <v>306</v>
      </c>
      <c r="D1283" s="142"/>
      <c r="E1283" s="142">
        <v>431.1</v>
      </c>
      <c r="F1283" s="142"/>
      <c r="K1283" s="140" t="s">
        <v>6761</v>
      </c>
    </row>
    <row r="1284" spans="1:11" s="139" customFormat="1" ht="30" customHeight="1">
      <c r="A1284" s="140" t="s">
        <v>52</v>
      </c>
      <c r="B1284" s="142"/>
      <c r="C1284" s="142"/>
      <c r="D1284" s="142"/>
      <c r="E1284" s="142"/>
      <c r="F1284" s="142"/>
      <c r="K1284" s="140" t="s">
        <v>52</v>
      </c>
    </row>
    <row r="1285" spans="1:11" s="139" customFormat="1" ht="30" customHeight="1">
      <c r="A1285" s="140" t="s">
        <v>52</v>
      </c>
      <c r="B1285" s="142"/>
      <c r="C1285" s="142"/>
      <c r="D1285" s="142"/>
      <c r="E1285" s="142"/>
      <c r="F1285" s="142"/>
      <c r="K1285" s="140" t="s">
        <v>6796</v>
      </c>
    </row>
    <row r="1286" spans="1:11" s="139" customFormat="1" ht="30" customHeight="1">
      <c r="A1286" s="140" t="s">
        <v>3987</v>
      </c>
      <c r="B1286" s="142"/>
      <c r="C1286" s="142"/>
      <c r="D1286" s="142"/>
      <c r="E1286" s="142"/>
      <c r="F1286" s="142"/>
      <c r="K1286" s="140" t="s">
        <v>7119</v>
      </c>
    </row>
    <row r="1287" spans="1:11" s="139" customFormat="1" ht="30" customHeight="1">
      <c r="A1287" s="140" t="s">
        <v>7120</v>
      </c>
      <c r="B1287" s="142"/>
      <c r="C1287" s="142"/>
      <c r="D1287" s="142"/>
      <c r="E1287" s="142"/>
      <c r="F1287" s="142"/>
      <c r="K1287" s="140" t="s">
        <v>7121</v>
      </c>
    </row>
    <row r="1288" spans="1:11" s="139" customFormat="1" ht="30" customHeight="1">
      <c r="A1288" s="140" t="s">
        <v>4054</v>
      </c>
      <c r="B1288" s="142">
        <v>179.1</v>
      </c>
      <c r="C1288" s="142"/>
      <c r="D1288" s="142"/>
      <c r="E1288" s="142">
        <v>179.1</v>
      </c>
      <c r="F1288" s="142" t="s">
        <v>7122</v>
      </c>
      <c r="K1288" s="140" t="s">
        <v>7234</v>
      </c>
    </row>
    <row r="1289" spans="1:11" s="139" customFormat="1" ht="30" customHeight="1">
      <c r="A1289" s="140" t="s">
        <v>4055</v>
      </c>
      <c r="B1289" s="142"/>
      <c r="C1289" s="142">
        <v>3436.8</v>
      </c>
      <c r="D1289" s="142"/>
      <c r="E1289" s="142">
        <v>3436.8</v>
      </c>
      <c r="F1289" s="142" t="s">
        <v>7124</v>
      </c>
      <c r="K1289" s="140" t="s">
        <v>7235</v>
      </c>
    </row>
    <row r="1290" spans="1:11" s="139" customFormat="1" ht="30" customHeight="1">
      <c r="A1290" s="140" t="s">
        <v>4056</v>
      </c>
      <c r="B1290" s="142"/>
      <c r="C1290" s="142"/>
      <c r="D1290" s="142">
        <v>1.7</v>
      </c>
      <c r="E1290" s="142">
        <v>1.7</v>
      </c>
      <c r="F1290" s="142" t="s">
        <v>7126</v>
      </c>
      <c r="K1290" s="140" t="s">
        <v>7236</v>
      </c>
    </row>
    <row r="1291" spans="1:11" s="139" customFormat="1" ht="30" customHeight="1">
      <c r="A1291" s="140" t="s">
        <v>3991</v>
      </c>
      <c r="B1291" s="142"/>
      <c r="C1291" s="142"/>
      <c r="D1291" s="142"/>
      <c r="E1291" s="142"/>
      <c r="F1291" s="142"/>
      <c r="K1291" s="140" t="s">
        <v>7128</v>
      </c>
    </row>
    <row r="1292" spans="1:11" s="139" customFormat="1" ht="30" customHeight="1">
      <c r="A1292" s="140" t="s">
        <v>4057</v>
      </c>
      <c r="B1292" s="142">
        <v>103.1</v>
      </c>
      <c r="C1292" s="142"/>
      <c r="D1292" s="142"/>
      <c r="E1292" s="142">
        <v>103.1</v>
      </c>
      <c r="F1292" s="142"/>
      <c r="K1292" s="140" t="s">
        <v>7129</v>
      </c>
    </row>
    <row r="1293" spans="1:11" s="139" customFormat="1" ht="30" customHeight="1">
      <c r="A1293" s="140" t="s">
        <v>52</v>
      </c>
      <c r="B1293" s="142"/>
      <c r="C1293" s="142"/>
      <c r="D1293" s="142"/>
      <c r="E1293" s="142"/>
      <c r="F1293" s="142"/>
      <c r="K1293" s="140" t="s">
        <v>52</v>
      </c>
    </row>
    <row r="1294" spans="1:11" s="139" customFormat="1" ht="30" customHeight="1">
      <c r="A1294" s="140" t="s">
        <v>3618</v>
      </c>
      <c r="B1294" s="142">
        <v>282.2</v>
      </c>
      <c r="C1294" s="142">
        <v>3436.8</v>
      </c>
      <c r="D1294" s="142">
        <v>1.7</v>
      </c>
      <c r="E1294" s="142">
        <v>3720.7</v>
      </c>
      <c r="F1294" s="142"/>
      <c r="K1294" s="140" t="s">
        <v>6821</v>
      </c>
    </row>
    <row r="1295" spans="1:11" s="139" customFormat="1" ht="30" customHeight="1">
      <c r="A1295" s="140" t="s">
        <v>52</v>
      </c>
      <c r="B1295" s="142"/>
      <c r="C1295" s="142"/>
      <c r="D1295" s="142"/>
      <c r="E1295" s="142"/>
      <c r="F1295" s="142"/>
      <c r="K1295" s="140" t="s">
        <v>6805</v>
      </c>
    </row>
    <row r="1296" spans="1:11" s="139" customFormat="1" ht="30" customHeight="1">
      <c r="A1296" s="140" t="s">
        <v>7130</v>
      </c>
      <c r="B1296" s="142"/>
      <c r="C1296" s="142"/>
      <c r="D1296" s="142"/>
      <c r="E1296" s="142"/>
      <c r="F1296" s="142"/>
      <c r="K1296" s="140" t="s">
        <v>7131</v>
      </c>
    </row>
    <row r="1297" spans="1:11" s="139" customFormat="1" ht="30" customHeight="1">
      <c r="A1297" s="140" t="s">
        <v>3993</v>
      </c>
      <c r="B1297" s="142">
        <v>190</v>
      </c>
      <c r="C1297" s="142"/>
      <c r="D1297" s="142"/>
      <c r="E1297" s="142">
        <v>190</v>
      </c>
      <c r="F1297" s="142" t="s">
        <v>7132</v>
      </c>
      <c r="K1297" s="140" t="s">
        <v>7133</v>
      </c>
    </row>
    <row r="1298" spans="1:11" s="139" customFormat="1" ht="30" customHeight="1">
      <c r="A1298" s="140" t="s">
        <v>3994</v>
      </c>
      <c r="B1298" s="142"/>
      <c r="C1298" s="142">
        <v>3816</v>
      </c>
      <c r="D1298" s="142"/>
      <c r="E1298" s="142">
        <v>3816</v>
      </c>
      <c r="F1298" s="142" t="s">
        <v>7134</v>
      </c>
      <c r="K1298" s="140" t="s">
        <v>7135</v>
      </c>
    </row>
    <row r="1299" spans="1:11" s="139" customFormat="1" ht="30" customHeight="1">
      <c r="A1299" s="140" t="s">
        <v>3995</v>
      </c>
      <c r="B1299" s="142"/>
      <c r="C1299" s="142"/>
      <c r="D1299" s="142">
        <v>196</v>
      </c>
      <c r="E1299" s="142">
        <v>196</v>
      </c>
      <c r="F1299" s="142" t="s">
        <v>7136</v>
      </c>
      <c r="K1299" s="140" t="s">
        <v>7137</v>
      </c>
    </row>
    <row r="1300" spans="1:11" s="139" customFormat="1" ht="30" customHeight="1">
      <c r="A1300" s="140" t="s">
        <v>3991</v>
      </c>
      <c r="B1300" s="142"/>
      <c r="C1300" s="142"/>
      <c r="D1300" s="142"/>
      <c r="E1300" s="142"/>
      <c r="F1300" s="142"/>
      <c r="K1300" s="140" t="s">
        <v>7128</v>
      </c>
    </row>
    <row r="1301" spans="1:11" s="139" customFormat="1" ht="30" customHeight="1">
      <c r="A1301" s="140" t="s">
        <v>3996</v>
      </c>
      <c r="B1301" s="142">
        <v>114.4</v>
      </c>
      <c r="C1301" s="142"/>
      <c r="D1301" s="142"/>
      <c r="E1301" s="142">
        <v>114.4</v>
      </c>
      <c r="F1301" s="142"/>
      <c r="K1301" s="140" t="s">
        <v>7138</v>
      </c>
    </row>
    <row r="1302" spans="1:11" s="139" customFormat="1" ht="30" customHeight="1">
      <c r="A1302" s="140" t="s">
        <v>52</v>
      </c>
      <c r="B1302" s="142"/>
      <c r="C1302" s="142"/>
      <c r="D1302" s="142"/>
      <c r="E1302" s="142"/>
      <c r="F1302" s="142"/>
      <c r="K1302" s="140" t="s">
        <v>52</v>
      </c>
    </row>
    <row r="1303" spans="1:11" s="139" customFormat="1" ht="30" customHeight="1">
      <c r="A1303" s="140" t="s">
        <v>3618</v>
      </c>
      <c r="B1303" s="142">
        <v>304.39999999999998</v>
      </c>
      <c r="C1303" s="142">
        <v>3816</v>
      </c>
      <c r="D1303" s="142">
        <v>196</v>
      </c>
      <c r="E1303" s="142">
        <v>4316.3999999999996</v>
      </c>
      <c r="F1303" s="142"/>
      <c r="K1303" s="140" t="s">
        <v>6822</v>
      </c>
    </row>
    <row r="1304" spans="1:11" s="139" customFormat="1" ht="30" customHeight="1">
      <c r="A1304" s="140" t="s">
        <v>52</v>
      </c>
      <c r="B1304" s="142"/>
      <c r="C1304" s="142"/>
      <c r="D1304" s="142"/>
      <c r="E1304" s="142"/>
      <c r="F1304" s="142"/>
      <c r="K1304" s="140" t="s">
        <v>6814</v>
      </c>
    </row>
    <row r="1305" spans="1:11" s="139" customFormat="1" ht="30" customHeight="1">
      <c r="A1305" s="140" t="s">
        <v>3997</v>
      </c>
      <c r="B1305" s="142"/>
      <c r="C1305" s="142"/>
      <c r="D1305" s="142"/>
      <c r="E1305" s="142"/>
      <c r="F1305" s="142"/>
      <c r="K1305" s="140" t="s">
        <v>7139</v>
      </c>
    </row>
    <row r="1306" spans="1:11" s="139" customFormat="1" ht="30" customHeight="1">
      <c r="A1306" s="140" t="s">
        <v>7120</v>
      </c>
      <c r="B1306" s="142"/>
      <c r="C1306" s="142"/>
      <c r="D1306" s="142"/>
      <c r="E1306" s="142"/>
      <c r="F1306" s="142"/>
      <c r="K1306" s="140" t="s">
        <v>7121</v>
      </c>
    </row>
    <row r="1307" spans="1:11" s="139" customFormat="1" ht="30" customHeight="1">
      <c r="A1307" s="140" t="s">
        <v>4058</v>
      </c>
      <c r="B1307" s="142">
        <v>195.5</v>
      </c>
      <c r="C1307" s="142"/>
      <c r="D1307" s="142"/>
      <c r="E1307" s="142">
        <v>195.5</v>
      </c>
      <c r="F1307" s="142" t="s">
        <v>7122</v>
      </c>
      <c r="K1307" s="140" t="s">
        <v>7237</v>
      </c>
    </row>
    <row r="1308" spans="1:11" s="139" customFormat="1" ht="30" customHeight="1">
      <c r="A1308" s="140" t="s">
        <v>4059</v>
      </c>
      <c r="B1308" s="142"/>
      <c r="C1308" s="142">
        <v>3750</v>
      </c>
      <c r="D1308" s="142"/>
      <c r="E1308" s="142">
        <v>3750</v>
      </c>
      <c r="F1308" s="142" t="s">
        <v>7124</v>
      </c>
      <c r="K1308" s="140" t="s">
        <v>7238</v>
      </c>
    </row>
    <row r="1309" spans="1:11" s="139" customFormat="1" ht="30" customHeight="1">
      <c r="A1309" s="140" t="s">
        <v>4060</v>
      </c>
      <c r="B1309" s="142"/>
      <c r="C1309" s="142"/>
      <c r="D1309" s="142">
        <v>1.8</v>
      </c>
      <c r="E1309" s="142">
        <v>1.8</v>
      </c>
      <c r="F1309" s="142" t="s">
        <v>7126</v>
      </c>
      <c r="K1309" s="140" t="s">
        <v>7239</v>
      </c>
    </row>
    <row r="1310" spans="1:11" s="139" customFormat="1" ht="30" customHeight="1">
      <c r="A1310" s="140" t="s">
        <v>3991</v>
      </c>
      <c r="B1310" s="142"/>
      <c r="C1310" s="142"/>
      <c r="D1310" s="142"/>
      <c r="E1310" s="142"/>
      <c r="F1310" s="142"/>
      <c r="K1310" s="140" t="s">
        <v>7128</v>
      </c>
    </row>
    <row r="1311" spans="1:11" s="139" customFormat="1" ht="30" customHeight="1">
      <c r="A1311" s="140" t="s">
        <v>4061</v>
      </c>
      <c r="B1311" s="142">
        <v>112.5</v>
      </c>
      <c r="C1311" s="142"/>
      <c r="D1311" s="142"/>
      <c r="E1311" s="142">
        <v>112.5</v>
      </c>
      <c r="F1311" s="142"/>
      <c r="K1311" s="140" t="s">
        <v>7143</v>
      </c>
    </row>
    <row r="1312" spans="1:11" s="139" customFormat="1" ht="30" customHeight="1">
      <c r="A1312" s="140" t="s">
        <v>52</v>
      </c>
      <c r="B1312" s="142"/>
      <c r="C1312" s="142"/>
      <c r="D1312" s="142"/>
      <c r="E1312" s="142"/>
      <c r="F1312" s="142"/>
      <c r="K1312" s="140" t="s">
        <v>52</v>
      </c>
    </row>
    <row r="1313" spans="1:11" s="139" customFormat="1" ht="30" customHeight="1">
      <c r="A1313" s="140" t="s">
        <v>3618</v>
      </c>
      <c r="B1313" s="142">
        <v>308</v>
      </c>
      <c r="C1313" s="142">
        <v>3750</v>
      </c>
      <c r="D1313" s="142">
        <v>1.8</v>
      </c>
      <c r="E1313" s="142">
        <v>4059.8</v>
      </c>
      <c r="F1313" s="142"/>
      <c r="K1313" s="140" t="s">
        <v>6823</v>
      </c>
    </row>
    <row r="1314" spans="1:11" s="139" customFormat="1" ht="30" customHeight="1">
      <c r="A1314" s="140" t="s">
        <v>52</v>
      </c>
      <c r="B1314" s="142"/>
      <c r="C1314" s="142"/>
      <c r="D1314" s="142"/>
      <c r="E1314" s="142"/>
      <c r="F1314" s="142"/>
      <c r="K1314" s="140" t="s">
        <v>6824</v>
      </c>
    </row>
    <row r="1315" spans="1:11" s="139" customFormat="1" ht="30" customHeight="1">
      <c r="A1315" s="140" t="s">
        <v>4002</v>
      </c>
      <c r="B1315" s="142"/>
      <c r="C1315" s="142"/>
      <c r="D1315" s="142"/>
      <c r="E1315" s="142"/>
      <c r="F1315" s="142"/>
      <c r="K1315" s="140" t="s">
        <v>7144</v>
      </c>
    </row>
    <row r="1316" spans="1:11" s="139" customFormat="1" ht="30" customHeight="1">
      <c r="A1316" s="140" t="s">
        <v>4003</v>
      </c>
      <c r="B1316" s="142"/>
      <c r="C1316" s="142">
        <v>3184.8</v>
      </c>
      <c r="D1316" s="142"/>
      <c r="E1316" s="142">
        <v>3184.8</v>
      </c>
      <c r="F1316" s="142" t="s">
        <v>6752</v>
      </c>
      <c r="K1316" s="140" t="s">
        <v>7145</v>
      </c>
    </row>
    <row r="1317" spans="1:11" s="139" customFormat="1" ht="30" customHeight="1">
      <c r="A1317" s="140" t="s">
        <v>4004</v>
      </c>
      <c r="B1317" s="142"/>
      <c r="C1317" s="142">
        <v>943.3</v>
      </c>
      <c r="D1317" s="142"/>
      <c r="E1317" s="142">
        <v>943.3</v>
      </c>
      <c r="F1317" s="142" t="s">
        <v>6755</v>
      </c>
      <c r="K1317" s="140" t="s">
        <v>7146</v>
      </c>
    </row>
    <row r="1318" spans="1:11" s="139" customFormat="1" ht="30" customHeight="1">
      <c r="A1318" s="140" t="s">
        <v>3991</v>
      </c>
      <c r="B1318" s="142"/>
      <c r="C1318" s="142"/>
      <c r="D1318" s="142"/>
      <c r="E1318" s="142"/>
      <c r="F1318" s="142"/>
      <c r="K1318" s="140" t="s">
        <v>7128</v>
      </c>
    </row>
    <row r="1319" spans="1:11" s="139" customFormat="1" ht="30" customHeight="1">
      <c r="A1319" s="140" t="s">
        <v>4005</v>
      </c>
      <c r="B1319" s="142">
        <v>123.8</v>
      </c>
      <c r="C1319" s="142"/>
      <c r="D1319" s="142"/>
      <c r="E1319" s="142">
        <v>123.8</v>
      </c>
      <c r="F1319" s="142"/>
      <c r="K1319" s="140" t="s">
        <v>7147</v>
      </c>
    </row>
    <row r="1320" spans="1:11" s="139" customFormat="1" ht="30" customHeight="1">
      <c r="A1320" s="140" t="s">
        <v>52</v>
      </c>
      <c r="B1320" s="142"/>
      <c r="C1320" s="142"/>
      <c r="D1320" s="142"/>
      <c r="E1320" s="142"/>
      <c r="F1320" s="142"/>
      <c r="K1320" s="140" t="s">
        <v>52</v>
      </c>
    </row>
    <row r="1321" spans="1:11" s="139" customFormat="1" ht="30" customHeight="1">
      <c r="A1321" s="140" t="s">
        <v>3618</v>
      </c>
      <c r="B1321" s="142">
        <v>123.8</v>
      </c>
      <c r="C1321" s="142">
        <v>4128.1000000000004</v>
      </c>
      <c r="D1321" s="142"/>
      <c r="E1321" s="142">
        <v>4251.8999999999996</v>
      </c>
      <c r="F1321" s="142"/>
      <c r="K1321" s="140" t="s">
        <v>6832</v>
      </c>
    </row>
    <row r="1322" spans="1:11" s="139" customFormat="1" ht="30" customHeight="1">
      <c r="A1322" s="140" t="s">
        <v>52</v>
      </c>
      <c r="B1322" s="142"/>
      <c r="C1322" s="142"/>
      <c r="D1322" s="142"/>
      <c r="E1322" s="142"/>
      <c r="F1322" s="142"/>
      <c r="K1322" s="140" t="s">
        <v>6833</v>
      </c>
    </row>
    <row r="1323" spans="1:11" s="139" customFormat="1" ht="30" customHeight="1">
      <c r="A1323" s="140" t="s">
        <v>4062</v>
      </c>
      <c r="B1323" s="142"/>
      <c r="C1323" s="142"/>
      <c r="D1323" s="142"/>
      <c r="E1323" s="142"/>
      <c r="F1323" s="142"/>
      <c r="K1323" s="140" t="s">
        <v>7240</v>
      </c>
    </row>
    <row r="1324" spans="1:11" s="139" customFormat="1" ht="30" customHeight="1">
      <c r="A1324" s="140" t="s">
        <v>4063</v>
      </c>
      <c r="B1324" s="142"/>
      <c r="C1324" s="142">
        <v>530.79999999999995</v>
      </c>
      <c r="D1324" s="142"/>
      <c r="E1324" s="142">
        <v>530.79999999999995</v>
      </c>
      <c r="F1324" s="142" t="s">
        <v>6752</v>
      </c>
      <c r="K1324" s="140" t="s">
        <v>7241</v>
      </c>
    </row>
    <row r="1325" spans="1:11" s="139" customFormat="1" ht="30" customHeight="1">
      <c r="A1325" s="140" t="s">
        <v>4064</v>
      </c>
      <c r="B1325" s="142"/>
      <c r="C1325" s="142">
        <v>5282.9</v>
      </c>
      <c r="D1325" s="142"/>
      <c r="E1325" s="142">
        <v>5282.9</v>
      </c>
      <c r="F1325" s="142" t="s">
        <v>6755</v>
      </c>
      <c r="K1325" s="140" t="s">
        <v>7242</v>
      </c>
    </row>
    <row r="1326" spans="1:11" s="139" customFormat="1" ht="30" customHeight="1">
      <c r="A1326" s="140" t="s">
        <v>3991</v>
      </c>
      <c r="B1326" s="142"/>
      <c r="C1326" s="142"/>
      <c r="D1326" s="142"/>
      <c r="E1326" s="142"/>
      <c r="F1326" s="142"/>
      <c r="K1326" s="140" t="s">
        <v>7128</v>
      </c>
    </row>
    <row r="1327" spans="1:11" s="139" customFormat="1" ht="30" customHeight="1">
      <c r="A1327" s="140" t="s">
        <v>4065</v>
      </c>
      <c r="B1327" s="142">
        <v>174.4</v>
      </c>
      <c r="C1327" s="142"/>
      <c r="D1327" s="142"/>
      <c r="E1327" s="142">
        <v>174.4</v>
      </c>
      <c r="F1327" s="142"/>
      <c r="K1327" s="140" t="s">
        <v>7151</v>
      </c>
    </row>
    <row r="1328" spans="1:11" s="139" customFormat="1" ht="30" customHeight="1">
      <c r="A1328" s="140" t="s">
        <v>52</v>
      </c>
      <c r="B1328" s="142"/>
      <c r="C1328" s="142"/>
      <c r="D1328" s="142"/>
      <c r="E1328" s="142"/>
      <c r="F1328" s="142"/>
      <c r="K1328" s="140" t="s">
        <v>52</v>
      </c>
    </row>
    <row r="1329" spans="1:11" s="139" customFormat="1" ht="30" customHeight="1">
      <c r="A1329" s="140" t="s">
        <v>3618</v>
      </c>
      <c r="B1329" s="142">
        <v>174.4</v>
      </c>
      <c r="C1329" s="142">
        <v>5813.7</v>
      </c>
      <c r="D1329" s="142"/>
      <c r="E1329" s="142">
        <v>5988.1</v>
      </c>
      <c r="F1329" s="142"/>
      <c r="K1329" s="140" t="s">
        <v>6837</v>
      </c>
    </row>
    <row r="1330" spans="1:11" s="139" customFormat="1" ht="30" customHeight="1">
      <c r="A1330" s="140" t="s">
        <v>52</v>
      </c>
      <c r="B1330" s="142"/>
      <c r="C1330" s="142"/>
      <c r="D1330" s="142"/>
      <c r="E1330" s="142"/>
      <c r="F1330" s="142"/>
      <c r="K1330" s="140" t="s">
        <v>52</v>
      </c>
    </row>
    <row r="1331" spans="1:11" s="139" customFormat="1" ht="30" customHeight="1">
      <c r="A1331" s="140" t="s">
        <v>52</v>
      </c>
      <c r="B1331" s="142"/>
      <c r="C1331" s="142"/>
      <c r="D1331" s="142"/>
      <c r="E1331" s="142"/>
      <c r="F1331" s="142"/>
      <c r="K1331" s="140" t="s">
        <v>52</v>
      </c>
    </row>
    <row r="1332" spans="1:11" s="139" customFormat="1" ht="30" customHeight="1">
      <c r="A1332" s="140" t="s">
        <v>4010</v>
      </c>
      <c r="B1332" s="142">
        <v>36102</v>
      </c>
      <c r="C1332" s="142">
        <v>21250.6</v>
      </c>
      <c r="D1332" s="142">
        <v>199.5</v>
      </c>
      <c r="E1332" s="142">
        <v>57552.1</v>
      </c>
      <c r="F1332" s="142"/>
      <c r="K1332" s="140" t="s">
        <v>7152</v>
      </c>
    </row>
    <row r="1333" spans="1:11" s="139" customFormat="1" ht="30" customHeight="1">
      <c r="A1333" s="140"/>
      <c r="B1333" s="140"/>
      <c r="C1333" s="140"/>
      <c r="D1333" s="140"/>
      <c r="E1333" s="140"/>
      <c r="F1333" s="140"/>
    </row>
    <row r="1334" spans="1:11" s="139" customFormat="1" ht="30" customHeight="1" thickBot="1">
      <c r="A1334" s="144" t="s">
        <v>3566</v>
      </c>
      <c r="B1334" s="145">
        <v>36102</v>
      </c>
      <c r="C1334" s="145">
        <v>21250</v>
      </c>
      <c r="D1334" s="145">
        <v>199</v>
      </c>
      <c r="E1334" s="145">
        <v>57551</v>
      </c>
      <c r="F1334" s="144"/>
    </row>
    <row r="1335" spans="1:11" s="139" customFormat="1" ht="30" customHeight="1">
      <c r="A1335" s="140"/>
      <c r="B1335" s="140"/>
      <c r="C1335" s="140"/>
      <c r="D1335" s="140"/>
      <c r="E1335" s="140"/>
      <c r="F1335" s="140"/>
    </row>
    <row r="1336" spans="1:11" s="139" customFormat="1" ht="30" customHeight="1">
      <c r="A1336" s="140" t="s">
        <v>7243</v>
      </c>
      <c r="B1336" s="141">
        <v>66602</v>
      </c>
      <c r="C1336" s="141">
        <v>28707</v>
      </c>
      <c r="D1336" s="141">
        <v>26</v>
      </c>
      <c r="E1336" s="141">
        <v>95335</v>
      </c>
      <c r="F1336" s="140" t="s">
        <v>52</v>
      </c>
      <c r="G1336" s="139" t="s">
        <v>52</v>
      </c>
      <c r="H1336" s="139" t="s">
        <v>6495</v>
      </c>
      <c r="K1336" s="139">
        <v>1</v>
      </c>
    </row>
    <row r="1337" spans="1:11" s="139" customFormat="1" ht="30" customHeight="1">
      <c r="A1337" s="147"/>
      <c r="B1337" s="140"/>
      <c r="C1337" s="140"/>
      <c r="D1337" s="140"/>
      <c r="E1337" s="140"/>
      <c r="F1337" s="140"/>
    </row>
    <row r="1338" spans="1:11" s="139" customFormat="1" ht="30" customHeight="1">
      <c r="A1338" s="140" t="s">
        <v>6674</v>
      </c>
      <c r="B1338" s="140"/>
      <c r="C1338" s="140"/>
      <c r="D1338" s="140"/>
      <c r="E1338" s="140"/>
      <c r="F1338" s="140"/>
      <c r="G1338" s="139" t="s">
        <v>52</v>
      </c>
      <c r="I1338" s="139" t="s">
        <v>1535</v>
      </c>
      <c r="J1338" s="139" t="s">
        <v>52</v>
      </c>
      <c r="K1338" s="139" t="s">
        <v>56</v>
      </c>
    </row>
    <row r="1339" spans="1:11" s="139" customFormat="1" ht="30" customHeight="1">
      <c r="A1339" s="140" t="s">
        <v>4066</v>
      </c>
      <c r="B1339" s="142"/>
      <c r="C1339" s="142"/>
      <c r="D1339" s="142"/>
      <c r="E1339" s="142"/>
      <c r="F1339" s="142"/>
      <c r="K1339" s="140" t="s">
        <v>7244</v>
      </c>
    </row>
    <row r="1340" spans="1:11" s="139" customFormat="1" ht="30" customHeight="1">
      <c r="A1340" s="140" t="s">
        <v>52</v>
      </c>
      <c r="B1340" s="142"/>
      <c r="C1340" s="142"/>
      <c r="D1340" s="142"/>
      <c r="E1340" s="142"/>
      <c r="F1340" s="142"/>
      <c r="K1340" s="140" t="s">
        <v>6676</v>
      </c>
    </row>
    <row r="1341" spans="1:11" s="139" customFormat="1" ht="30" customHeight="1">
      <c r="A1341" s="140" t="s">
        <v>3972</v>
      </c>
      <c r="B1341" s="142"/>
      <c r="C1341" s="142"/>
      <c r="D1341" s="142"/>
      <c r="E1341" s="142"/>
      <c r="F1341" s="142"/>
      <c r="K1341" s="140" t="s">
        <v>7091</v>
      </c>
    </row>
    <row r="1342" spans="1:11" s="139" customFormat="1" ht="30" customHeight="1">
      <c r="A1342" s="140" t="s">
        <v>4012</v>
      </c>
      <c r="B1342" s="142">
        <v>16984.7</v>
      </c>
      <c r="C1342" s="142"/>
      <c r="D1342" s="142"/>
      <c r="E1342" s="142">
        <v>16984.7</v>
      </c>
      <c r="F1342" s="142" t="s">
        <v>7155</v>
      </c>
      <c r="K1342" s="140" t="s">
        <v>7156</v>
      </c>
    </row>
    <row r="1343" spans="1:11" s="139" customFormat="1" ht="30" customHeight="1">
      <c r="A1343" s="140" t="s">
        <v>4067</v>
      </c>
      <c r="B1343" s="142">
        <v>3186.9</v>
      </c>
      <c r="C1343" s="142"/>
      <c r="D1343" s="142"/>
      <c r="E1343" s="142">
        <v>3186.9</v>
      </c>
      <c r="F1343" s="142" t="s">
        <v>7157</v>
      </c>
      <c r="K1343" s="140" t="s">
        <v>7245</v>
      </c>
    </row>
    <row r="1344" spans="1:11" s="139" customFormat="1" ht="30" customHeight="1">
      <c r="A1344" s="140" t="s">
        <v>4068</v>
      </c>
      <c r="B1344" s="142">
        <v>2731.9</v>
      </c>
      <c r="C1344" s="142"/>
      <c r="D1344" s="142"/>
      <c r="E1344" s="142">
        <v>2731.9</v>
      </c>
      <c r="F1344" s="142" t="s">
        <v>7169</v>
      </c>
      <c r="K1344" s="140" t="s">
        <v>7246</v>
      </c>
    </row>
    <row r="1345" spans="1:11" s="139" customFormat="1" ht="30" customHeight="1">
      <c r="A1345" s="140" t="s">
        <v>4069</v>
      </c>
      <c r="B1345" s="142">
        <v>5382</v>
      </c>
      <c r="C1345" s="142"/>
      <c r="D1345" s="142"/>
      <c r="E1345" s="142">
        <v>5382</v>
      </c>
      <c r="F1345" s="142" t="s">
        <v>7161</v>
      </c>
      <c r="K1345" s="140" t="s">
        <v>7247</v>
      </c>
    </row>
    <row r="1346" spans="1:11" s="139" customFormat="1" ht="30" customHeight="1">
      <c r="A1346" s="140" t="s">
        <v>4070</v>
      </c>
      <c r="B1346" s="142">
        <v>4665.6000000000004</v>
      </c>
      <c r="C1346" s="142"/>
      <c r="D1346" s="142"/>
      <c r="E1346" s="142">
        <v>4665.6000000000004</v>
      </c>
      <c r="F1346" s="142" t="s">
        <v>7163</v>
      </c>
      <c r="K1346" s="140" t="s">
        <v>7248</v>
      </c>
    </row>
    <row r="1347" spans="1:11" s="139" customFormat="1" ht="30" customHeight="1">
      <c r="A1347" s="140" t="s">
        <v>4071</v>
      </c>
      <c r="B1347" s="142">
        <v>2000</v>
      </c>
      <c r="C1347" s="142"/>
      <c r="D1347" s="142"/>
      <c r="E1347" s="142">
        <v>2000</v>
      </c>
      <c r="F1347" s="142" t="s">
        <v>7105</v>
      </c>
      <c r="K1347" s="140" t="s">
        <v>7249</v>
      </c>
    </row>
    <row r="1348" spans="1:11" s="139" customFormat="1" ht="30" customHeight="1">
      <c r="A1348" s="140" t="s">
        <v>4072</v>
      </c>
      <c r="B1348" s="142">
        <v>12000</v>
      </c>
      <c r="C1348" s="142"/>
      <c r="D1348" s="142"/>
      <c r="E1348" s="142">
        <v>12000</v>
      </c>
      <c r="F1348" s="142" t="s">
        <v>7107</v>
      </c>
      <c r="K1348" s="140" t="s">
        <v>7250</v>
      </c>
    </row>
    <row r="1349" spans="1:11" s="139" customFormat="1" ht="30" customHeight="1">
      <c r="A1349" s="140" t="s">
        <v>4073</v>
      </c>
      <c r="B1349" s="142">
        <v>472</v>
      </c>
      <c r="C1349" s="142"/>
      <c r="D1349" s="142"/>
      <c r="E1349" s="142">
        <v>472</v>
      </c>
      <c r="F1349" s="142" t="s">
        <v>7167</v>
      </c>
      <c r="K1349" s="140" t="s">
        <v>7251</v>
      </c>
    </row>
    <row r="1350" spans="1:11" s="139" customFormat="1" ht="30" customHeight="1">
      <c r="A1350" s="140" t="s">
        <v>4074</v>
      </c>
      <c r="B1350" s="142">
        <v>11200</v>
      </c>
      <c r="C1350" s="142"/>
      <c r="D1350" s="142"/>
      <c r="E1350" s="142">
        <v>11200</v>
      </c>
      <c r="F1350" s="142" t="s">
        <v>7159</v>
      </c>
      <c r="K1350" s="140" t="s">
        <v>7252</v>
      </c>
    </row>
    <row r="1351" spans="1:11" s="139" customFormat="1" ht="30" customHeight="1">
      <c r="A1351" s="140" t="s">
        <v>52</v>
      </c>
      <c r="B1351" s="146"/>
      <c r="C1351" s="146"/>
      <c r="D1351" s="146"/>
      <c r="E1351" s="146"/>
      <c r="F1351" s="146"/>
      <c r="K1351" s="140" t="s">
        <v>6994</v>
      </c>
    </row>
    <row r="1352" spans="1:11" s="139" customFormat="1" ht="30" customHeight="1">
      <c r="A1352" s="140" t="s">
        <v>3748</v>
      </c>
      <c r="B1352" s="142">
        <v>58623.1</v>
      </c>
      <c r="C1352" s="142"/>
      <c r="D1352" s="142"/>
      <c r="E1352" s="142">
        <v>58623.1</v>
      </c>
      <c r="F1352" s="142"/>
      <c r="K1352" s="140" t="s">
        <v>6919</v>
      </c>
    </row>
    <row r="1353" spans="1:11" s="139" customFormat="1" ht="30" customHeight="1">
      <c r="A1353" s="140" t="s">
        <v>4075</v>
      </c>
      <c r="B1353" s="142"/>
      <c r="C1353" s="142"/>
      <c r="D1353" s="142"/>
      <c r="E1353" s="142"/>
      <c r="F1353" s="142"/>
      <c r="K1353" s="140" t="s">
        <v>7253</v>
      </c>
    </row>
    <row r="1354" spans="1:11" s="139" customFormat="1" ht="30" customHeight="1">
      <c r="A1354" s="140" t="s">
        <v>52</v>
      </c>
      <c r="B1354" s="142"/>
      <c r="C1354" s="142"/>
      <c r="D1354" s="142"/>
      <c r="E1354" s="142"/>
      <c r="F1354" s="142"/>
      <c r="K1354" s="140" t="s">
        <v>6758</v>
      </c>
    </row>
    <row r="1355" spans="1:11" s="139" customFormat="1" ht="30" customHeight="1">
      <c r="A1355" s="140" t="s">
        <v>4021</v>
      </c>
      <c r="B1355" s="142"/>
      <c r="C1355" s="142"/>
      <c r="D1355" s="142"/>
      <c r="E1355" s="142"/>
      <c r="F1355" s="142"/>
      <c r="K1355" s="140" t="s">
        <v>7171</v>
      </c>
    </row>
    <row r="1356" spans="1:11" s="139" customFormat="1" ht="30" customHeight="1">
      <c r="A1356" s="140" t="s">
        <v>7120</v>
      </c>
      <c r="B1356" s="142"/>
      <c r="C1356" s="142"/>
      <c r="D1356" s="142"/>
      <c r="E1356" s="142"/>
      <c r="F1356" s="142"/>
      <c r="K1356" s="140" t="s">
        <v>7121</v>
      </c>
    </row>
    <row r="1357" spans="1:11" s="139" customFormat="1" ht="30" customHeight="1">
      <c r="A1357" s="140" t="s">
        <v>4076</v>
      </c>
      <c r="B1357" s="142">
        <v>59.7</v>
      </c>
      <c r="C1357" s="142"/>
      <c r="D1357" s="142"/>
      <c r="E1357" s="142">
        <v>59.7</v>
      </c>
      <c r="F1357" s="142" t="s">
        <v>7122</v>
      </c>
      <c r="K1357" s="140" t="s">
        <v>7254</v>
      </c>
    </row>
    <row r="1358" spans="1:11" s="139" customFormat="1" ht="30" customHeight="1">
      <c r="A1358" s="140" t="s">
        <v>4077</v>
      </c>
      <c r="B1358" s="142"/>
      <c r="C1358" s="142">
        <v>1145.5999999999999</v>
      </c>
      <c r="D1358" s="142"/>
      <c r="E1358" s="142">
        <v>1145.5999999999999</v>
      </c>
      <c r="F1358" s="142" t="s">
        <v>7124</v>
      </c>
      <c r="K1358" s="140" t="s">
        <v>7255</v>
      </c>
    </row>
    <row r="1359" spans="1:11" s="139" customFormat="1" ht="30" customHeight="1">
      <c r="A1359" s="140" t="s">
        <v>4078</v>
      </c>
      <c r="B1359" s="142"/>
      <c r="C1359" s="142"/>
      <c r="D1359" s="142">
        <v>0.5</v>
      </c>
      <c r="E1359" s="142">
        <v>0.5</v>
      </c>
      <c r="F1359" s="142" t="s">
        <v>7126</v>
      </c>
      <c r="K1359" s="140" t="s">
        <v>7256</v>
      </c>
    </row>
    <row r="1360" spans="1:11" s="139" customFormat="1" ht="30" customHeight="1">
      <c r="A1360" s="140" t="s">
        <v>4079</v>
      </c>
      <c r="B1360" s="142"/>
      <c r="C1360" s="142"/>
      <c r="D1360" s="142"/>
      <c r="E1360" s="142"/>
      <c r="F1360" s="142"/>
      <c r="K1360" s="140" t="s">
        <v>7257</v>
      </c>
    </row>
    <row r="1361" spans="1:11" s="139" customFormat="1" ht="30" customHeight="1">
      <c r="A1361" s="140" t="s">
        <v>4080</v>
      </c>
      <c r="B1361" s="142">
        <v>34.299999999999997</v>
      </c>
      <c r="C1361" s="142"/>
      <c r="D1361" s="142"/>
      <c r="E1361" s="142">
        <v>34.299999999999997</v>
      </c>
      <c r="F1361" s="142"/>
      <c r="K1361" s="140" t="s">
        <v>7175</v>
      </c>
    </row>
    <row r="1362" spans="1:11" s="139" customFormat="1" ht="30" customHeight="1">
      <c r="A1362" s="140" t="s">
        <v>52</v>
      </c>
      <c r="B1362" s="146"/>
      <c r="C1362" s="146"/>
      <c r="D1362" s="146"/>
      <c r="E1362" s="146"/>
      <c r="F1362" s="146"/>
      <c r="K1362" s="140" t="s">
        <v>6994</v>
      </c>
    </row>
    <row r="1363" spans="1:11" s="139" customFormat="1" ht="30" customHeight="1">
      <c r="A1363" s="140" t="s">
        <v>3748</v>
      </c>
      <c r="B1363" s="142">
        <v>94</v>
      </c>
      <c r="C1363" s="142">
        <v>1145.5999999999999</v>
      </c>
      <c r="D1363" s="142">
        <v>0.5</v>
      </c>
      <c r="E1363" s="142">
        <v>1240.0999999999999</v>
      </c>
      <c r="F1363" s="142"/>
      <c r="K1363" s="140" t="s">
        <v>6924</v>
      </c>
    </row>
    <row r="1364" spans="1:11" s="139" customFormat="1" ht="30" customHeight="1">
      <c r="A1364" s="140" t="s">
        <v>52</v>
      </c>
      <c r="B1364" s="146"/>
      <c r="C1364" s="146"/>
      <c r="D1364" s="146"/>
      <c r="E1364" s="146"/>
      <c r="F1364" s="146"/>
      <c r="K1364" s="140" t="s">
        <v>6994</v>
      </c>
    </row>
    <row r="1365" spans="1:11" s="139" customFormat="1" ht="30" customHeight="1">
      <c r="A1365" s="140" t="s">
        <v>52</v>
      </c>
      <c r="B1365" s="142"/>
      <c r="C1365" s="142"/>
      <c r="D1365" s="142"/>
      <c r="E1365" s="142"/>
      <c r="F1365" s="142"/>
      <c r="K1365" s="140" t="s">
        <v>6796</v>
      </c>
    </row>
    <row r="1366" spans="1:11" s="139" customFormat="1" ht="30" customHeight="1">
      <c r="A1366" s="140" t="s">
        <v>7176</v>
      </c>
      <c r="B1366" s="142"/>
      <c r="C1366" s="142"/>
      <c r="D1366" s="142"/>
      <c r="E1366" s="142"/>
      <c r="F1366" s="142"/>
      <c r="K1366" s="140" t="s">
        <v>7177</v>
      </c>
    </row>
    <row r="1367" spans="1:11" s="139" customFormat="1" ht="30" customHeight="1">
      <c r="A1367" s="140" t="s">
        <v>3993</v>
      </c>
      <c r="B1367" s="142">
        <v>190</v>
      </c>
      <c r="C1367" s="142"/>
      <c r="D1367" s="142"/>
      <c r="E1367" s="142">
        <v>190</v>
      </c>
      <c r="F1367" s="142" t="s">
        <v>7178</v>
      </c>
      <c r="K1367" s="140" t="s">
        <v>7179</v>
      </c>
    </row>
    <row r="1368" spans="1:11" s="139" customFormat="1" ht="30" customHeight="1">
      <c r="A1368" s="140" t="s">
        <v>3994</v>
      </c>
      <c r="B1368" s="142"/>
      <c r="C1368" s="142">
        <v>3816</v>
      </c>
      <c r="D1368" s="142"/>
      <c r="E1368" s="142">
        <v>3816</v>
      </c>
      <c r="F1368" s="142" t="s">
        <v>7180</v>
      </c>
      <c r="K1368" s="140" t="s">
        <v>7181</v>
      </c>
    </row>
    <row r="1369" spans="1:11" s="139" customFormat="1" ht="30" customHeight="1">
      <c r="A1369" s="140" t="s">
        <v>4026</v>
      </c>
      <c r="B1369" s="142"/>
      <c r="C1369" s="142"/>
      <c r="D1369" s="142">
        <v>25</v>
      </c>
      <c r="E1369" s="142">
        <v>25</v>
      </c>
      <c r="F1369" s="142" t="s">
        <v>7182</v>
      </c>
      <c r="K1369" s="140" t="s">
        <v>7183</v>
      </c>
    </row>
    <row r="1370" spans="1:11" s="139" customFormat="1" ht="30" customHeight="1">
      <c r="A1370" s="140" t="s">
        <v>3991</v>
      </c>
      <c r="B1370" s="142"/>
      <c r="C1370" s="142"/>
      <c r="D1370" s="142"/>
      <c r="E1370" s="142"/>
      <c r="F1370" s="142"/>
      <c r="K1370" s="140" t="s">
        <v>7128</v>
      </c>
    </row>
    <row r="1371" spans="1:11" s="139" customFormat="1" ht="30" customHeight="1">
      <c r="A1371" s="140" t="s">
        <v>4027</v>
      </c>
      <c r="B1371" s="142">
        <v>114.4</v>
      </c>
      <c r="C1371" s="142"/>
      <c r="D1371" s="142"/>
      <c r="E1371" s="142">
        <v>114.4</v>
      </c>
      <c r="F1371" s="142"/>
      <c r="K1371" s="140" t="s">
        <v>7184</v>
      </c>
    </row>
    <row r="1372" spans="1:11" s="139" customFormat="1" ht="30" customHeight="1">
      <c r="A1372" s="140" t="s">
        <v>52</v>
      </c>
      <c r="B1372" s="146"/>
      <c r="C1372" s="146"/>
      <c r="D1372" s="146"/>
      <c r="E1372" s="146"/>
      <c r="F1372" s="146"/>
      <c r="K1372" s="140" t="s">
        <v>6994</v>
      </c>
    </row>
    <row r="1373" spans="1:11" s="139" customFormat="1" ht="30" customHeight="1">
      <c r="A1373" s="140" t="s">
        <v>3748</v>
      </c>
      <c r="B1373" s="142">
        <v>304.39999999999998</v>
      </c>
      <c r="C1373" s="142">
        <v>3816</v>
      </c>
      <c r="D1373" s="142">
        <v>25</v>
      </c>
      <c r="E1373" s="142">
        <v>4145.3999999999996</v>
      </c>
      <c r="F1373" s="142"/>
      <c r="K1373" s="140" t="s">
        <v>6993</v>
      </c>
    </row>
    <row r="1374" spans="1:11" s="139" customFormat="1" ht="30" customHeight="1">
      <c r="A1374" s="140" t="s">
        <v>52</v>
      </c>
      <c r="B1374" s="146"/>
      <c r="C1374" s="146"/>
      <c r="D1374" s="146"/>
      <c r="E1374" s="146"/>
      <c r="F1374" s="146"/>
      <c r="K1374" s="140" t="s">
        <v>6994</v>
      </c>
    </row>
    <row r="1375" spans="1:11" s="139" customFormat="1" ht="30" customHeight="1">
      <c r="A1375" s="140" t="s">
        <v>52</v>
      </c>
      <c r="B1375" s="142"/>
      <c r="C1375" s="142"/>
      <c r="D1375" s="142"/>
      <c r="E1375" s="142"/>
      <c r="F1375" s="142"/>
      <c r="K1375" s="140" t="s">
        <v>6805</v>
      </c>
    </row>
    <row r="1376" spans="1:11" s="139" customFormat="1" ht="30" customHeight="1">
      <c r="A1376" s="140" t="s">
        <v>4081</v>
      </c>
      <c r="B1376" s="142"/>
      <c r="C1376" s="142"/>
      <c r="D1376" s="142"/>
      <c r="E1376" s="142"/>
      <c r="F1376" s="142"/>
      <c r="K1376" s="140" t="s">
        <v>7258</v>
      </c>
    </row>
    <row r="1377" spans="1:11" s="139" customFormat="1" ht="30" customHeight="1">
      <c r="A1377" s="140" t="s">
        <v>7120</v>
      </c>
      <c r="B1377" s="142"/>
      <c r="C1377" s="142"/>
      <c r="D1377" s="142"/>
      <c r="E1377" s="142"/>
      <c r="F1377" s="142"/>
      <c r="K1377" s="140" t="s">
        <v>7121</v>
      </c>
    </row>
    <row r="1378" spans="1:11" s="139" customFormat="1" ht="30" customHeight="1">
      <c r="A1378" s="140" t="s">
        <v>4082</v>
      </c>
      <c r="B1378" s="142">
        <v>130.9</v>
      </c>
      <c r="C1378" s="142"/>
      <c r="D1378" s="142"/>
      <c r="E1378" s="142">
        <v>130.9</v>
      </c>
      <c r="F1378" s="142" t="s">
        <v>7122</v>
      </c>
      <c r="K1378" s="140" t="s">
        <v>7259</v>
      </c>
    </row>
    <row r="1379" spans="1:11" s="139" customFormat="1" ht="30" customHeight="1">
      <c r="A1379" s="140" t="s">
        <v>4083</v>
      </c>
      <c r="B1379" s="142"/>
      <c r="C1379" s="142">
        <v>2512.5</v>
      </c>
      <c r="D1379" s="142"/>
      <c r="E1379" s="142">
        <v>2512.5</v>
      </c>
      <c r="F1379" s="142" t="s">
        <v>7124</v>
      </c>
      <c r="K1379" s="140" t="s">
        <v>7260</v>
      </c>
    </row>
    <row r="1380" spans="1:11" s="139" customFormat="1" ht="30" customHeight="1">
      <c r="A1380" s="140" t="s">
        <v>4084</v>
      </c>
      <c r="B1380" s="142"/>
      <c r="C1380" s="142"/>
      <c r="D1380" s="142">
        <v>1.2</v>
      </c>
      <c r="E1380" s="142">
        <v>1.2</v>
      </c>
      <c r="F1380" s="142" t="s">
        <v>7126</v>
      </c>
      <c r="K1380" s="140" t="s">
        <v>7261</v>
      </c>
    </row>
    <row r="1381" spans="1:11" s="139" customFormat="1" ht="30" customHeight="1">
      <c r="A1381" s="140" t="s">
        <v>3991</v>
      </c>
      <c r="B1381" s="142"/>
      <c r="C1381" s="142"/>
      <c r="D1381" s="142"/>
      <c r="E1381" s="142"/>
      <c r="F1381" s="142"/>
      <c r="K1381" s="140" t="s">
        <v>7128</v>
      </c>
    </row>
    <row r="1382" spans="1:11" s="139" customFormat="1" ht="30" customHeight="1">
      <c r="A1382" s="140" t="s">
        <v>4085</v>
      </c>
      <c r="B1382" s="142">
        <v>75.3</v>
      </c>
      <c r="C1382" s="142"/>
      <c r="D1382" s="142"/>
      <c r="E1382" s="142">
        <v>75.3</v>
      </c>
      <c r="F1382" s="142"/>
      <c r="K1382" s="140" t="s">
        <v>7189</v>
      </c>
    </row>
    <row r="1383" spans="1:11" s="139" customFormat="1" ht="30" customHeight="1">
      <c r="A1383" s="140" t="s">
        <v>52</v>
      </c>
      <c r="B1383" s="146"/>
      <c r="C1383" s="146"/>
      <c r="D1383" s="146"/>
      <c r="E1383" s="146"/>
      <c r="F1383" s="146"/>
      <c r="K1383" s="140" t="s">
        <v>6994</v>
      </c>
    </row>
    <row r="1384" spans="1:11" s="139" customFormat="1" ht="30" customHeight="1">
      <c r="A1384" s="140" t="s">
        <v>3748</v>
      </c>
      <c r="B1384" s="142">
        <v>206.2</v>
      </c>
      <c r="C1384" s="142">
        <v>2512.5</v>
      </c>
      <c r="D1384" s="142">
        <v>1.2</v>
      </c>
      <c r="E1384" s="142">
        <v>2719.8999999999996</v>
      </c>
      <c r="F1384" s="142"/>
      <c r="K1384" s="140" t="s">
        <v>7190</v>
      </c>
    </row>
    <row r="1385" spans="1:11" s="139" customFormat="1" ht="30" customHeight="1">
      <c r="A1385" s="140" t="s">
        <v>52</v>
      </c>
      <c r="B1385" s="146"/>
      <c r="C1385" s="146"/>
      <c r="D1385" s="146"/>
      <c r="E1385" s="146"/>
      <c r="F1385" s="146"/>
      <c r="K1385" s="140" t="s">
        <v>6994</v>
      </c>
    </row>
    <row r="1386" spans="1:11" s="139" customFormat="1" ht="30" customHeight="1">
      <c r="A1386" s="140" t="s">
        <v>52</v>
      </c>
      <c r="B1386" s="142"/>
      <c r="C1386" s="142"/>
      <c r="D1386" s="142"/>
      <c r="E1386" s="142"/>
      <c r="F1386" s="142"/>
      <c r="K1386" s="140" t="s">
        <v>6814</v>
      </c>
    </row>
    <row r="1387" spans="1:11" s="139" customFormat="1" ht="30" customHeight="1">
      <c r="A1387" s="140" t="s">
        <v>4033</v>
      </c>
      <c r="B1387" s="142"/>
      <c r="C1387" s="142"/>
      <c r="D1387" s="142"/>
      <c r="E1387" s="142"/>
      <c r="F1387" s="142"/>
      <c r="K1387" s="140" t="s">
        <v>7191</v>
      </c>
    </row>
    <row r="1388" spans="1:11" s="139" customFormat="1" ht="30" customHeight="1">
      <c r="A1388" s="140" t="s">
        <v>4003</v>
      </c>
      <c r="B1388" s="142"/>
      <c r="C1388" s="142">
        <v>3184.8</v>
      </c>
      <c r="D1388" s="142"/>
      <c r="E1388" s="142">
        <v>3184.8</v>
      </c>
      <c r="F1388" s="142" t="s">
        <v>6752</v>
      </c>
      <c r="K1388" s="140" t="s">
        <v>7192</v>
      </c>
    </row>
    <row r="1389" spans="1:11" s="139" customFormat="1" ht="30" customHeight="1">
      <c r="A1389" s="140" t="s">
        <v>4004</v>
      </c>
      <c r="B1389" s="142"/>
      <c r="C1389" s="142">
        <v>943.3</v>
      </c>
      <c r="D1389" s="142"/>
      <c r="E1389" s="142">
        <v>943.3</v>
      </c>
      <c r="F1389" s="142" t="s">
        <v>6755</v>
      </c>
      <c r="K1389" s="140" t="s">
        <v>7193</v>
      </c>
    </row>
    <row r="1390" spans="1:11" s="139" customFormat="1" ht="30" customHeight="1">
      <c r="A1390" s="140" t="s">
        <v>3991</v>
      </c>
      <c r="B1390" s="142"/>
      <c r="C1390" s="142"/>
      <c r="D1390" s="142"/>
      <c r="E1390" s="142"/>
      <c r="F1390" s="142"/>
      <c r="K1390" s="140" t="s">
        <v>7128</v>
      </c>
    </row>
    <row r="1391" spans="1:11" s="139" customFormat="1" ht="30" customHeight="1">
      <c r="A1391" s="140" t="s">
        <v>4034</v>
      </c>
      <c r="B1391" s="142">
        <v>123.8</v>
      </c>
      <c r="C1391" s="142"/>
      <c r="D1391" s="142"/>
      <c r="E1391" s="142">
        <v>123.8</v>
      </c>
      <c r="F1391" s="142"/>
      <c r="K1391" s="140" t="s">
        <v>7194</v>
      </c>
    </row>
    <row r="1392" spans="1:11" s="139" customFormat="1" ht="30" customHeight="1">
      <c r="A1392" s="140" t="s">
        <v>52</v>
      </c>
      <c r="B1392" s="146"/>
      <c r="C1392" s="146"/>
      <c r="D1392" s="146"/>
      <c r="E1392" s="146"/>
      <c r="F1392" s="146"/>
      <c r="K1392" s="140" t="s">
        <v>6994</v>
      </c>
    </row>
    <row r="1393" spans="1:11" s="139" customFormat="1" ht="30" customHeight="1">
      <c r="A1393" s="140" t="s">
        <v>3748</v>
      </c>
      <c r="B1393" s="142">
        <v>123.8</v>
      </c>
      <c r="C1393" s="142">
        <v>4128.1000000000004</v>
      </c>
      <c r="D1393" s="142"/>
      <c r="E1393" s="142">
        <v>4251.8999999999996</v>
      </c>
      <c r="F1393" s="142"/>
      <c r="K1393" s="140" t="s">
        <v>7195</v>
      </c>
    </row>
    <row r="1394" spans="1:11" s="139" customFormat="1" ht="30" customHeight="1">
      <c r="A1394" s="140" t="s">
        <v>52</v>
      </c>
      <c r="B1394" s="146"/>
      <c r="C1394" s="146"/>
      <c r="D1394" s="146"/>
      <c r="E1394" s="146"/>
      <c r="F1394" s="146"/>
      <c r="K1394" s="140" t="s">
        <v>6994</v>
      </c>
    </row>
    <row r="1395" spans="1:11" s="139" customFormat="1" ht="30" customHeight="1">
      <c r="A1395" s="140" t="s">
        <v>52</v>
      </c>
      <c r="B1395" s="142"/>
      <c r="C1395" s="142"/>
      <c r="D1395" s="142"/>
      <c r="E1395" s="142"/>
      <c r="F1395" s="142"/>
      <c r="K1395" s="140" t="s">
        <v>6824</v>
      </c>
    </row>
    <row r="1396" spans="1:11" s="139" customFormat="1" ht="30" customHeight="1">
      <c r="A1396" s="140" t="s">
        <v>4035</v>
      </c>
      <c r="B1396" s="142"/>
      <c r="C1396" s="142"/>
      <c r="D1396" s="142"/>
      <c r="E1396" s="142"/>
      <c r="F1396" s="142"/>
      <c r="K1396" s="140" t="s">
        <v>7196</v>
      </c>
    </row>
    <row r="1397" spans="1:11" s="139" customFormat="1" ht="30" customHeight="1">
      <c r="A1397" s="140" t="s">
        <v>4036</v>
      </c>
      <c r="B1397" s="142"/>
      <c r="C1397" s="142"/>
      <c r="D1397" s="142"/>
      <c r="E1397" s="142"/>
      <c r="F1397" s="142"/>
      <c r="K1397" s="140" t="s">
        <v>7197</v>
      </c>
    </row>
    <row r="1398" spans="1:11" s="139" customFormat="1" ht="30" customHeight="1">
      <c r="A1398" s="140" t="s">
        <v>4086</v>
      </c>
      <c r="B1398" s="142">
        <v>4535.3999999999996</v>
      </c>
      <c r="C1398" s="142"/>
      <c r="D1398" s="142"/>
      <c r="E1398" s="142">
        <v>4535.3999999999996</v>
      </c>
      <c r="F1398" s="142" t="s">
        <v>7198</v>
      </c>
      <c r="K1398" s="140" t="s">
        <v>7262</v>
      </c>
    </row>
    <row r="1399" spans="1:11" s="139" customFormat="1" ht="30" customHeight="1">
      <c r="A1399" s="140" t="s">
        <v>4038</v>
      </c>
      <c r="B1399" s="142"/>
      <c r="C1399" s="142">
        <v>8804.1</v>
      </c>
      <c r="D1399" s="142"/>
      <c r="E1399" s="142">
        <v>8804.1</v>
      </c>
      <c r="F1399" s="142" t="s">
        <v>7200</v>
      </c>
      <c r="K1399" s="140" t="s">
        <v>7201</v>
      </c>
    </row>
    <row r="1400" spans="1:11" s="139" customFormat="1" ht="30" customHeight="1">
      <c r="A1400" s="140" t="s">
        <v>4039</v>
      </c>
      <c r="B1400" s="142"/>
      <c r="C1400" s="142"/>
      <c r="D1400" s="142"/>
      <c r="E1400" s="142"/>
      <c r="F1400" s="142" t="s">
        <v>7202</v>
      </c>
      <c r="K1400" s="140" t="s">
        <v>7203</v>
      </c>
    </row>
    <row r="1401" spans="1:11" s="139" customFormat="1" ht="30" customHeight="1">
      <c r="A1401" s="140" t="s">
        <v>7204</v>
      </c>
      <c r="B1401" s="142"/>
      <c r="C1401" s="142"/>
      <c r="D1401" s="142"/>
      <c r="E1401" s="142"/>
      <c r="F1401" s="142"/>
      <c r="K1401" s="140" t="s">
        <v>7205</v>
      </c>
    </row>
    <row r="1402" spans="1:11" s="139" customFormat="1" ht="30" customHeight="1">
      <c r="A1402" s="140" t="s">
        <v>4040</v>
      </c>
      <c r="B1402" s="142"/>
      <c r="C1402" s="142"/>
      <c r="D1402" s="142"/>
      <c r="E1402" s="142"/>
      <c r="F1402" s="142" t="s">
        <v>7206</v>
      </c>
      <c r="K1402" s="140" t="s">
        <v>7207</v>
      </c>
    </row>
    <row r="1403" spans="1:11" s="139" customFormat="1" ht="30" customHeight="1">
      <c r="A1403" s="140" t="s">
        <v>4041</v>
      </c>
      <c r="B1403" s="142"/>
      <c r="C1403" s="142">
        <v>919.3</v>
      </c>
      <c r="D1403" s="142"/>
      <c r="E1403" s="142">
        <v>919.3</v>
      </c>
      <c r="F1403" s="142" t="s">
        <v>7208</v>
      </c>
      <c r="K1403" s="140" t="s">
        <v>7209</v>
      </c>
    </row>
    <row r="1404" spans="1:11" s="139" customFormat="1" ht="30" customHeight="1">
      <c r="A1404" s="140" t="s">
        <v>4042</v>
      </c>
      <c r="B1404" s="142"/>
      <c r="C1404" s="142"/>
      <c r="D1404" s="142"/>
      <c r="E1404" s="142"/>
      <c r="F1404" s="142" t="s">
        <v>7210</v>
      </c>
      <c r="K1404" s="140" t="s">
        <v>7211</v>
      </c>
    </row>
    <row r="1405" spans="1:11" s="139" customFormat="1" ht="30" customHeight="1">
      <c r="A1405" s="140" t="s">
        <v>4043</v>
      </c>
      <c r="B1405" s="142">
        <v>2086.1</v>
      </c>
      <c r="C1405" s="142"/>
      <c r="D1405" s="142"/>
      <c r="E1405" s="142">
        <v>2086.1</v>
      </c>
      <c r="F1405" s="142" t="s">
        <v>7212</v>
      </c>
      <c r="K1405" s="140" t="s">
        <v>7213</v>
      </c>
    </row>
    <row r="1406" spans="1:11" s="139" customFormat="1" ht="30" customHeight="1">
      <c r="A1406" s="140" t="s">
        <v>4044</v>
      </c>
      <c r="B1406" s="142"/>
      <c r="C1406" s="142"/>
      <c r="D1406" s="142"/>
      <c r="E1406" s="142"/>
      <c r="F1406" s="142"/>
      <c r="K1406" s="140" t="s">
        <v>7214</v>
      </c>
    </row>
    <row r="1407" spans="1:11" s="139" customFormat="1" ht="30" customHeight="1">
      <c r="A1407" s="140" t="s">
        <v>4045</v>
      </c>
      <c r="B1407" s="142">
        <v>291.7</v>
      </c>
      <c r="C1407" s="142"/>
      <c r="D1407" s="142"/>
      <c r="E1407" s="142">
        <v>291.7</v>
      </c>
      <c r="F1407" s="142"/>
      <c r="K1407" s="140" t="s">
        <v>7215</v>
      </c>
    </row>
    <row r="1408" spans="1:11" s="139" customFormat="1" ht="30" customHeight="1">
      <c r="A1408" s="140" t="s">
        <v>52</v>
      </c>
      <c r="B1408" s="146"/>
      <c r="C1408" s="146"/>
      <c r="D1408" s="146"/>
      <c r="E1408" s="146"/>
      <c r="F1408" s="146"/>
      <c r="K1408" s="140" t="s">
        <v>6994</v>
      </c>
    </row>
    <row r="1409" spans="1:11" s="139" customFormat="1" ht="30" customHeight="1">
      <c r="A1409" s="140" t="s">
        <v>3748</v>
      </c>
      <c r="B1409" s="142">
        <v>6913.2</v>
      </c>
      <c r="C1409" s="142">
        <v>9723.4</v>
      </c>
      <c r="D1409" s="142"/>
      <c r="E1409" s="142">
        <v>16636.599999999999</v>
      </c>
      <c r="F1409" s="142"/>
      <c r="K1409" s="140" t="s">
        <v>7216</v>
      </c>
    </row>
    <row r="1410" spans="1:11" s="139" customFormat="1" ht="30" customHeight="1">
      <c r="A1410" s="140" t="s">
        <v>52</v>
      </c>
      <c r="B1410" s="146"/>
      <c r="C1410" s="146"/>
      <c r="D1410" s="146"/>
      <c r="E1410" s="146"/>
      <c r="F1410" s="146"/>
      <c r="K1410" s="140" t="s">
        <v>6994</v>
      </c>
    </row>
    <row r="1411" spans="1:11" s="139" customFormat="1" ht="30" customHeight="1">
      <c r="A1411" s="140" t="s">
        <v>52</v>
      </c>
      <c r="B1411" s="142"/>
      <c r="C1411" s="142"/>
      <c r="D1411" s="142"/>
      <c r="E1411" s="142"/>
      <c r="F1411" s="142"/>
      <c r="K1411" s="140" t="s">
        <v>6833</v>
      </c>
    </row>
    <row r="1412" spans="1:11" s="139" customFormat="1" ht="30" customHeight="1">
      <c r="A1412" s="140" t="s">
        <v>4006</v>
      </c>
      <c r="B1412" s="142"/>
      <c r="C1412" s="142"/>
      <c r="D1412" s="142"/>
      <c r="E1412" s="142"/>
      <c r="F1412" s="142"/>
      <c r="K1412" s="140" t="s">
        <v>7148</v>
      </c>
    </row>
    <row r="1413" spans="1:11" s="139" customFormat="1" ht="30" customHeight="1">
      <c r="A1413" s="140" t="s">
        <v>4063</v>
      </c>
      <c r="B1413" s="142"/>
      <c r="C1413" s="142">
        <v>530.79999999999995</v>
      </c>
      <c r="D1413" s="142"/>
      <c r="E1413" s="142">
        <v>530.79999999999995</v>
      </c>
      <c r="F1413" s="142" t="s">
        <v>6752</v>
      </c>
      <c r="K1413" s="140" t="s">
        <v>7241</v>
      </c>
    </row>
    <row r="1414" spans="1:11" s="139" customFormat="1" ht="30" customHeight="1">
      <c r="A1414" s="140" t="s">
        <v>4064</v>
      </c>
      <c r="B1414" s="142"/>
      <c r="C1414" s="142">
        <v>5282.9</v>
      </c>
      <c r="D1414" s="142"/>
      <c r="E1414" s="142">
        <v>5282.9</v>
      </c>
      <c r="F1414" s="142" t="s">
        <v>6755</v>
      </c>
      <c r="K1414" s="140" t="s">
        <v>7242</v>
      </c>
    </row>
    <row r="1415" spans="1:11" s="139" customFormat="1" ht="30" customHeight="1">
      <c r="A1415" s="140" t="s">
        <v>3991</v>
      </c>
      <c r="B1415" s="142"/>
      <c r="C1415" s="142"/>
      <c r="D1415" s="142"/>
      <c r="E1415" s="142"/>
      <c r="F1415" s="142"/>
      <c r="K1415" s="140" t="s">
        <v>7128</v>
      </c>
    </row>
    <row r="1416" spans="1:11" s="139" customFormat="1" ht="30" customHeight="1">
      <c r="A1416" s="140" t="s">
        <v>4087</v>
      </c>
      <c r="B1416" s="142">
        <v>174.4</v>
      </c>
      <c r="C1416" s="142"/>
      <c r="D1416" s="142"/>
      <c r="E1416" s="142">
        <v>174.4</v>
      </c>
      <c r="F1416" s="142"/>
      <c r="K1416" s="140" t="s">
        <v>7217</v>
      </c>
    </row>
    <row r="1417" spans="1:11" s="139" customFormat="1" ht="30" customHeight="1">
      <c r="A1417" s="140" t="s">
        <v>52</v>
      </c>
      <c r="B1417" s="146"/>
      <c r="C1417" s="146"/>
      <c r="D1417" s="146"/>
      <c r="E1417" s="146"/>
      <c r="F1417" s="146"/>
      <c r="K1417" s="140" t="s">
        <v>6994</v>
      </c>
    </row>
    <row r="1418" spans="1:11" s="139" customFormat="1" ht="30" customHeight="1">
      <c r="A1418" s="140" t="s">
        <v>3748</v>
      </c>
      <c r="B1418" s="142">
        <v>174.4</v>
      </c>
      <c r="C1418" s="142">
        <v>5813.7</v>
      </c>
      <c r="D1418" s="142"/>
      <c r="E1418" s="142">
        <v>5988.1</v>
      </c>
      <c r="F1418" s="142"/>
      <c r="K1418" s="140" t="s">
        <v>7218</v>
      </c>
    </row>
    <row r="1419" spans="1:11" s="139" customFormat="1" ht="30" customHeight="1">
      <c r="A1419" s="140" t="s">
        <v>52</v>
      </c>
      <c r="B1419" s="146"/>
      <c r="C1419" s="146"/>
      <c r="D1419" s="146"/>
      <c r="E1419" s="146"/>
      <c r="F1419" s="146"/>
      <c r="K1419" s="140" t="s">
        <v>6994</v>
      </c>
    </row>
    <row r="1420" spans="1:11" s="139" customFormat="1" ht="30" customHeight="1">
      <c r="A1420" s="140" t="s">
        <v>52</v>
      </c>
      <c r="B1420" s="142"/>
      <c r="C1420" s="142"/>
      <c r="D1420" s="142"/>
      <c r="E1420" s="142"/>
      <c r="F1420" s="142"/>
      <c r="K1420" s="140" t="s">
        <v>7219</v>
      </c>
    </row>
    <row r="1421" spans="1:11" s="139" customFormat="1" ht="30" customHeight="1">
      <c r="A1421" s="140" t="s">
        <v>4047</v>
      </c>
      <c r="B1421" s="142"/>
      <c r="C1421" s="142"/>
      <c r="D1421" s="142"/>
      <c r="E1421" s="142"/>
      <c r="F1421" s="142"/>
      <c r="K1421" s="140" t="s">
        <v>7220</v>
      </c>
    </row>
    <row r="1422" spans="1:11" s="139" customFormat="1" ht="30" customHeight="1">
      <c r="A1422" s="140" t="s">
        <v>7111</v>
      </c>
      <c r="B1422" s="142"/>
      <c r="C1422" s="142"/>
      <c r="D1422" s="142"/>
      <c r="E1422" s="142"/>
      <c r="F1422" s="142"/>
      <c r="K1422" s="140" t="s">
        <v>7112</v>
      </c>
    </row>
    <row r="1423" spans="1:11" s="139" customFormat="1" ht="30" customHeight="1">
      <c r="A1423" s="140" t="s">
        <v>3984</v>
      </c>
      <c r="B1423" s="142">
        <v>125.1</v>
      </c>
      <c r="C1423" s="142"/>
      <c r="D1423" s="142"/>
      <c r="E1423" s="142">
        <v>125.1</v>
      </c>
      <c r="F1423" s="142" t="s">
        <v>7113</v>
      </c>
      <c r="K1423" s="140" t="s">
        <v>7221</v>
      </c>
    </row>
    <row r="1424" spans="1:11" s="139" customFormat="1" ht="30" customHeight="1">
      <c r="A1424" s="140" t="s">
        <v>3985</v>
      </c>
      <c r="B1424" s="142"/>
      <c r="C1424" s="142">
        <v>306</v>
      </c>
      <c r="D1424" s="142"/>
      <c r="E1424" s="142">
        <v>306</v>
      </c>
      <c r="F1424" s="142" t="s">
        <v>7115</v>
      </c>
      <c r="K1424" s="140" t="s">
        <v>7222</v>
      </c>
    </row>
    <row r="1425" spans="1:11" s="139" customFormat="1" ht="30" customHeight="1">
      <c r="A1425" s="140" t="s">
        <v>3986</v>
      </c>
      <c r="B1425" s="142"/>
      <c r="C1425" s="142"/>
      <c r="D1425" s="142"/>
      <c r="E1425" s="142"/>
      <c r="F1425" s="142" t="s">
        <v>7117</v>
      </c>
      <c r="K1425" s="140" t="s">
        <v>7223</v>
      </c>
    </row>
    <row r="1426" spans="1:11" s="139" customFormat="1" ht="30" customHeight="1">
      <c r="A1426" s="140" t="s">
        <v>3748</v>
      </c>
      <c r="B1426" s="142">
        <v>125.1</v>
      </c>
      <c r="C1426" s="142">
        <v>306</v>
      </c>
      <c r="D1426" s="142"/>
      <c r="E1426" s="142">
        <v>431.1</v>
      </c>
      <c r="F1426" s="142"/>
      <c r="K1426" s="140" t="s">
        <v>7224</v>
      </c>
    </row>
    <row r="1427" spans="1:11" s="139" customFormat="1" ht="30" customHeight="1">
      <c r="A1427" s="140" t="s">
        <v>52</v>
      </c>
      <c r="B1427" s="146"/>
      <c r="C1427" s="146"/>
      <c r="D1427" s="146"/>
      <c r="E1427" s="146"/>
      <c r="F1427" s="146"/>
      <c r="K1427" s="140" t="s">
        <v>6994</v>
      </c>
    </row>
    <row r="1428" spans="1:11" s="139" customFormat="1" ht="30" customHeight="1">
      <c r="A1428" s="140" t="s">
        <v>52</v>
      </c>
      <c r="B1428" s="142"/>
      <c r="C1428" s="142"/>
      <c r="D1428" s="142"/>
      <c r="E1428" s="142"/>
      <c r="F1428" s="142"/>
      <c r="K1428" s="140" t="s">
        <v>7263</v>
      </c>
    </row>
    <row r="1429" spans="1:11" s="139" customFormat="1" ht="30" customHeight="1">
      <c r="A1429" s="140" t="s">
        <v>4088</v>
      </c>
      <c r="B1429" s="142"/>
      <c r="C1429" s="142"/>
      <c r="D1429" s="142"/>
      <c r="E1429" s="142"/>
      <c r="F1429" s="142"/>
      <c r="K1429" s="140" t="s">
        <v>7264</v>
      </c>
    </row>
    <row r="1430" spans="1:11" s="139" customFormat="1" ht="30" customHeight="1">
      <c r="A1430" s="140" t="s">
        <v>4089</v>
      </c>
      <c r="B1430" s="142"/>
      <c r="C1430" s="142">
        <v>318.39999999999998</v>
      </c>
      <c r="D1430" s="142"/>
      <c r="E1430" s="142">
        <v>318.39999999999998</v>
      </c>
      <c r="F1430" s="142" t="s">
        <v>6752</v>
      </c>
      <c r="K1430" s="140" t="s">
        <v>7265</v>
      </c>
    </row>
    <row r="1431" spans="1:11" s="139" customFormat="1" ht="30" customHeight="1">
      <c r="A1431" s="140" t="s">
        <v>4004</v>
      </c>
      <c r="B1431" s="142"/>
      <c r="C1431" s="142">
        <v>943.3</v>
      </c>
      <c r="D1431" s="142"/>
      <c r="E1431" s="142">
        <v>943.3</v>
      </c>
      <c r="F1431" s="142" t="s">
        <v>6755</v>
      </c>
      <c r="K1431" s="140" t="s">
        <v>7266</v>
      </c>
    </row>
    <row r="1432" spans="1:11" s="139" customFormat="1" ht="30" customHeight="1">
      <c r="A1432" s="140" t="s">
        <v>3991</v>
      </c>
      <c r="B1432" s="142"/>
      <c r="C1432" s="142"/>
      <c r="D1432" s="142"/>
      <c r="E1432" s="142"/>
      <c r="F1432" s="142"/>
      <c r="K1432" s="140" t="s">
        <v>7128</v>
      </c>
    </row>
    <row r="1433" spans="1:11" s="139" customFormat="1" ht="30" customHeight="1">
      <c r="A1433" s="140" t="s">
        <v>4090</v>
      </c>
      <c r="B1433" s="142">
        <v>37.799999999999997</v>
      </c>
      <c r="C1433" s="142"/>
      <c r="D1433" s="142"/>
      <c r="E1433" s="142">
        <v>37.799999999999997</v>
      </c>
      <c r="F1433" s="142"/>
      <c r="K1433" s="140" t="s">
        <v>7267</v>
      </c>
    </row>
    <row r="1434" spans="1:11" s="139" customFormat="1" ht="30" customHeight="1">
      <c r="A1434" s="140" t="s">
        <v>52</v>
      </c>
      <c r="B1434" s="146"/>
      <c r="C1434" s="146"/>
      <c r="D1434" s="146"/>
      <c r="E1434" s="146"/>
      <c r="F1434" s="146"/>
      <c r="K1434" s="140" t="s">
        <v>6994</v>
      </c>
    </row>
    <row r="1435" spans="1:11" s="139" customFormat="1" ht="30" customHeight="1">
      <c r="A1435" s="140" t="s">
        <v>3748</v>
      </c>
      <c r="B1435" s="142">
        <v>37.799999999999997</v>
      </c>
      <c r="C1435" s="142">
        <v>1261.7</v>
      </c>
      <c r="D1435" s="142"/>
      <c r="E1435" s="142">
        <v>1299.5</v>
      </c>
      <c r="F1435" s="142"/>
      <c r="K1435" s="140" t="s">
        <v>7268</v>
      </c>
    </row>
    <row r="1436" spans="1:11" s="139" customFormat="1" ht="30" customHeight="1">
      <c r="A1436" s="140" t="s">
        <v>52</v>
      </c>
      <c r="B1436" s="143"/>
      <c r="C1436" s="143"/>
      <c r="D1436" s="143"/>
      <c r="E1436" s="143"/>
      <c r="F1436" s="143"/>
      <c r="K1436" s="140" t="s">
        <v>7269</v>
      </c>
    </row>
    <row r="1437" spans="1:11" s="139" customFormat="1" ht="30" customHeight="1">
      <c r="A1437" s="140" t="s">
        <v>4091</v>
      </c>
      <c r="B1437" s="146">
        <v>66602</v>
      </c>
      <c r="C1437" s="146">
        <v>28707</v>
      </c>
      <c r="D1437" s="146">
        <v>26.7</v>
      </c>
      <c r="E1437" s="146">
        <v>95335.7</v>
      </c>
      <c r="F1437" s="146"/>
      <c r="K1437" s="140" t="s">
        <v>7270</v>
      </c>
    </row>
    <row r="1438" spans="1:11" s="139" customFormat="1" ht="30" customHeight="1">
      <c r="A1438" s="140"/>
      <c r="B1438" s="140"/>
      <c r="C1438" s="140"/>
      <c r="D1438" s="140"/>
      <c r="E1438" s="140"/>
      <c r="F1438" s="140"/>
    </row>
    <row r="1439" spans="1:11" s="139" customFormat="1" ht="30" customHeight="1" thickBot="1">
      <c r="A1439" s="144" t="s">
        <v>3566</v>
      </c>
      <c r="B1439" s="145">
        <v>66602</v>
      </c>
      <c r="C1439" s="145">
        <v>28707</v>
      </c>
      <c r="D1439" s="145">
        <v>26</v>
      </c>
      <c r="E1439" s="145">
        <v>95335</v>
      </c>
      <c r="F1439" s="144"/>
    </row>
    <row r="1440" spans="1:11" s="139" customFormat="1" ht="30" customHeight="1">
      <c r="A1440" s="140"/>
      <c r="B1440" s="140"/>
      <c r="C1440" s="140"/>
      <c r="D1440" s="140"/>
      <c r="E1440" s="140"/>
      <c r="F1440" s="140"/>
    </row>
    <row r="1441" spans="1:11" s="139" customFormat="1" ht="30" customHeight="1">
      <c r="A1441" s="140" t="s">
        <v>7271</v>
      </c>
      <c r="B1441" s="141">
        <v>40572</v>
      </c>
      <c r="C1441" s="141">
        <v>21021</v>
      </c>
      <c r="D1441" s="141">
        <v>199</v>
      </c>
      <c r="E1441" s="141">
        <v>61792</v>
      </c>
      <c r="F1441" s="140" t="s">
        <v>52</v>
      </c>
      <c r="G1441" s="139" t="s">
        <v>52</v>
      </c>
      <c r="H1441" s="139" t="s">
        <v>6496</v>
      </c>
      <c r="K1441" s="139">
        <v>1</v>
      </c>
    </row>
    <row r="1442" spans="1:11" s="139" customFormat="1" ht="30" customHeight="1">
      <c r="A1442" s="147"/>
      <c r="B1442" s="140"/>
      <c r="C1442" s="140"/>
      <c r="D1442" s="140"/>
      <c r="E1442" s="140"/>
      <c r="F1442" s="140"/>
    </row>
    <row r="1443" spans="1:11" s="139" customFormat="1" ht="30" customHeight="1">
      <c r="A1443" s="140" t="s">
        <v>6674</v>
      </c>
      <c r="B1443" s="140"/>
      <c r="C1443" s="140"/>
      <c r="D1443" s="140"/>
      <c r="E1443" s="140"/>
      <c r="F1443" s="140"/>
      <c r="G1443" s="139" t="s">
        <v>52</v>
      </c>
      <c r="I1443" s="139" t="s">
        <v>1535</v>
      </c>
      <c r="J1443" s="139" t="s">
        <v>52</v>
      </c>
      <c r="K1443" s="139" t="s">
        <v>56</v>
      </c>
    </row>
    <row r="1444" spans="1:11" s="139" customFormat="1" ht="30" customHeight="1">
      <c r="A1444" s="140" t="s">
        <v>4092</v>
      </c>
      <c r="B1444" s="142"/>
      <c r="C1444" s="142"/>
      <c r="D1444" s="142"/>
      <c r="E1444" s="142"/>
      <c r="F1444" s="142"/>
      <c r="K1444" s="140" t="s">
        <v>7272</v>
      </c>
    </row>
    <row r="1445" spans="1:11" s="139" customFormat="1" ht="30" customHeight="1">
      <c r="A1445" s="140" t="s">
        <v>52</v>
      </c>
      <c r="B1445" s="142"/>
      <c r="C1445" s="142"/>
      <c r="D1445" s="142"/>
      <c r="E1445" s="142"/>
      <c r="F1445" s="142"/>
      <c r="K1445" s="140" t="s">
        <v>52</v>
      </c>
    </row>
    <row r="1446" spans="1:11" s="139" customFormat="1" ht="30" customHeight="1">
      <c r="A1446" s="140" t="s">
        <v>52</v>
      </c>
      <c r="B1446" s="142"/>
      <c r="C1446" s="142"/>
      <c r="D1446" s="142"/>
      <c r="E1446" s="142"/>
      <c r="F1446" s="142"/>
      <c r="K1446" s="140" t="s">
        <v>6676</v>
      </c>
    </row>
    <row r="1447" spans="1:11" s="139" customFormat="1" ht="30" customHeight="1">
      <c r="A1447" s="140" t="s">
        <v>3972</v>
      </c>
      <c r="B1447" s="142"/>
      <c r="C1447" s="142"/>
      <c r="D1447" s="142"/>
      <c r="E1447" s="142"/>
      <c r="F1447" s="142"/>
      <c r="K1447" s="140" t="s">
        <v>7091</v>
      </c>
    </row>
    <row r="1448" spans="1:11" s="139" customFormat="1" ht="30" customHeight="1">
      <c r="A1448" s="140" t="s">
        <v>4093</v>
      </c>
      <c r="B1448" s="142">
        <v>5443.8</v>
      </c>
      <c r="C1448" s="142"/>
      <c r="D1448" s="142"/>
      <c r="E1448" s="142">
        <v>5443.8</v>
      </c>
      <c r="F1448" s="142" t="s">
        <v>7092</v>
      </c>
      <c r="K1448" s="140" t="s">
        <v>7273</v>
      </c>
    </row>
    <row r="1449" spans="1:11" s="139" customFormat="1" ht="30" customHeight="1">
      <c r="A1449" s="140" t="s">
        <v>4094</v>
      </c>
      <c r="B1449" s="142">
        <v>4936.8999999999996</v>
      </c>
      <c r="C1449" s="142"/>
      <c r="D1449" s="142"/>
      <c r="E1449" s="142">
        <v>4936.8999999999996</v>
      </c>
      <c r="F1449" s="142" t="s">
        <v>7095</v>
      </c>
      <c r="K1449" s="140" t="s">
        <v>7274</v>
      </c>
    </row>
    <row r="1450" spans="1:11" s="139" customFormat="1" ht="30" customHeight="1">
      <c r="A1450" s="140" t="s">
        <v>4095</v>
      </c>
      <c r="B1450" s="142">
        <v>768.7</v>
      </c>
      <c r="C1450" s="142"/>
      <c r="D1450" s="142"/>
      <c r="E1450" s="142">
        <v>768.7</v>
      </c>
      <c r="F1450" s="142" t="s">
        <v>7275</v>
      </c>
      <c r="K1450" s="140" t="s">
        <v>7276</v>
      </c>
    </row>
    <row r="1451" spans="1:11" s="139" customFormat="1" ht="30" customHeight="1">
      <c r="A1451" s="140" t="s">
        <v>4096</v>
      </c>
      <c r="B1451" s="142">
        <v>6037.5</v>
      </c>
      <c r="C1451" s="142"/>
      <c r="D1451" s="142"/>
      <c r="E1451" s="142">
        <v>6037.5</v>
      </c>
      <c r="F1451" s="142" t="s">
        <v>7099</v>
      </c>
      <c r="K1451" s="140" t="s">
        <v>7277</v>
      </c>
    </row>
    <row r="1452" spans="1:11" s="139" customFormat="1" ht="30" customHeight="1">
      <c r="A1452" s="140" t="s">
        <v>4097</v>
      </c>
      <c r="B1452" s="142">
        <v>2000</v>
      </c>
      <c r="C1452" s="142"/>
      <c r="D1452" s="142"/>
      <c r="E1452" s="142">
        <v>2000</v>
      </c>
      <c r="F1452" s="142" t="s">
        <v>7105</v>
      </c>
      <c r="K1452" s="140" t="s">
        <v>7278</v>
      </c>
    </row>
    <row r="1453" spans="1:11" s="139" customFormat="1" ht="30" customHeight="1">
      <c r="A1453" s="140" t="s">
        <v>4098</v>
      </c>
      <c r="B1453" s="142">
        <v>12000</v>
      </c>
      <c r="C1453" s="142"/>
      <c r="D1453" s="142"/>
      <c r="E1453" s="142">
        <v>12000</v>
      </c>
      <c r="F1453" s="142" t="s">
        <v>7107</v>
      </c>
      <c r="K1453" s="140" t="s">
        <v>7279</v>
      </c>
    </row>
    <row r="1454" spans="1:11" s="139" customFormat="1" ht="30" customHeight="1">
      <c r="A1454" s="140" t="s">
        <v>4099</v>
      </c>
      <c r="B1454" s="142">
        <v>7000</v>
      </c>
      <c r="C1454" s="142"/>
      <c r="D1454" s="142"/>
      <c r="E1454" s="142">
        <v>7000</v>
      </c>
      <c r="F1454" s="142" t="s">
        <v>7280</v>
      </c>
      <c r="K1454" s="140" t="s">
        <v>7281</v>
      </c>
    </row>
    <row r="1455" spans="1:11" s="139" customFormat="1" ht="30" customHeight="1">
      <c r="A1455" s="140" t="s">
        <v>4100</v>
      </c>
      <c r="B1455" s="142">
        <v>1160</v>
      </c>
      <c r="C1455" s="142"/>
      <c r="D1455" s="142"/>
      <c r="E1455" s="142">
        <v>1160</v>
      </c>
      <c r="F1455" s="142" t="s">
        <v>7282</v>
      </c>
      <c r="K1455" s="140" t="s">
        <v>7283</v>
      </c>
    </row>
    <row r="1456" spans="1:11" s="139" customFormat="1" ht="30" customHeight="1">
      <c r="A1456" s="140" t="s">
        <v>52</v>
      </c>
      <c r="B1456" s="142"/>
      <c r="C1456" s="142"/>
      <c r="D1456" s="142"/>
      <c r="E1456" s="142"/>
      <c r="F1456" s="142"/>
      <c r="K1456" s="140" t="s">
        <v>52</v>
      </c>
    </row>
    <row r="1457" spans="1:11" s="139" customFormat="1" ht="30" customHeight="1">
      <c r="A1457" s="140" t="s">
        <v>3618</v>
      </c>
      <c r="B1457" s="142">
        <v>39346.9</v>
      </c>
      <c r="C1457" s="142"/>
      <c r="D1457" s="142"/>
      <c r="E1457" s="142">
        <v>39346.9</v>
      </c>
      <c r="F1457" s="142"/>
      <c r="K1457" s="140" t="s">
        <v>6757</v>
      </c>
    </row>
    <row r="1458" spans="1:11" s="139" customFormat="1" ht="30" customHeight="1">
      <c r="A1458" s="140" t="s">
        <v>52</v>
      </c>
      <c r="B1458" s="142"/>
      <c r="C1458" s="142"/>
      <c r="D1458" s="142"/>
      <c r="E1458" s="142"/>
      <c r="F1458" s="142"/>
      <c r="K1458" s="140" t="s">
        <v>6758</v>
      </c>
    </row>
    <row r="1459" spans="1:11" s="139" customFormat="1" ht="30" customHeight="1">
      <c r="A1459" s="140" t="s">
        <v>4101</v>
      </c>
      <c r="B1459" s="142"/>
      <c r="C1459" s="142"/>
      <c r="D1459" s="142"/>
      <c r="E1459" s="142"/>
      <c r="F1459" s="142"/>
      <c r="K1459" s="140" t="s">
        <v>7284</v>
      </c>
    </row>
    <row r="1460" spans="1:11" s="139" customFormat="1" ht="30" customHeight="1">
      <c r="A1460" s="140" t="s">
        <v>7111</v>
      </c>
      <c r="B1460" s="142"/>
      <c r="C1460" s="142"/>
      <c r="D1460" s="142"/>
      <c r="E1460" s="142"/>
      <c r="F1460" s="142"/>
      <c r="K1460" s="140" t="s">
        <v>7112</v>
      </c>
    </row>
    <row r="1461" spans="1:11" s="139" customFormat="1" ht="30" customHeight="1">
      <c r="A1461" s="140" t="s">
        <v>4102</v>
      </c>
      <c r="B1461" s="142">
        <v>31.4</v>
      </c>
      <c r="C1461" s="142"/>
      <c r="D1461" s="142"/>
      <c r="E1461" s="142">
        <v>31.4</v>
      </c>
      <c r="F1461" s="142" t="s">
        <v>7113</v>
      </c>
      <c r="K1461" s="140" t="s">
        <v>7285</v>
      </c>
    </row>
    <row r="1462" spans="1:11" s="139" customFormat="1" ht="30" customHeight="1">
      <c r="A1462" s="140" t="s">
        <v>4103</v>
      </c>
      <c r="B1462" s="142"/>
      <c r="C1462" s="142">
        <v>76.8</v>
      </c>
      <c r="D1462" s="142"/>
      <c r="E1462" s="142">
        <v>76.8</v>
      </c>
      <c r="F1462" s="142" t="s">
        <v>7115</v>
      </c>
      <c r="K1462" s="140" t="s">
        <v>7286</v>
      </c>
    </row>
    <row r="1463" spans="1:11" s="139" customFormat="1" ht="30" customHeight="1">
      <c r="A1463" s="140" t="s">
        <v>4104</v>
      </c>
      <c r="B1463" s="142"/>
      <c r="C1463" s="142"/>
      <c r="D1463" s="142"/>
      <c r="E1463" s="142"/>
      <c r="F1463" s="142" t="s">
        <v>7117</v>
      </c>
      <c r="K1463" s="140" t="s">
        <v>7287</v>
      </c>
    </row>
    <row r="1464" spans="1:11" s="139" customFormat="1" ht="30" customHeight="1">
      <c r="A1464" s="140" t="s">
        <v>4105</v>
      </c>
      <c r="B1464" s="142"/>
      <c r="C1464" s="142"/>
      <c r="D1464" s="142"/>
      <c r="E1464" s="142"/>
      <c r="F1464" s="142"/>
      <c r="K1464" s="140" t="s">
        <v>7288</v>
      </c>
    </row>
    <row r="1465" spans="1:11" s="139" customFormat="1" ht="30" customHeight="1">
      <c r="A1465" s="140" t="s">
        <v>4106</v>
      </c>
      <c r="B1465" s="142">
        <v>1.5</v>
      </c>
      <c r="C1465" s="142"/>
      <c r="D1465" s="142"/>
      <c r="E1465" s="142">
        <v>1.5</v>
      </c>
      <c r="F1465" s="142"/>
      <c r="K1465" s="140" t="s">
        <v>7289</v>
      </c>
    </row>
    <row r="1466" spans="1:11" s="139" customFormat="1" ht="30" customHeight="1">
      <c r="A1466" s="140" t="s">
        <v>3618</v>
      </c>
      <c r="B1466" s="142">
        <v>32.9</v>
      </c>
      <c r="C1466" s="142">
        <v>76.8</v>
      </c>
      <c r="D1466" s="142"/>
      <c r="E1466" s="142">
        <v>109.7</v>
      </c>
      <c r="F1466" s="142"/>
      <c r="K1466" s="140" t="s">
        <v>6761</v>
      </c>
    </row>
    <row r="1467" spans="1:11" s="139" customFormat="1" ht="30" customHeight="1">
      <c r="A1467" s="140" t="s">
        <v>52</v>
      </c>
      <c r="B1467" s="142"/>
      <c r="C1467" s="142"/>
      <c r="D1467" s="142"/>
      <c r="E1467" s="142"/>
      <c r="F1467" s="142"/>
      <c r="K1467" s="140" t="s">
        <v>6796</v>
      </c>
    </row>
    <row r="1468" spans="1:11" s="139" customFormat="1" ht="30" customHeight="1">
      <c r="A1468" s="140" t="s">
        <v>4107</v>
      </c>
      <c r="B1468" s="142"/>
      <c r="C1468" s="142"/>
      <c r="D1468" s="142"/>
      <c r="E1468" s="142"/>
      <c r="F1468" s="142"/>
      <c r="K1468" s="140" t="s">
        <v>7290</v>
      </c>
    </row>
    <row r="1469" spans="1:11" s="139" customFormat="1" ht="30" customHeight="1">
      <c r="A1469" s="140" t="s">
        <v>7120</v>
      </c>
      <c r="B1469" s="142"/>
      <c r="C1469" s="142"/>
      <c r="D1469" s="142"/>
      <c r="E1469" s="142"/>
      <c r="F1469" s="142"/>
      <c r="K1469" s="140" t="s">
        <v>7121</v>
      </c>
    </row>
    <row r="1470" spans="1:11" s="139" customFormat="1" ht="30" customHeight="1">
      <c r="A1470" s="140" t="s">
        <v>4108</v>
      </c>
      <c r="B1470" s="142">
        <v>179.1</v>
      </c>
      <c r="C1470" s="142"/>
      <c r="D1470" s="142"/>
      <c r="E1470" s="142">
        <v>179.1</v>
      </c>
      <c r="F1470" s="142" t="s">
        <v>7122</v>
      </c>
      <c r="K1470" s="140" t="s">
        <v>7291</v>
      </c>
    </row>
    <row r="1471" spans="1:11" s="139" customFormat="1" ht="30" customHeight="1">
      <c r="A1471" s="140" t="s">
        <v>4109</v>
      </c>
      <c r="B1471" s="142"/>
      <c r="C1471" s="142">
        <v>3436.8</v>
      </c>
      <c r="D1471" s="142"/>
      <c r="E1471" s="142">
        <v>3436.8</v>
      </c>
      <c r="F1471" s="142" t="s">
        <v>7124</v>
      </c>
      <c r="K1471" s="140" t="s">
        <v>7292</v>
      </c>
    </row>
    <row r="1472" spans="1:11" s="139" customFormat="1" ht="30" customHeight="1">
      <c r="A1472" s="140" t="s">
        <v>4110</v>
      </c>
      <c r="B1472" s="142"/>
      <c r="C1472" s="142"/>
      <c r="D1472" s="142">
        <v>1.7</v>
      </c>
      <c r="E1472" s="142">
        <v>1.7</v>
      </c>
      <c r="F1472" s="142" t="s">
        <v>7126</v>
      </c>
      <c r="K1472" s="140" t="s">
        <v>7293</v>
      </c>
    </row>
    <row r="1473" spans="1:11" s="139" customFormat="1" ht="30" customHeight="1">
      <c r="A1473" s="140" t="s">
        <v>3991</v>
      </c>
      <c r="B1473" s="142"/>
      <c r="C1473" s="142"/>
      <c r="D1473" s="142"/>
      <c r="E1473" s="142"/>
      <c r="F1473" s="142"/>
      <c r="K1473" s="140" t="s">
        <v>7128</v>
      </c>
    </row>
    <row r="1474" spans="1:11" s="139" customFormat="1" ht="30" customHeight="1">
      <c r="A1474" s="140" t="s">
        <v>4057</v>
      </c>
      <c r="B1474" s="142">
        <v>103.1</v>
      </c>
      <c r="C1474" s="142"/>
      <c r="D1474" s="142"/>
      <c r="E1474" s="142">
        <v>103.1</v>
      </c>
      <c r="F1474" s="142"/>
      <c r="K1474" s="140" t="s">
        <v>7129</v>
      </c>
    </row>
    <row r="1475" spans="1:11" s="139" customFormat="1" ht="30" customHeight="1">
      <c r="A1475" s="140" t="s">
        <v>52</v>
      </c>
      <c r="B1475" s="142"/>
      <c r="C1475" s="142"/>
      <c r="D1475" s="142"/>
      <c r="E1475" s="142"/>
      <c r="F1475" s="142"/>
      <c r="K1475" s="140" t="s">
        <v>52</v>
      </c>
    </row>
    <row r="1476" spans="1:11" s="139" customFormat="1" ht="30" customHeight="1">
      <c r="A1476" s="140" t="s">
        <v>3618</v>
      </c>
      <c r="B1476" s="142">
        <v>282.2</v>
      </c>
      <c r="C1476" s="142">
        <v>3436.8</v>
      </c>
      <c r="D1476" s="142">
        <v>1.7</v>
      </c>
      <c r="E1476" s="142">
        <v>3720.7</v>
      </c>
      <c r="F1476" s="142"/>
      <c r="K1476" s="140" t="s">
        <v>6821</v>
      </c>
    </row>
    <row r="1477" spans="1:11" s="139" customFormat="1" ht="30" customHeight="1">
      <c r="A1477" s="140" t="s">
        <v>52</v>
      </c>
      <c r="B1477" s="142"/>
      <c r="C1477" s="142"/>
      <c r="D1477" s="142"/>
      <c r="E1477" s="142"/>
      <c r="F1477" s="142"/>
      <c r="K1477" s="140" t="s">
        <v>6805</v>
      </c>
    </row>
    <row r="1478" spans="1:11" s="139" customFormat="1" ht="30" customHeight="1">
      <c r="A1478" s="140" t="s">
        <v>7130</v>
      </c>
      <c r="B1478" s="142"/>
      <c r="C1478" s="142"/>
      <c r="D1478" s="142"/>
      <c r="E1478" s="142"/>
      <c r="F1478" s="142"/>
      <c r="K1478" s="140" t="s">
        <v>7131</v>
      </c>
    </row>
    <row r="1479" spans="1:11" s="139" customFormat="1" ht="30" customHeight="1">
      <c r="A1479" s="140" t="s">
        <v>3993</v>
      </c>
      <c r="B1479" s="142">
        <v>190</v>
      </c>
      <c r="C1479" s="142"/>
      <c r="D1479" s="142"/>
      <c r="E1479" s="142">
        <v>190</v>
      </c>
      <c r="F1479" s="142" t="s">
        <v>7132</v>
      </c>
      <c r="K1479" s="140" t="s">
        <v>7133</v>
      </c>
    </row>
    <row r="1480" spans="1:11" s="139" customFormat="1" ht="30" customHeight="1">
      <c r="A1480" s="140" t="s">
        <v>3994</v>
      </c>
      <c r="B1480" s="142"/>
      <c r="C1480" s="142">
        <v>3816</v>
      </c>
      <c r="D1480" s="142"/>
      <c r="E1480" s="142">
        <v>3816</v>
      </c>
      <c r="F1480" s="142" t="s">
        <v>7134</v>
      </c>
      <c r="K1480" s="140" t="s">
        <v>7135</v>
      </c>
    </row>
    <row r="1481" spans="1:11" s="139" customFormat="1" ht="30" customHeight="1">
      <c r="A1481" s="140" t="s">
        <v>3995</v>
      </c>
      <c r="B1481" s="142"/>
      <c r="C1481" s="142"/>
      <c r="D1481" s="142">
        <v>196</v>
      </c>
      <c r="E1481" s="142">
        <v>196</v>
      </c>
      <c r="F1481" s="142" t="s">
        <v>7136</v>
      </c>
      <c r="K1481" s="140" t="s">
        <v>7137</v>
      </c>
    </row>
    <row r="1482" spans="1:11" s="139" customFormat="1" ht="30" customHeight="1">
      <c r="A1482" s="140" t="s">
        <v>3991</v>
      </c>
      <c r="B1482" s="142"/>
      <c r="C1482" s="142"/>
      <c r="D1482" s="142"/>
      <c r="E1482" s="142"/>
      <c r="F1482" s="142"/>
      <c r="K1482" s="140" t="s">
        <v>7128</v>
      </c>
    </row>
    <row r="1483" spans="1:11" s="139" customFormat="1" ht="30" customHeight="1">
      <c r="A1483" s="140" t="s">
        <v>3996</v>
      </c>
      <c r="B1483" s="142">
        <v>114.4</v>
      </c>
      <c r="C1483" s="142"/>
      <c r="D1483" s="142"/>
      <c r="E1483" s="142">
        <v>114.4</v>
      </c>
      <c r="F1483" s="142"/>
      <c r="K1483" s="140" t="s">
        <v>7138</v>
      </c>
    </row>
    <row r="1484" spans="1:11" s="139" customFormat="1" ht="30" customHeight="1">
      <c r="A1484" s="140" t="s">
        <v>52</v>
      </c>
      <c r="B1484" s="142"/>
      <c r="C1484" s="142"/>
      <c r="D1484" s="142"/>
      <c r="E1484" s="142"/>
      <c r="F1484" s="142"/>
      <c r="K1484" s="140" t="s">
        <v>52</v>
      </c>
    </row>
    <row r="1485" spans="1:11" s="139" customFormat="1" ht="30" customHeight="1">
      <c r="A1485" s="140" t="s">
        <v>3618</v>
      </c>
      <c r="B1485" s="142">
        <v>304.39999999999998</v>
      </c>
      <c r="C1485" s="142">
        <v>3816</v>
      </c>
      <c r="D1485" s="142">
        <v>196</v>
      </c>
      <c r="E1485" s="142">
        <v>4316.3999999999996</v>
      </c>
      <c r="F1485" s="142"/>
      <c r="K1485" s="140" t="s">
        <v>6822</v>
      </c>
    </row>
    <row r="1486" spans="1:11" s="139" customFormat="1" ht="30" customHeight="1">
      <c r="A1486" s="140" t="s">
        <v>52</v>
      </c>
      <c r="B1486" s="142"/>
      <c r="C1486" s="142"/>
      <c r="D1486" s="142"/>
      <c r="E1486" s="142"/>
      <c r="F1486" s="142"/>
      <c r="K1486" s="140" t="s">
        <v>6814</v>
      </c>
    </row>
    <row r="1487" spans="1:11" s="139" customFormat="1" ht="30" customHeight="1">
      <c r="A1487" s="140" t="s">
        <v>4111</v>
      </c>
      <c r="B1487" s="142"/>
      <c r="C1487" s="142"/>
      <c r="D1487" s="142"/>
      <c r="E1487" s="142"/>
      <c r="F1487" s="142"/>
      <c r="K1487" s="140" t="s">
        <v>7294</v>
      </c>
    </row>
    <row r="1488" spans="1:11" s="139" customFormat="1" ht="30" customHeight="1">
      <c r="A1488" s="140" t="s">
        <v>7120</v>
      </c>
      <c r="B1488" s="142"/>
      <c r="C1488" s="142"/>
      <c r="D1488" s="142"/>
      <c r="E1488" s="142"/>
      <c r="F1488" s="142"/>
      <c r="K1488" s="140" t="s">
        <v>7121</v>
      </c>
    </row>
    <row r="1489" spans="1:11" s="139" customFormat="1" ht="30" customHeight="1">
      <c r="A1489" s="140" t="s">
        <v>4058</v>
      </c>
      <c r="B1489" s="142">
        <v>195.5</v>
      </c>
      <c r="C1489" s="142"/>
      <c r="D1489" s="142"/>
      <c r="E1489" s="142">
        <v>195.5</v>
      </c>
      <c r="F1489" s="142" t="s">
        <v>7122</v>
      </c>
      <c r="K1489" s="140" t="s">
        <v>7237</v>
      </c>
    </row>
    <row r="1490" spans="1:11" s="139" customFormat="1" ht="30" customHeight="1">
      <c r="A1490" s="140" t="s">
        <v>4059</v>
      </c>
      <c r="B1490" s="142"/>
      <c r="C1490" s="142">
        <v>3750</v>
      </c>
      <c r="D1490" s="142"/>
      <c r="E1490" s="142">
        <v>3750</v>
      </c>
      <c r="F1490" s="142" t="s">
        <v>7124</v>
      </c>
      <c r="K1490" s="140" t="s">
        <v>7238</v>
      </c>
    </row>
    <row r="1491" spans="1:11" s="139" customFormat="1" ht="30" customHeight="1">
      <c r="A1491" s="140" t="s">
        <v>4060</v>
      </c>
      <c r="B1491" s="142"/>
      <c r="C1491" s="142"/>
      <c r="D1491" s="142">
        <v>1.8</v>
      </c>
      <c r="E1491" s="142">
        <v>1.8</v>
      </c>
      <c r="F1491" s="142" t="s">
        <v>7126</v>
      </c>
      <c r="K1491" s="140" t="s">
        <v>7239</v>
      </c>
    </row>
    <row r="1492" spans="1:11" s="139" customFormat="1" ht="30" customHeight="1">
      <c r="A1492" s="140" t="s">
        <v>3991</v>
      </c>
      <c r="B1492" s="142"/>
      <c r="C1492" s="142"/>
      <c r="D1492" s="142"/>
      <c r="E1492" s="142"/>
      <c r="F1492" s="142"/>
      <c r="K1492" s="140" t="s">
        <v>7128</v>
      </c>
    </row>
    <row r="1493" spans="1:11" s="139" customFormat="1" ht="30" customHeight="1">
      <c r="A1493" s="140" t="s">
        <v>4061</v>
      </c>
      <c r="B1493" s="142">
        <v>112.5</v>
      </c>
      <c r="C1493" s="142"/>
      <c r="D1493" s="142"/>
      <c r="E1493" s="142">
        <v>112.5</v>
      </c>
      <c r="F1493" s="142"/>
      <c r="K1493" s="140" t="s">
        <v>7143</v>
      </c>
    </row>
    <row r="1494" spans="1:11" s="139" customFormat="1" ht="30" customHeight="1">
      <c r="A1494" s="140" t="s">
        <v>52</v>
      </c>
      <c r="B1494" s="142"/>
      <c r="C1494" s="142"/>
      <c r="D1494" s="142"/>
      <c r="E1494" s="142"/>
      <c r="F1494" s="142"/>
      <c r="K1494" s="140" t="s">
        <v>52</v>
      </c>
    </row>
    <row r="1495" spans="1:11" s="139" customFormat="1" ht="30" customHeight="1">
      <c r="A1495" s="140" t="s">
        <v>3618</v>
      </c>
      <c r="B1495" s="142">
        <v>308</v>
      </c>
      <c r="C1495" s="142">
        <v>3750</v>
      </c>
      <c r="D1495" s="142">
        <v>1.8</v>
      </c>
      <c r="E1495" s="142">
        <v>4059.8</v>
      </c>
      <c r="F1495" s="142"/>
      <c r="K1495" s="140" t="s">
        <v>6823</v>
      </c>
    </row>
    <row r="1496" spans="1:11" s="139" customFormat="1" ht="30" customHeight="1">
      <c r="A1496" s="140" t="s">
        <v>52</v>
      </c>
      <c r="B1496" s="142"/>
      <c r="C1496" s="142"/>
      <c r="D1496" s="142"/>
      <c r="E1496" s="142"/>
      <c r="F1496" s="142"/>
      <c r="K1496" s="140" t="s">
        <v>6824</v>
      </c>
    </row>
    <row r="1497" spans="1:11" s="139" customFormat="1" ht="30" customHeight="1">
      <c r="A1497" s="140" t="s">
        <v>4002</v>
      </c>
      <c r="B1497" s="142"/>
      <c r="C1497" s="142"/>
      <c r="D1497" s="142"/>
      <c r="E1497" s="142"/>
      <c r="F1497" s="142"/>
      <c r="K1497" s="140" t="s">
        <v>7144</v>
      </c>
    </row>
    <row r="1498" spans="1:11" s="139" customFormat="1" ht="30" customHeight="1">
      <c r="A1498" s="140" t="s">
        <v>4003</v>
      </c>
      <c r="B1498" s="142"/>
      <c r="C1498" s="142">
        <v>3184.8</v>
      </c>
      <c r="D1498" s="142"/>
      <c r="E1498" s="142">
        <v>3184.8</v>
      </c>
      <c r="F1498" s="142" t="s">
        <v>6752</v>
      </c>
      <c r="K1498" s="140" t="s">
        <v>7145</v>
      </c>
    </row>
    <row r="1499" spans="1:11" s="139" customFormat="1" ht="30" customHeight="1">
      <c r="A1499" s="140" t="s">
        <v>4004</v>
      </c>
      <c r="B1499" s="142"/>
      <c r="C1499" s="142">
        <v>943.3</v>
      </c>
      <c r="D1499" s="142"/>
      <c r="E1499" s="142">
        <v>943.3</v>
      </c>
      <c r="F1499" s="142" t="s">
        <v>6755</v>
      </c>
      <c r="K1499" s="140" t="s">
        <v>7146</v>
      </c>
    </row>
    <row r="1500" spans="1:11" s="139" customFormat="1" ht="30" customHeight="1">
      <c r="A1500" s="140" t="s">
        <v>3991</v>
      </c>
      <c r="B1500" s="142"/>
      <c r="C1500" s="142"/>
      <c r="D1500" s="142"/>
      <c r="E1500" s="142"/>
      <c r="F1500" s="142"/>
      <c r="K1500" s="140" t="s">
        <v>7128</v>
      </c>
    </row>
    <row r="1501" spans="1:11" s="139" customFormat="1" ht="30" customHeight="1">
      <c r="A1501" s="140" t="s">
        <v>4005</v>
      </c>
      <c r="B1501" s="142">
        <v>123.8</v>
      </c>
      <c r="C1501" s="142"/>
      <c r="D1501" s="142"/>
      <c r="E1501" s="142">
        <v>123.8</v>
      </c>
      <c r="F1501" s="142"/>
      <c r="K1501" s="140" t="s">
        <v>7147</v>
      </c>
    </row>
    <row r="1502" spans="1:11" s="139" customFormat="1" ht="30" customHeight="1">
      <c r="A1502" s="140" t="s">
        <v>52</v>
      </c>
      <c r="B1502" s="142"/>
      <c r="C1502" s="142"/>
      <c r="D1502" s="142"/>
      <c r="E1502" s="142"/>
      <c r="F1502" s="142"/>
      <c r="K1502" s="140" t="s">
        <v>52</v>
      </c>
    </row>
    <row r="1503" spans="1:11" s="139" customFormat="1" ht="30" customHeight="1">
      <c r="A1503" s="140" t="s">
        <v>3618</v>
      </c>
      <c r="B1503" s="142">
        <v>123.8</v>
      </c>
      <c r="C1503" s="142">
        <v>4128.1000000000004</v>
      </c>
      <c r="D1503" s="142"/>
      <c r="E1503" s="142">
        <v>4251.8999999999996</v>
      </c>
      <c r="F1503" s="142"/>
      <c r="K1503" s="140" t="s">
        <v>6832</v>
      </c>
    </row>
    <row r="1504" spans="1:11" s="139" customFormat="1" ht="30" customHeight="1">
      <c r="A1504" s="140" t="s">
        <v>52</v>
      </c>
      <c r="B1504" s="142"/>
      <c r="C1504" s="142"/>
      <c r="D1504" s="142"/>
      <c r="E1504" s="142"/>
      <c r="F1504" s="142"/>
      <c r="K1504" s="140" t="s">
        <v>6833</v>
      </c>
    </row>
    <row r="1505" spans="1:11" s="139" customFormat="1" ht="30" customHeight="1">
      <c r="A1505" s="140" t="s">
        <v>4006</v>
      </c>
      <c r="B1505" s="142"/>
      <c r="C1505" s="142"/>
      <c r="D1505" s="142"/>
      <c r="E1505" s="142"/>
      <c r="F1505" s="142"/>
      <c r="K1505" s="140" t="s">
        <v>7148</v>
      </c>
    </row>
    <row r="1506" spans="1:11" s="139" customFormat="1" ht="30" customHeight="1">
      <c r="A1506" s="140" t="s">
        <v>4063</v>
      </c>
      <c r="B1506" s="142"/>
      <c r="C1506" s="142">
        <v>530.79999999999995</v>
      </c>
      <c r="D1506" s="142"/>
      <c r="E1506" s="142">
        <v>530.79999999999995</v>
      </c>
      <c r="F1506" s="142" t="s">
        <v>6752</v>
      </c>
      <c r="K1506" s="140" t="s">
        <v>7241</v>
      </c>
    </row>
    <row r="1507" spans="1:11" s="139" customFormat="1" ht="30" customHeight="1">
      <c r="A1507" s="140" t="s">
        <v>4064</v>
      </c>
      <c r="B1507" s="142"/>
      <c r="C1507" s="142">
        <v>5282.9</v>
      </c>
      <c r="D1507" s="142"/>
      <c r="E1507" s="142">
        <v>5282.9</v>
      </c>
      <c r="F1507" s="142" t="s">
        <v>6755</v>
      </c>
      <c r="K1507" s="140" t="s">
        <v>7242</v>
      </c>
    </row>
    <row r="1508" spans="1:11" s="139" customFormat="1" ht="30" customHeight="1">
      <c r="A1508" s="140" t="s">
        <v>3991</v>
      </c>
      <c r="B1508" s="142"/>
      <c r="C1508" s="142"/>
      <c r="D1508" s="142"/>
      <c r="E1508" s="142"/>
      <c r="F1508" s="142"/>
      <c r="K1508" s="140" t="s">
        <v>7128</v>
      </c>
    </row>
    <row r="1509" spans="1:11" s="139" customFormat="1" ht="30" customHeight="1">
      <c r="A1509" s="140" t="s">
        <v>4065</v>
      </c>
      <c r="B1509" s="142">
        <v>174.4</v>
      </c>
      <c r="C1509" s="142"/>
      <c r="D1509" s="142"/>
      <c r="E1509" s="142">
        <v>174.4</v>
      </c>
      <c r="F1509" s="142"/>
      <c r="K1509" s="140" t="s">
        <v>7151</v>
      </c>
    </row>
    <row r="1510" spans="1:11" s="139" customFormat="1" ht="30" customHeight="1">
      <c r="A1510" s="140" t="s">
        <v>52</v>
      </c>
      <c r="B1510" s="142"/>
      <c r="C1510" s="142"/>
      <c r="D1510" s="142"/>
      <c r="E1510" s="142"/>
      <c r="F1510" s="142"/>
      <c r="K1510" s="140" t="s">
        <v>52</v>
      </c>
    </row>
    <row r="1511" spans="1:11" s="139" customFormat="1" ht="30" customHeight="1">
      <c r="A1511" s="140" t="s">
        <v>3618</v>
      </c>
      <c r="B1511" s="142">
        <v>174.4</v>
      </c>
      <c r="C1511" s="142">
        <v>5813.7</v>
      </c>
      <c r="D1511" s="142"/>
      <c r="E1511" s="142">
        <v>5988.1</v>
      </c>
      <c r="F1511" s="142"/>
      <c r="K1511" s="140" t="s">
        <v>6837</v>
      </c>
    </row>
    <row r="1512" spans="1:11" s="139" customFormat="1" ht="30" customHeight="1">
      <c r="A1512" s="140" t="s">
        <v>52</v>
      </c>
      <c r="B1512" s="142"/>
      <c r="C1512" s="142"/>
      <c r="D1512" s="142"/>
      <c r="E1512" s="142"/>
      <c r="F1512" s="142"/>
      <c r="K1512" s="140" t="s">
        <v>52</v>
      </c>
    </row>
    <row r="1513" spans="1:11" s="139" customFormat="1" ht="30" customHeight="1">
      <c r="A1513" s="140" t="s">
        <v>4010</v>
      </c>
      <c r="B1513" s="142">
        <v>40572.6</v>
      </c>
      <c r="C1513" s="142">
        <v>21021.4</v>
      </c>
      <c r="D1513" s="142">
        <v>199.5</v>
      </c>
      <c r="E1513" s="142">
        <v>61793.5</v>
      </c>
      <c r="F1513" s="142"/>
      <c r="K1513" s="140" t="s">
        <v>7152</v>
      </c>
    </row>
    <row r="1514" spans="1:11" s="139" customFormat="1" ht="30" customHeight="1">
      <c r="A1514" s="140"/>
      <c r="B1514" s="140"/>
      <c r="C1514" s="140"/>
      <c r="D1514" s="140"/>
      <c r="E1514" s="140"/>
      <c r="F1514" s="140"/>
    </row>
    <row r="1515" spans="1:11" s="139" customFormat="1" ht="30" customHeight="1" thickBot="1">
      <c r="A1515" s="144" t="s">
        <v>3566</v>
      </c>
      <c r="B1515" s="145">
        <v>40572</v>
      </c>
      <c r="C1515" s="145">
        <v>21021</v>
      </c>
      <c r="D1515" s="145">
        <v>199</v>
      </c>
      <c r="E1515" s="145">
        <v>61792</v>
      </c>
      <c r="F1515" s="144"/>
    </row>
    <row r="1516" spans="1:11" s="139" customFormat="1" ht="30" customHeight="1">
      <c r="A1516" s="140"/>
      <c r="B1516" s="140"/>
      <c r="C1516" s="140"/>
      <c r="D1516" s="140"/>
      <c r="E1516" s="140"/>
      <c r="F1516" s="140"/>
    </row>
    <row r="1517" spans="1:11" s="139" customFormat="1" ht="30" customHeight="1">
      <c r="A1517" s="140" t="s">
        <v>7295</v>
      </c>
      <c r="B1517" s="141">
        <v>52245</v>
      </c>
      <c r="C1517" s="141">
        <v>28281</v>
      </c>
      <c r="D1517" s="141">
        <v>28</v>
      </c>
      <c r="E1517" s="141">
        <v>80554</v>
      </c>
      <c r="F1517" s="140" t="s">
        <v>52</v>
      </c>
      <c r="G1517" s="139" t="s">
        <v>52</v>
      </c>
      <c r="H1517" s="139" t="s">
        <v>6497</v>
      </c>
      <c r="K1517" s="139">
        <v>1</v>
      </c>
    </row>
    <row r="1518" spans="1:11" s="139" customFormat="1" ht="30" customHeight="1">
      <c r="A1518" s="147"/>
      <c r="B1518" s="140"/>
      <c r="C1518" s="140"/>
      <c r="D1518" s="140"/>
      <c r="E1518" s="140"/>
      <c r="F1518" s="140"/>
    </row>
    <row r="1519" spans="1:11" s="139" customFormat="1" ht="30" customHeight="1">
      <c r="A1519" s="140" t="s">
        <v>6674</v>
      </c>
      <c r="B1519" s="140"/>
      <c r="C1519" s="140"/>
      <c r="D1519" s="140"/>
      <c r="E1519" s="140"/>
      <c r="F1519" s="140"/>
      <c r="G1519" s="139" t="s">
        <v>52</v>
      </c>
      <c r="I1519" s="139" t="s">
        <v>1535</v>
      </c>
      <c r="J1519" s="139" t="s">
        <v>52</v>
      </c>
      <c r="K1519" s="139" t="s">
        <v>56</v>
      </c>
    </row>
    <row r="1520" spans="1:11" s="139" customFormat="1" ht="30" customHeight="1">
      <c r="A1520" s="140" t="s">
        <v>4112</v>
      </c>
      <c r="B1520" s="142"/>
      <c r="C1520" s="142"/>
      <c r="D1520" s="142"/>
      <c r="E1520" s="142"/>
      <c r="F1520" s="142"/>
      <c r="K1520" s="140" t="s">
        <v>7296</v>
      </c>
    </row>
    <row r="1521" spans="1:11" s="139" customFormat="1" ht="30" customHeight="1">
      <c r="A1521" s="140" t="s">
        <v>52</v>
      </c>
      <c r="B1521" s="142"/>
      <c r="C1521" s="142"/>
      <c r="D1521" s="142"/>
      <c r="E1521" s="142"/>
      <c r="F1521" s="142"/>
      <c r="K1521" s="140" t="s">
        <v>6676</v>
      </c>
    </row>
    <row r="1522" spans="1:11" s="139" customFormat="1" ht="30" customHeight="1">
      <c r="A1522" s="140" t="s">
        <v>3972</v>
      </c>
      <c r="B1522" s="142"/>
      <c r="C1522" s="142"/>
      <c r="D1522" s="142"/>
      <c r="E1522" s="142"/>
      <c r="F1522" s="142"/>
      <c r="K1522" s="140" t="s">
        <v>7091</v>
      </c>
    </row>
    <row r="1523" spans="1:11" s="139" customFormat="1" ht="30" customHeight="1">
      <c r="A1523" s="140" t="s">
        <v>4093</v>
      </c>
      <c r="B1523" s="142">
        <v>5443.8</v>
      </c>
      <c r="C1523" s="142"/>
      <c r="D1523" s="142"/>
      <c r="E1523" s="142">
        <v>5443.8</v>
      </c>
      <c r="F1523" s="142" t="s">
        <v>7155</v>
      </c>
      <c r="K1523" s="140" t="s">
        <v>7297</v>
      </c>
    </row>
    <row r="1524" spans="1:11" s="139" customFormat="1" ht="30" customHeight="1">
      <c r="A1524" s="140" t="s">
        <v>4113</v>
      </c>
      <c r="B1524" s="142">
        <v>2660.5</v>
      </c>
      <c r="C1524" s="142"/>
      <c r="D1524" s="142"/>
      <c r="E1524" s="142">
        <v>2660.5</v>
      </c>
      <c r="F1524" s="142" t="s">
        <v>7157</v>
      </c>
      <c r="K1524" s="140" t="s">
        <v>7298</v>
      </c>
    </row>
    <row r="1525" spans="1:11" s="139" customFormat="1" ht="30" customHeight="1">
      <c r="A1525" s="140" t="s">
        <v>4114</v>
      </c>
      <c r="B1525" s="142">
        <v>308</v>
      </c>
      <c r="C1525" s="142"/>
      <c r="D1525" s="142"/>
      <c r="E1525" s="142">
        <v>308</v>
      </c>
      <c r="F1525" s="142" t="s">
        <v>7299</v>
      </c>
      <c r="K1525" s="140" t="s">
        <v>7300</v>
      </c>
    </row>
    <row r="1526" spans="1:11" s="139" customFormat="1" ht="30" customHeight="1">
      <c r="A1526" s="140" t="s">
        <v>4115</v>
      </c>
      <c r="B1526" s="142">
        <v>6037.5</v>
      </c>
      <c r="C1526" s="142"/>
      <c r="D1526" s="142"/>
      <c r="E1526" s="142">
        <v>6037.5</v>
      </c>
      <c r="F1526" s="142" t="s">
        <v>7161</v>
      </c>
      <c r="K1526" s="140" t="s">
        <v>7301</v>
      </c>
    </row>
    <row r="1527" spans="1:11" s="139" customFormat="1" ht="30" customHeight="1">
      <c r="A1527" s="140" t="s">
        <v>4097</v>
      </c>
      <c r="B1527" s="142">
        <v>2000</v>
      </c>
      <c r="C1527" s="142"/>
      <c r="D1527" s="142"/>
      <c r="E1527" s="142">
        <v>2000</v>
      </c>
      <c r="F1527" s="142" t="s">
        <v>7302</v>
      </c>
      <c r="K1527" s="140" t="s">
        <v>7303</v>
      </c>
    </row>
    <row r="1528" spans="1:11" s="139" customFormat="1" ht="30" customHeight="1">
      <c r="A1528" s="140" t="s">
        <v>4116</v>
      </c>
      <c r="B1528" s="142">
        <v>12000</v>
      </c>
      <c r="C1528" s="142"/>
      <c r="D1528" s="142"/>
      <c r="E1528" s="142">
        <v>12000</v>
      </c>
      <c r="F1528" s="142" t="s">
        <v>7304</v>
      </c>
      <c r="K1528" s="140" t="s">
        <v>7305</v>
      </c>
    </row>
    <row r="1529" spans="1:11" s="139" customFormat="1" ht="30" customHeight="1">
      <c r="A1529" s="140" t="s">
        <v>4099</v>
      </c>
      <c r="B1529" s="142">
        <v>7000</v>
      </c>
      <c r="C1529" s="142"/>
      <c r="D1529" s="142"/>
      <c r="E1529" s="142">
        <v>7000</v>
      </c>
      <c r="F1529" s="142" t="s">
        <v>7306</v>
      </c>
      <c r="K1529" s="140" t="s">
        <v>7307</v>
      </c>
    </row>
    <row r="1530" spans="1:11" s="139" customFormat="1" ht="30" customHeight="1">
      <c r="A1530" s="140" t="s">
        <v>4100</v>
      </c>
      <c r="B1530" s="142">
        <v>1160</v>
      </c>
      <c r="C1530" s="142"/>
      <c r="D1530" s="142"/>
      <c r="E1530" s="142">
        <v>1160</v>
      </c>
      <c r="F1530" s="142" t="s">
        <v>7308</v>
      </c>
      <c r="K1530" s="140" t="s">
        <v>7309</v>
      </c>
    </row>
    <row r="1531" spans="1:11" s="139" customFormat="1" ht="30" customHeight="1">
      <c r="A1531" s="140" t="s">
        <v>4117</v>
      </c>
      <c r="B1531" s="142">
        <v>2731.9</v>
      </c>
      <c r="C1531" s="142"/>
      <c r="D1531" s="142"/>
      <c r="E1531" s="142">
        <v>2731.9</v>
      </c>
      <c r="F1531" s="142" t="s">
        <v>7169</v>
      </c>
      <c r="K1531" s="140" t="s">
        <v>7310</v>
      </c>
    </row>
    <row r="1532" spans="1:11" s="139" customFormat="1" ht="30" customHeight="1">
      <c r="A1532" s="140" t="s">
        <v>4118</v>
      </c>
      <c r="B1532" s="142">
        <v>11200</v>
      </c>
      <c r="C1532" s="142"/>
      <c r="D1532" s="142"/>
      <c r="E1532" s="142">
        <v>11200</v>
      </c>
      <c r="F1532" s="142" t="s">
        <v>7159</v>
      </c>
      <c r="K1532" s="140" t="s">
        <v>7311</v>
      </c>
    </row>
    <row r="1533" spans="1:11" s="139" customFormat="1" ht="30" customHeight="1">
      <c r="A1533" s="140" t="s">
        <v>52</v>
      </c>
      <c r="B1533" s="146"/>
      <c r="C1533" s="146"/>
      <c r="D1533" s="146"/>
      <c r="E1533" s="146"/>
      <c r="F1533" s="146"/>
      <c r="K1533" s="140" t="s">
        <v>6994</v>
      </c>
    </row>
    <row r="1534" spans="1:11" s="139" customFormat="1" ht="30" customHeight="1">
      <c r="A1534" s="140" t="s">
        <v>3748</v>
      </c>
      <c r="B1534" s="142">
        <v>50541.7</v>
      </c>
      <c r="C1534" s="142"/>
      <c r="D1534" s="142"/>
      <c r="E1534" s="142">
        <v>50541.7</v>
      </c>
      <c r="F1534" s="142"/>
      <c r="K1534" s="140" t="s">
        <v>6919</v>
      </c>
    </row>
    <row r="1535" spans="1:11" s="139" customFormat="1" ht="30" customHeight="1">
      <c r="A1535" s="140" t="s">
        <v>52</v>
      </c>
      <c r="B1535" s="146"/>
      <c r="C1535" s="146"/>
      <c r="D1535" s="146"/>
      <c r="E1535" s="146"/>
      <c r="F1535" s="146"/>
      <c r="K1535" s="140" t="s">
        <v>6994</v>
      </c>
    </row>
    <row r="1536" spans="1:11" s="139" customFormat="1" ht="30" customHeight="1">
      <c r="A1536" s="140" t="s">
        <v>52</v>
      </c>
      <c r="B1536" s="142"/>
      <c r="C1536" s="142"/>
      <c r="D1536" s="142"/>
      <c r="E1536" s="142"/>
      <c r="F1536" s="142"/>
      <c r="K1536" s="140" t="s">
        <v>6758</v>
      </c>
    </row>
    <row r="1537" spans="1:11" s="139" customFormat="1" ht="30" customHeight="1">
      <c r="A1537" s="140" t="s">
        <v>4119</v>
      </c>
      <c r="B1537" s="142"/>
      <c r="C1537" s="142"/>
      <c r="D1537" s="142"/>
      <c r="E1537" s="142"/>
      <c r="F1537" s="142"/>
      <c r="K1537" s="140" t="s">
        <v>7312</v>
      </c>
    </row>
    <row r="1538" spans="1:11" s="139" customFormat="1" ht="30" customHeight="1">
      <c r="A1538" s="140" t="s">
        <v>7120</v>
      </c>
      <c r="B1538" s="142"/>
      <c r="C1538" s="142"/>
      <c r="D1538" s="142"/>
      <c r="E1538" s="142"/>
      <c r="F1538" s="142"/>
      <c r="K1538" s="140" t="s">
        <v>7121</v>
      </c>
    </row>
    <row r="1539" spans="1:11" s="139" customFormat="1" ht="30" customHeight="1">
      <c r="A1539" s="140" t="s">
        <v>4108</v>
      </c>
      <c r="B1539" s="142">
        <v>179.1</v>
      </c>
      <c r="C1539" s="142"/>
      <c r="D1539" s="142"/>
      <c r="E1539" s="142">
        <v>179.1</v>
      </c>
      <c r="F1539" s="142" t="s">
        <v>7122</v>
      </c>
      <c r="K1539" s="140" t="s">
        <v>7313</v>
      </c>
    </row>
    <row r="1540" spans="1:11" s="139" customFormat="1" ht="30" customHeight="1">
      <c r="A1540" s="140" t="s">
        <v>4109</v>
      </c>
      <c r="B1540" s="142"/>
      <c r="C1540" s="142">
        <v>3436.8</v>
      </c>
      <c r="D1540" s="142"/>
      <c r="E1540" s="142">
        <v>3436.8</v>
      </c>
      <c r="F1540" s="142" t="s">
        <v>7124</v>
      </c>
      <c r="K1540" s="140" t="s">
        <v>7314</v>
      </c>
    </row>
    <row r="1541" spans="1:11" s="139" customFormat="1" ht="30" customHeight="1">
      <c r="A1541" s="140" t="s">
        <v>4110</v>
      </c>
      <c r="B1541" s="142"/>
      <c r="C1541" s="142"/>
      <c r="D1541" s="142">
        <v>1.7</v>
      </c>
      <c r="E1541" s="142">
        <v>1.7</v>
      </c>
      <c r="F1541" s="142" t="s">
        <v>7126</v>
      </c>
      <c r="K1541" s="140" t="s">
        <v>7315</v>
      </c>
    </row>
    <row r="1542" spans="1:11" s="139" customFormat="1" ht="30" customHeight="1">
      <c r="A1542" s="140" t="s">
        <v>3991</v>
      </c>
      <c r="B1542" s="142"/>
      <c r="C1542" s="142"/>
      <c r="D1542" s="142"/>
      <c r="E1542" s="142"/>
      <c r="F1542" s="142"/>
      <c r="K1542" s="140" t="s">
        <v>7128</v>
      </c>
    </row>
    <row r="1543" spans="1:11" s="139" customFormat="1" ht="30" customHeight="1">
      <c r="A1543" s="140" t="s">
        <v>4120</v>
      </c>
      <c r="B1543" s="142">
        <v>103.1</v>
      </c>
      <c r="C1543" s="142"/>
      <c r="D1543" s="142"/>
      <c r="E1543" s="142">
        <v>103.1</v>
      </c>
      <c r="F1543" s="142"/>
      <c r="K1543" s="140" t="s">
        <v>7175</v>
      </c>
    </row>
    <row r="1544" spans="1:11" s="139" customFormat="1" ht="30" customHeight="1">
      <c r="A1544" s="140" t="s">
        <v>52</v>
      </c>
      <c r="B1544" s="146"/>
      <c r="C1544" s="146"/>
      <c r="D1544" s="146"/>
      <c r="E1544" s="146"/>
      <c r="F1544" s="146"/>
      <c r="K1544" s="140" t="s">
        <v>6994</v>
      </c>
    </row>
    <row r="1545" spans="1:11" s="139" customFormat="1" ht="30" customHeight="1">
      <c r="A1545" s="140" t="s">
        <v>3748</v>
      </c>
      <c r="B1545" s="142">
        <v>282.2</v>
      </c>
      <c r="C1545" s="142">
        <v>3436.8</v>
      </c>
      <c r="D1545" s="142">
        <v>1.7</v>
      </c>
      <c r="E1545" s="142">
        <v>3720.7</v>
      </c>
      <c r="F1545" s="142"/>
      <c r="K1545" s="140" t="s">
        <v>6924</v>
      </c>
    </row>
    <row r="1546" spans="1:11" s="139" customFormat="1" ht="30" customHeight="1">
      <c r="A1546" s="140" t="s">
        <v>52</v>
      </c>
      <c r="B1546" s="146"/>
      <c r="C1546" s="146"/>
      <c r="D1546" s="146"/>
      <c r="E1546" s="146"/>
      <c r="F1546" s="146"/>
      <c r="K1546" s="140" t="s">
        <v>6994</v>
      </c>
    </row>
    <row r="1547" spans="1:11" s="139" customFormat="1" ht="30" customHeight="1">
      <c r="A1547" s="140" t="s">
        <v>52</v>
      </c>
      <c r="B1547" s="142"/>
      <c r="C1547" s="142"/>
      <c r="D1547" s="142"/>
      <c r="E1547" s="142"/>
      <c r="F1547" s="142"/>
      <c r="K1547" s="140" t="s">
        <v>6796</v>
      </c>
    </row>
    <row r="1548" spans="1:11" s="139" customFormat="1" ht="30" customHeight="1">
      <c r="A1548" s="140" t="s">
        <v>7176</v>
      </c>
      <c r="B1548" s="142"/>
      <c r="C1548" s="142"/>
      <c r="D1548" s="142"/>
      <c r="E1548" s="142"/>
      <c r="F1548" s="142"/>
      <c r="K1548" s="140" t="s">
        <v>7177</v>
      </c>
    </row>
    <row r="1549" spans="1:11" s="139" customFormat="1" ht="30" customHeight="1">
      <c r="A1549" s="140" t="s">
        <v>3993</v>
      </c>
      <c r="B1549" s="142">
        <v>190</v>
      </c>
      <c r="C1549" s="142"/>
      <c r="D1549" s="142"/>
      <c r="E1549" s="142">
        <v>190</v>
      </c>
      <c r="F1549" s="142" t="s">
        <v>7178</v>
      </c>
      <c r="K1549" s="140" t="s">
        <v>7179</v>
      </c>
    </row>
    <row r="1550" spans="1:11" s="139" customFormat="1" ht="30" customHeight="1">
      <c r="A1550" s="140" t="s">
        <v>3994</v>
      </c>
      <c r="B1550" s="142"/>
      <c r="C1550" s="142">
        <v>3816</v>
      </c>
      <c r="D1550" s="142"/>
      <c r="E1550" s="142">
        <v>3816</v>
      </c>
      <c r="F1550" s="142" t="s">
        <v>7180</v>
      </c>
      <c r="K1550" s="140" t="s">
        <v>7181</v>
      </c>
    </row>
    <row r="1551" spans="1:11" s="139" customFormat="1" ht="30" customHeight="1">
      <c r="A1551" s="140" t="s">
        <v>4026</v>
      </c>
      <c r="B1551" s="142"/>
      <c r="C1551" s="142"/>
      <c r="D1551" s="142">
        <v>25</v>
      </c>
      <c r="E1551" s="142">
        <v>25</v>
      </c>
      <c r="F1551" s="142" t="s">
        <v>7182</v>
      </c>
      <c r="K1551" s="140" t="s">
        <v>7183</v>
      </c>
    </row>
    <row r="1552" spans="1:11" s="139" customFormat="1" ht="30" customHeight="1">
      <c r="A1552" s="140" t="s">
        <v>3991</v>
      </c>
      <c r="B1552" s="142"/>
      <c r="C1552" s="142"/>
      <c r="D1552" s="142"/>
      <c r="E1552" s="142"/>
      <c r="F1552" s="142"/>
      <c r="K1552" s="140" t="s">
        <v>7128</v>
      </c>
    </row>
    <row r="1553" spans="1:11" s="139" customFormat="1" ht="30" customHeight="1">
      <c r="A1553" s="140" t="s">
        <v>4027</v>
      </c>
      <c r="B1553" s="142">
        <v>114.4</v>
      </c>
      <c r="C1553" s="142"/>
      <c r="D1553" s="142"/>
      <c r="E1553" s="142">
        <v>114.4</v>
      </c>
      <c r="F1553" s="142"/>
      <c r="K1553" s="140" t="s">
        <v>7184</v>
      </c>
    </row>
    <row r="1554" spans="1:11" s="139" customFormat="1" ht="30" customHeight="1">
      <c r="A1554" s="140" t="s">
        <v>52</v>
      </c>
      <c r="B1554" s="146"/>
      <c r="C1554" s="146"/>
      <c r="D1554" s="146"/>
      <c r="E1554" s="146"/>
      <c r="F1554" s="146"/>
      <c r="K1554" s="140" t="s">
        <v>6994</v>
      </c>
    </row>
    <row r="1555" spans="1:11" s="139" customFormat="1" ht="30" customHeight="1">
      <c r="A1555" s="140" t="s">
        <v>3748</v>
      </c>
      <c r="B1555" s="142">
        <v>304.39999999999998</v>
      </c>
      <c r="C1555" s="142">
        <v>3816</v>
      </c>
      <c r="D1555" s="142">
        <v>25</v>
      </c>
      <c r="E1555" s="142">
        <v>4145.3999999999996</v>
      </c>
      <c r="F1555" s="142"/>
      <c r="K1555" s="140" t="s">
        <v>6993</v>
      </c>
    </row>
    <row r="1556" spans="1:11" s="139" customFormat="1" ht="30" customHeight="1">
      <c r="A1556" s="140" t="s">
        <v>52</v>
      </c>
      <c r="B1556" s="146"/>
      <c r="C1556" s="146"/>
      <c r="D1556" s="146"/>
      <c r="E1556" s="146"/>
      <c r="F1556" s="146"/>
      <c r="K1556" s="140" t="s">
        <v>6994</v>
      </c>
    </row>
    <row r="1557" spans="1:11" s="139" customFormat="1" ht="30" customHeight="1">
      <c r="A1557" s="140" t="s">
        <v>52</v>
      </c>
      <c r="B1557" s="142"/>
      <c r="C1557" s="142"/>
      <c r="D1557" s="142"/>
      <c r="E1557" s="142"/>
      <c r="F1557" s="142"/>
      <c r="K1557" s="140" t="s">
        <v>6805</v>
      </c>
    </row>
    <row r="1558" spans="1:11" s="139" customFormat="1" ht="30" customHeight="1">
      <c r="A1558" s="140" t="s">
        <v>4121</v>
      </c>
      <c r="B1558" s="142"/>
      <c r="C1558" s="142"/>
      <c r="D1558" s="142"/>
      <c r="E1558" s="142"/>
      <c r="F1558" s="142"/>
      <c r="K1558" s="140" t="s">
        <v>7316</v>
      </c>
    </row>
    <row r="1559" spans="1:11" s="139" customFormat="1" ht="30" customHeight="1">
      <c r="A1559" s="140" t="s">
        <v>7120</v>
      </c>
      <c r="B1559" s="142"/>
      <c r="C1559" s="142"/>
      <c r="D1559" s="142"/>
      <c r="E1559" s="142"/>
      <c r="F1559" s="142"/>
      <c r="K1559" s="140" t="s">
        <v>7121</v>
      </c>
    </row>
    <row r="1560" spans="1:11" s="139" customFormat="1" ht="30" customHeight="1">
      <c r="A1560" s="140" t="s">
        <v>4058</v>
      </c>
      <c r="B1560" s="142">
        <v>195.5</v>
      </c>
      <c r="C1560" s="142"/>
      <c r="D1560" s="142"/>
      <c r="E1560" s="142">
        <v>195.5</v>
      </c>
      <c r="F1560" s="142" t="s">
        <v>7122</v>
      </c>
      <c r="K1560" s="140" t="s">
        <v>7317</v>
      </c>
    </row>
    <row r="1561" spans="1:11" s="139" customFormat="1" ht="30" customHeight="1">
      <c r="A1561" s="140" t="s">
        <v>4059</v>
      </c>
      <c r="B1561" s="142"/>
      <c r="C1561" s="142">
        <v>3750</v>
      </c>
      <c r="D1561" s="142"/>
      <c r="E1561" s="142">
        <v>3750</v>
      </c>
      <c r="F1561" s="142" t="s">
        <v>7124</v>
      </c>
      <c r="K1561" s="140" t="s">
        <v>7318</v>
      </c>
    </row>
    <row r="1562" spans="1:11" s="139" customFormat="1" ht="30" customHeight="1">
      <c r="A1562" s="140" t="s">
        <v>4060</v>
      </c>
      <c r="B1562" s="142"/>
      <c r="C1562" s="142"/>
      <c r="D1562" s="142">
        <v>1.8</v>
      </c>
      <c r="E1562" s="142">
        <v>1.8</v>
      </c>
      <c r="F1562" s="142" t="s">
        <v>7126</v>
      </c>
      <c r="K1562" s="140" t="s">
        <v>7319</v>
      </c>
    </row>
    <row r="1563" spans="1:11" s="139" customFormat="1" ht="30" customHeight="1">
      <c r="A1563" s="140" t="s">
        <v>3991</v>
      </c>
      <c r="B1563" s="142"/>
      <c r="C1563" s="142"/>
      <c r="D1563" s="142"/>
      <c r="E1563" s="142"/>
      <c r="F1563" s="142"/>
      <c r="K1563" s="140" t="s">
        <v>7128</v>
      </c>
    </row>
    <row r="1564" spans="1:11" s="139" customFormat="1" ht="30" customHeight="1">
      <c r="A1564" s="140" t="s">
        <v>4122</v>
      </c>
      <c r="B1564" s="142">
        <v>112.5</v>
      </c>
      <c r="C1564" s="142"/>
      <c r="D1564" s="142"/>
      <c r="E1564" s="142">
        <v>112.5</v>
      </c>
      <c r="F1564" s="142"/>
      <c r="K1564" s="140" t="s">
        <v>7189</v>
      </c>
    </row>
    <row r="1565" spans="1:11" s="139" customFormat="1" ht="30" customHeight="1">
      <c r="A1565" s="140" t="s">
        <v>52</v>
      </c>
      <c r="B1565" s="146"/>
      <c r="C1565" s="146"/>
      <c r="D1565" s="146"/>
      <c r="E1565" s="146"/>
      <c r="F1565" s="146"/>
      <c r="K1565" s="140" t="s">
        <v>6994</v>
      </c>
    </row>
    <row r="1566" spans="1:11" s="139" customFormat="1" ht="30" customHeight="1">
      <c r="A1566" s="140" t="s">
        <v>3748</v>
      </c>
      <c r="B1566" s="142">
        <v>308</v>
      </c>
      <c r="C1566" s="142">
        <v>3750</v>
      </c>
      <c r="D1566" s="142">
        <v>1.8</v>
      </c>
      <c r="E1566" s="142">
        <v>4059.8</v>
      </c>
      <c r="F1566" s="142"/>
      <c r="K1566" s="140" t="s">
        <v>7190</v>
      </c>
    </row>
    <row r="1567" spans="1:11" s="139" customFormat="1" ht="30" customHeight="1">
      <c r="A1567" s="140" t="s">
        <v>52</v>
      </c>
      <c r="B1567" s="146"/>
      <c r="C1567" s="146"/>
      <c r="D1567" s="146"/>
      <c r="E1567" s="146"/>
      <c r="F1567" s="146"/>
      <c r="K1567" s="140" t="s">
        <v>6994</v>
      </c>
    </row>
    <row r="1568" spans="1:11" s="139" customFormat="1" ht="30" customHeight="1">
      <c r="A1568" s="140" t="s">
        <v>52</v>
      </c>
      <c r="B1568" s="142"/>
      <c r="C1568" s="142"/>
      <c r="D1568" s="142"/>
      <c r="E1568" s="142"/>
      <c r="F1568" s="142"/>
      <c r="K1568" s="140" t="s">
        <v>6814</v>
      </c>
    </row>
    <row r="1569" spans="1:11" s="139" customFormat="1" ht="30" customHeight="1">
      <c r="A1569" s="140" t="s">
        <v>4033</v>
      </c>
      <c r="B1569" s="142"/>
      <c r="C1569" s="142"/>
      <c r="D1569" s="142"/>
      <c r="E1569" s="142"/>
      <c r="F1569" s="142"/>
      <c r="K1569" s="140" t="s">
        <v>7191</v>
      </c>
    </row>
    <row r="1570" spans="1:11" s="139" customFormat="1" ht="30" customHeight="1">
      <c r="A1570" s="140" t="s">
        <v>4003</v>
      </c>
      <c r="B1570" s="142"/>
      <c r="C1570" s="142">
        <v>3184.8</v>
      </c>
      <c r="D1570" s="142"/>
      <c r="E1570" s="142">
        <v>3184.8</v>
      </c>
      <c r="F1570" s="142" t="s">
        <v>6752</v>
      </c>
      <c r="K1570" s="140" t="s">
        <v>7192</v>
      </c>
    </row>
    <row r="1571" spans="1:11" s="139" customFormat="1" ht="30" customHeight="1">
      <c r="A1571" s="140" t="s">
        <v>4004</v>
      </c>
      <c r="B1571" s="142"/>
      <c r="C1571" s="142">
        <v>943.3</v>
      </c>
      <c r="D1571" s="142"/>
      <c r="E1571" s="142">
        <v>943.3</v>
      </c>
      <c r="F1571" s="142" t="s">
        <v>6755</v>
      </c>
      <c r="K1571" s="140" t="s">
        <v>7193</v>
      </c>
    </row>
    <row r="1572" spans="1:11" s="139" customFormat="1" ht="30" customHeight="1">
      <c r="A1572" s="140" t="s">
        <v>3991</v>
      </c>
      <c r="B1572" s="142"/>
      <c r="C1572" s="142"/>
      <c r="D1572" s="142"/>
      <c r="E1572" s="142"/>
      <c r="F1572" s="142"/>
      <c r="K1572" s="140" t="s">
        <v>7128</v>
      </c>
    </row>
    <row r="1573" spans="1:11" s="139" customFormat="1" ht="30" customHeight="1">
      <c r="A1573" s="140" t="s">
        <v>4034</v>
      </c>
      <c r="B1573" s="142">
        <v>123.8</v>
      </c>
      <c r="C1573" s="142"/>
      <c r="D1573" s="142"/>
      <c r="E1573" s="142">
        <v>123.8</v>
      </c>
      <c r="F1573" s="142"/>
      <c r="K1573" s="140" t="s">
        <v>7194</v>
      </c>
    </row>
    <row r="1574" spans="1:11" s="139" customFormat="1" ht="30" customHeight="1">
      <c r="A1574" s="140" t="s">
        <v>52</v>
      </c>
      <c r="B1574" s="146"/>
      <c r="C1574" s="146"/>
      <c r="D1574" s="146"/>
      <c r="E1574" s="146"/>
      <c r="F1574" s="146"/>
      <c r="K1574" s="140" t="s">
        <v>6994</v>
      </c>
    </row>
    <row r="1575" spans="1:11" s="139" customFormat="1" ht="30" customHeight="1">
      <c r="A1575" s="140" t="s">
        <v>3748</v>
      </c>
      <c r="B1575" s="142">
        <v>123.8</v>
      </c>
      <c r="C1575" s="142">
        <v>4128.1000000000004</v>
      </c>
      <c r="D1575" s="142"/>
      <c r="E1575" s="142">
        <v>4251.8999999999996</v>
      </c>
      <c r="F1575" s="142"/>
      <c r="K1575" s="140" t="s">
        <v>7195</v>
      </c>
    </row>
    <row r="1576" spans="1:11" s="139" customFormat="1" ht="30" customHeight="1">
      <c r="A1576" s="140" t="s">
        <v>52</v>
      </c>
      <c r="B1576" s="146"/>
      <c r="C1576" s="146"/>
      <c r="D1576" s="146"/>
      <c r="E1576" s="146"/>
      <c r="F1576" s="146"/>
      <c r="K1576" s="140" t="s">
        <v>6994</v>
      </c>
    </row>
    <row r="1577" spans="1:11" s="139" customFormat="1" ht="30" customHeight="1">
      <c r="A1577" s="140" t="s">
        <v>52</v>
      </c>
      <c r="B1577" s="142"/>
      <c r="C1577" s="142"/>
      <c r="D1577" s="142"/>
      <c r="E1577" s="142"/>
      <c r="F1577" s="142"/>
      <c r="K1577" s="140" t="s">
        <v>6824</v>
      </c>
    </row>
    <row r="1578" spans="1:11" s="139" customFormat="1" ht="30" customHeight="1">
      <c r="A1578" s="140" t="s">
        <v>4062</v>
      </c>
      <c r="B1578" s="142"/>
      <c r="C1578" s="142"/>
      <c r="D1578" s="142"/>
      <c r="E1578" s="142"/>
      <c r="F1578" s="142"/>
      <c r="K1578" s="140" t="s">
        <v>7240</v>
      </c>
    </row>
    <row r="1579" spans="1:11" s="139" customFormat="1" ht="30" customHeight="1">
      <c r="A1579" s="140" t="s">
        <v>4123</v>
      </c>
      <c r="B1579" s="142"/>
      <c r="C1579" s="142">
        <v>1061.5999999999999</v>
      </c>
      <c r="D1579" s="142"/>
      <c r="E1579" s="142">
        <v>1061.5999999999999</v>
      </c>
      <c r="F1579" s="142" t="s">
        <v>6752</v>
      </c>
      <c r="K1579" s="140" t="s">
        <v>7320</v>
      </c>
    </row>
    <row r="1580" spans="1:11" s="139" customFormat="1" ht="30" customHeight="1">
      <c r="A1580" s="140" t="s">
        <v>4124</v>
      </c>
      <c r="B1580" s="142"/>
      <c r="C1580" s="142">
        <v>11320.5</v>
      </c>
      <c r="D1580" s="142"/>
      <c r="E1580" s="142">
        <v>11320.5</v>
      </c>
      <c r="F1580" s="142" t="s">
        <v>6755</v>
      </c>
      <c r="K1580" s="140" t="s">
        <v>7321</v>
      </c>
    </row>
    <row r="1581" spans="1:11" s="139" customFormat="1" ht="30" customHeight="1">
      <c r="A1581" s="140" t="s">
        <v>3991</v>
      </c>
      <c r="B1581" s="142"/>
      <c r="C1581" s="142"/>
      <c r="D1581" s="142"/>
      <c r="E1581" s="142"/>
      <c r="F1581" s="142"/>
      <c r="K1581" s="140" t="s">
        <v>7128</v>
      </c>
    </row>
    <row r="1582" spans="1:11" s="139" customFormat="1" ht="30" customHeight="1">
      <c r="A1582" s="140" t="s">
        <v>4125</v>
      </c>
      <c r="B1582" s="142">
        <v>371.4</v>
      </c>
      <c r="C1582" s="142"/>
      <c r="D1582" s="142"/>
      <c r="E1582" s="142">
        <v>371.4</v>
      </c>
      <c r="F1582" s="142"/>
      <c r="K1582" s="140" t="s">
        <v>7322</v>
      </c>
    </row>
    <row r="1583" spans="1:11" s="139" customFormat="1" ht="30" customHeight="1">
      <c r="A1583" s="140" t="s">
        <v>52</v>
      </c>
      <c r="B1583" s="146"/>
      <c r="C1583" s="146"/>
      <c r="D1583" s="146"/>
      <c r="E1583" s="146"/>
      <c r="F1583" s="146"/>
      <c r="K1583" s="140" t="s">
        <v>6994</v>
      </c>
    </row>
    <row r="1584" spans="1:11" s="139" customFormat="1" ht="30" customHeight="1">
      <c r="A1584" s="140" t="s">
        <v>3748</v>
      </c>
      <c r="B1584" s="142">
        <v>371.4</v>
      </c>
      <c r="C1584" s="142">
        <v>12382.1</v>
      </c>
      <c r="D1584" s="142"/>
      <c r="E1584" s="142">
        <v>12753.5</v>
      </c>
      <c r="F1584" s="142"/>
      <c r="K1584" s="140" t="s">
        <v>7216</v>
      </c>
    </row>
    <row r="1585" spans="1:11" s="139" customFormat="1" ht="30" customHeight="1">
      <c r="A1585" s="140" t="s">
        <v>52</v>
      </c>
      <c r="B1585" s="146"/>
      <c r="C1585" s="146"/>
      <c r="D1585" s="146"/>
      <c r="E1585" s="146"/>
      <c r="F1585" s="146"/>
      <c r="K1585" s="140" t="s">
        <v>6994</v>
      </c>
    </row>
    <row r="1586" spans="1:11" s="139" customFormat="1" ht="30" customHeight="1">
      <c r="A1586" s="140" t="s">
        <v>52</v>
      </c>
      <c r="B1586" s="142"/>
      <c r="C1586" s="142"/>
      <c r="D1586" s="142"/>
      <c r="E1586" s="142"/>
      <c r="F1586" s="142"/>
      <c r="K1586" s="140" t="s">
        <v>6833</v>
      </c>
    </row>
    <row r="1587" spans="1:11" s="139" customFormat="1" ht="30" customHeight="1">
      <c r="A1587" s="140" t="s">
        <v>4126</v>
      </c>
      <c r="B1587" s="142"/>
      <c r="C1587" s="142"/>
      <c r="D1587" s="142"/>
      <c r="E1587" s="142"/>
      <c r="F1587" s="142"/>
      <c r="K1587" s="140" t="s">
        <v>7323</v>
      </c>
    </row>
    <row r="1588" spans="1:11" s="139" customFormat="1" ht="30" customHeight="1">
      <c r="A1588" s="140" t="s">
        <v>7111</v>
      </c>
      <c r="B1588" s="142"/>
      <c r="C1588" s="142"/>
      <c r="D1588" s="142"/>
      <c r="E1588" s="142"/>
      <c r="F1588" s="142"/>
      <c r="K1588" s="140" t="s">
        <v>7112</v>
      </c>
    </row>
    <row r="1589" spans="1:11" s="139" customFormat="1" ht="30" customHeight="1">
      <c r="A1589" s="140" t="s">
        <v>4127</v>
      </c>
      <c r="B1589" s="142">
        <v>314.3</v>
      </c>
      <c r="C1589" s="142"/>
      <c r="D1589" s="142"/>
      <c r="E1589" s="142">
        <v>314.3</v>
      </c>
      <c r="F1589" s="142" t="s">
        <v>7113</v>
      </c>
      <c r="K1589" s="140" t="s">
        <v>7324</v>
      </c>
    </row>
    <row r="1590" spans="1:11" s="139" customFormat="1" ht="30" customHeight="1">
      <c r="A1590" s="140" t="s">
        <v>4128</v>
      </c>
      <c r="B1590" s="142"/>
      <c r="C1590" s="142">
        <v>768.8</v>
      </c>
      <c r="D1590" s="142"/>
      <c r="E1590" s="142">
        <v>768.8</v>
      </c>
      <c r="F1590" s="142" t="s">
        <v>7115</v>
      </c>
      <c r="K1590" s="140" t="s">
        <v>7325</v>
      </c>
    </row>
    <row r="1591" spans="1:11" s="139" customFormat="1" ht="30" customHeight="1">
      <c r="A1591" s="140" t="s">
        <v>4129</v>
      </c>
      <c r="B1591" s="142"/>
      <c r="C1591" s="142"/>
      <c r="D1591" s="142"/>
      <c r="E1591" s="142"/>
      <c r="F1591" s="142" t="s">
        <v>7117</v>
      </c>
      <c r="K1591" s="140" t="s">
        <v>7326</v>
      </c>
    </row>
    <row r="1592" spans="1:11" s="139" customFormat="1" ht="30" customHeight="1">
      <c r="A1592" s="140" t="s">
        <v>3748</v>
      </c>
      <c r="B1592" s="142">
        <v>314.3</v>
      </c>
      <c r="C1592" s="142">
        <v>768.8</v>
      </c>
      <c r="D1592" s="142"/>
      <c r="E1592" s="142">
        <v>1083.0999999999999</v>
      </c>
      <c r="F1592" s="142"/>
      <c r="K1592" s="140" t="s">
        <v>7218</v>
      </c>
    </row>
    <row r="1593" spans="1:11" s="139" customFormat="1" ht="30" customHeight="1">
      <c r="A1593" s="140" t="s">
        <v>52</v>
      </c>
      <c r="B1593" s="143"/>
      <c r="C1593" s="143"/>
      <c r="D1593" s="143"/>
      <c r="E1593" s="143"/>
      <c r="F1593" s="143"/>
      <c r="K1593" s="140" t="s">
        <v>7269</v>
      </c>
    </row>
    <row r="1594" spans="1:11" s="139" customFormat="1" ht="30" customHeight="1">
      <c r="A1594" s="140" t="s">
        <v>4130</v>
      </c>
      <c r="B1594" s="146">
        <v>52245.8</v>
      </c>
      <c r="C1594" s="146">
        <v>28281.8</v>
      </c>
      <c r="D1594" s="146">
        <v>28.5</v>
      </c>
      <c r="E1594" s="146">
        <v>80556.100000000006</v>
      </c>
      <c r="F1594" s="146"/>
      <c r="K1594" s="140" t="s">
        <v>7327</v>
      </c>
    </row>
    <row r="1595" spans="1:11" s="139" customFormat="1" ht="30" customHeight="1">
      <c r="A1595" s="140"/>
      <c r="B1595" s="140"/>
      <c r="C1595" s="140"/>
      <c r="D1595" s="140"/>
      <c r="E1595" s="140"/>
      <c r="F1595" s="140"/>
    </row>
    <row r="1596" spans="1:11" s="139" customFormat="1" ht="30" customHeight="1" thickBot="1">
      <c r="A1596" s="144" t="s">
        <v>3566</v>
      </c>
      <c r="B1596" s="145">
        <v>52245</v>
      </c>
      <c r="C1596" s="145">
        <v>28281</v>
      </c>
      <c r="D1596" s="145">
        <v>28</v>
      </c>
      <c r="E1596" s="145">
        <v>80554</v>
      </c>
      <c r="F1596" s="144"/>
    </row>
    <row r="1597" spans="1:11" s="139" customFormat="1" ht="30" customHeight="1">
      <c r="A1597" s="140"/>
      <c r="B1597" s="140"/>
      <c r="C1597" s="140"/>
      <c r="D1597" s="140"/>
      <c r="E1597" s="140"/>
      <c r="F1597" s="140"/>
    </row>
    <row r="1598" spans="1:11" s="139" customFormat="1" ht="30" customHeight="1">
      <c r="A1598" s="140" t="s">
        <v>7328</v>
      </c>
      <c r="B1598" s="141">
        <v>37977</v>
      </c>
      <c r="C1598" s="141">
        <v>30839</v>
      </c>
      <c r="D1598" s="141">
        <v>200</v>
      </c>
      <c r="E1598" s="141">
        <v>69016</v>
      </c>
      <c r="F1598" s="140" t="s">
        <v>52</v>
      </c>
      <c r="G1598" s="139" t="s">
        <v>52</v>
      </c>
      <c r="H1598" s="139" t="s">
        <v>6498</v>
      </c>
      <c r="K1598" s="139">
        <v>1</v>
      </c>
    </row>
    <row r="1599" spans="1:11" s="139" customFormat="1" ht="30" customHeight="1">
      <c r="A1599" s="147"/>
      <c r="B1599" s="140"/>
      <c r="C1599" s="140"/>
      <c r="D1599" s="140"/>
      <c r="E1599" s="140"/>
      <c r="F1599" s="140"/>
    </row>
    <row r="1600" spans="1:11" s="139" customFormat="1" ht="30" customHeight="1">
      <c r="A1600" s="140" t="s">
        <v>6674</v>
      </c>
      <c r="B1600" s="140"/>
      <c r="C1600" s="140"/>
      <c r="D1600" s="140"/>
      <c r="E1600" s="140"/>
      <c r="F1600" s="140"/>
      <c r="G1600" s="139" t="s">
        <v>52</v>
      </c>
      <c r="I1600" s="139" t="s">
        <v>1535</v>
      </c>
      <c r="J1600" s="139" t="s">
        <v>52</v>
      </c>
      <c r="K1600" s="139" t="s">
        <v>56</v>
      </c>
    </row>
    <row r="1601" spans="1:11" s="139" customFormat="1" ht="30" customHeight="1">
      <c r="A1601" s="140" t="s">
        <v>4131</v>
      </c>
      <c r="B1601" s="142"/>
      <c r="C1601" s="142"/>
      <c r="D1601" s="142"/>
      <c r="E1601" s="142"/>
      <c r="F1601" s="142"/>
      <c r="K1601" s="140" t="s">
        <v>7329</v>
      </c>
    </row>
    <row r="1602" spans="1:11" s="139" customFormat="1" ht="30" customHeight="1">
      <c r="A1602" s="140" t="s">
        <v>52</v>
      </c>
      <c r="B1602" s="142"/>
      <c r="C1602" s="142"/>
      <c r="D1602" s="142"/>
      <c r="E1602" s="142"/>
      <c r="F1602" s="142"/>
      <c r="K1602" s="140" t="s">
        <v>52</v>
      </c>
    </row>
    <row r="1603" spans="1:11" s="139" customFormat="1" ht="30" customHeight="1">
      <c r="A1603" s="140" t="s">
        <v>52</v>
      </c>
      <c r="B1603" s="142"/>
      <c r="C1603" s="142"/>
      <c r="D1603" s="142"/>
      <c r="E1603" s="142"/>
      <c r="F1603" s="142"/>
      <c r="K1603" s="140" t="s">
        <v>6676</v>
      </c>
    </row>
    <row r="1604" spans="1:11" s="139" customFormat="1" ht="30" customHeight="1">
      <c r="A1604" s="140" t="s">
        <v>3972</v>
      </c>
      <c r="B1604" s="142"/>
      <c r="C1604" s="142"/>
      <c r="D1604" s="142"/>
      <c r="E1604" s="142"/>
      <c r="F1604" s="142"/>
      <c r="K1604" s="140" t="s">
        <v>7091</v>
      </c>
    </row>
    <row r="1605" spans="1:11" s="139" customFormat="1" ht="30" customHeight="1">
      <c r="A1605" s="140" t="s">
        <v>4132</v>
      </c>
      <c r="B1605" s="142">
        <v>7258.4</v>
      </c>
      <c r="C1605" s="142"/>
      <c r="D1605" s="142"/>
      <c r="E1605" s="142">
        <v>7258.4</v>
      </c>
      <c r="F1605" s="142" t="s">
        <v>7092</v>
      </c>
      <c r="K1605" s="140" t="s">
        <v>7330</v>
      </c>
    </row>
    <row r="1606" spans="1:11" s="139" customFormat="1" ht="30" customHeight="1">
      <c r="A1606" s="140" t="s">
        <v>4133</v>
      </c>
      <c r="B1606" s="142">
        <v>9702.6</v>
      </c>
      <c r="C1606" s="142"/>
      <c r="D1606" s="142"/>
      <c r="E1606" s="142">
        <v>9702.6</v>
      </c>
      <c r="F1606" s="142" t="s">
        <v>7331</v>
      </c>
      <c r="K1606" s="140" t="s">
        <v>7332</v>
      </c>
    </row>
    <row r="1607" spans="1:11" s="139" customFormat="1" ht="30" customHeight="1">
      <c r="A1607" s="140" t="s">
        <v>4051</v>
      </c>
      <c r="B1607" s="142">
        <v>943.5</v>
      </c>
      <c r="C1607" s="142"/>
      <c r="D1607" s="142"/>
      <c r="E1607" s="142">
        <v>943.5</v>
      </c>
      <c r="F1607" s="142" t="s">
        <v>7097</v>
      </c>
      <c r="K1607" s="140" t="s">
        <v>7229</v>
      </c>
    </row>
    <row r="1608" spans="1:11" s="139" customFormat="1" ht="30" customHeight="1">
      <c r="A1608" s="140" t="s">
        <v>4134</v>
      </c>
      <c r="B1608" s="142">
        <v>9200</v>
      </c>
      <c r="C1608" s="142"/>
      <c r="D1608" s="142"/>
      <c r="E1608" s="142">
        <v>9200</v>
      </c>
      <c r="F1608" s="142" t="s">
        <v>7099</v>
      </c>
      <c r="K1608" s="140" t="s">
        <v>7333</v>
      </c>
    </row>
    <row r="1609" spans="1:11" s="139" customFormat="1" ht="30" customHeight="1">
      <c r="A1609" s="140" t="s">
        <v>4135</v>
      </c>
      <c r="B1609" s="142">
        <v>7830</v>
      </c>
      <c r="C1609" s="142"/>
      <c r="D1609" s="142"/>
      <c r="E1609" s="142">
        <v>7830</v>
      </c>
      <c r="F1609" s="142" t="s">
        <v>7101</v>
      </c>
      <c r="K1609" s="140" t="s">
        <v>7334</v>
      </c>
    </row>
    <row r="1610" spans="1:11" s="139" customFormat="1" ht="30" customHeight="1">
      <c r="A1610" s="140" t="s">
        <v>4136</v>
      </c>
      <c r="B1610" s="142">
        <v>580</v>
      </c>
      <c r="C1610" s="142"/>
      <c r="D1610" s="142"/>
      <c r="E1610" s="142">
        <v>580</v>
      </c>
      <c r="F1610" s="142" t="s">
        <v>7282</v>
      </c>
      <c r="K1610" s="140" t="s">
        <v>7335</v>
      </c>
    </row>
    <row r="1611" spans="1:11" s="139" customFormat="1" ht="30" customHeight="1">
      <c r="A1611" s="140" t="s">
        <v>52</v>
      </c>
      <c r="B1611" s="142"/>
      <c r="C1611" s="142"/>
      <c r="D1611" s="142"/>
      <c r="E1611" s="142"/>
      <c r="F1611" s="142"/>
      <c r="K1611" s="140" t="s">
        <v>52</v>
      </c>
    </row>
    <row r="1612" spans="1:11" s="139" customFormat="1" ht="30" customHeight="1">
      <c r="A1612" s="140" t="s">
        <v>3618</v>
      </c>
      <c r="B1612" s="142">
        <v>35514.5</v>
      </c>
      <c r="C1612" s="142"/>
      <c r="D1612" s="142"/>
      <c r="E1612" s="142">
        <v>35514.5</v>
      </c>
      <c r="F1612" s="142"/>
      <c r="K1612" s="140" t="s">
        <v>6757</v>
      </c>
    </row>
    <row r="1613" spans="1:11" s="139" customFormat="1" ht="30" customHeight="1">
      <c r="A1613" s="140" t="s">
        <v>52</v>
      </c>
      <c r="B1613" s="142"/>
      <c r="C1613" s="142"/>
      <c r="D1613" s="142"/>
      <c r="E1613" s="142"/>
      <c r="F1613" s="142"/>
      <c r="K1613" s="140" t="s">
        <v>6758</v>
      </c>
    </row>
    <row r="1614" spans="1:11" s="139" customFormat="1" ht="30" customHeight="1">
      <c r="A1614" s="140" t="s">
        <v>4137</v>
      </c>
      <c r="B1614" s="142"/>
      <c r="C1614" s="142"/>
      <c r="D1614" s="142"/>
      <c r="E1614" s="142"/>
      <c r="F1614" s="142"/>
      <c r="K1614" s="140" t="s">
        <v>7336</v>
      </c>
    </row>
    <row r="1615" spans="1:11" s="139" customFormat="1" ht="30" customHeight="1">
      <c r="A1615" s="140" t="s">
        <v>7111</v>
      </c>
      <c r="B1615" s="142"/>
      <c r="C1615" s="142"/>
      <c r="D1615" s="142"/>
      <c r="E1615" s="142"/>
      <c r="F1615" s="142"/>
      <c r="K1615" s="140" t="s">
        <v>7112</v>
      </c>
    </row>
    <row r="1616" spans="1:11" s="139" customFormat="1" ht="30" customHeight="1">
      <c r="A1616" s="140" t="s">
        <v>4138</v>
      </c>
      <c r="B1616" s="142">
        <v>891.4</v>
      </c>
      <c r="C1616" s="142"/>
      <c r="D1616" s="142"/>
      <c r="E1616" s="142">
        <v>891.4</v>
      </c>
      <c r="F1616" s="142" t="s">
        <v>7113</v>
      </c>
      <c r="K1616" s="140" t="s">
        <v>7337</v>
      </c>
    </row>
    <row r="1617" spans="1:11" s="139" customFormat="1" ht="30" customHeight="1">
      <c r="A1617" s="140" t="s">
        <v>4139</v>
      </c>
      <c r="B1617" s="142"/>
      <c r="C1617" s="142">
        <v>2180.8000000000002</v>
      </c>
      <c r="D1617" s="142"/>
      <c r="E1617" s="142">
        <v>2180.8000000000002</v>
      </c>
      <c r="F1617" s="142" t="s">
        <v>7115</v>
      </c>
      <c r="K1617" s="140" t="s">
        <v>7338</v>
      </c>
    </row>
    <row r="1618" spans="1:11" s="139" customFormat="1" ht="30" customHeight="1">
      <c r="A1618" s="140" t="s">
        <v>4140</v>
      </c>
      <c r="B1618" s="142"/>
      <c r="C1618" s="142"/>
      <c r="D1618" s="142"/>
      <c r="E1618" s="142"/>
      <c r="F1618" s="142" t="s">
        <v>7117</v>
      </c>
      <c r="K1618" s="140" t="s">
        <v>7339</v>
      </c>
    </row>
    <row r="1619" spans="1:11" s="139" customFormat="1" ht="30" customHeight="1">
      <c r="A1619" s="140" t="s">
        <v>4141</v>
      </c>
      <c r="B1619" s="142"/>
      <c r="C1619" s="142"/>
      <c r="D1619" s="142"/>
      <c r="E1619" s="142"/>
      <c r="F1619" s="142"/>
      <c r="K1619" s="140" t="s">
        <v>7340</v>
      </c>
    </row>
    <row r="1620" spans="1:11" s="139" customFormat="1" ht="30" customHeight="1">
      <c r="A1620" s="140" t="s">
        <v>4142</v>
      </c>
      <c r="B1620" s="142">
        <v>44.5</v>
      </c>
      <c r="C1620" s="142"/>
      <c r="D1620" s="142"/>
      <c r="E1620" s="142">
        <v>44.5</v>
      </c>
      <c r="F1620" s="142"/>
      <c r="K1620" s="140" t="s">
        <v>7341</v>
      </c>
    </row>
    <row r="1621" spans="1:11" s="139" customFormat="1" ht="30" customHeight="1">
      <c r="A1621" s="140" t="s">
        <v>4105</v>
      </c>
      <c r="B1621" s="142"/>
      <c r="C1621" s="142"/>
      <c r="D1621" s="142"/>
      <c r="E1621" s="142"/>
      <c r="F1621" s="142"/>
      <c r="K1621" s="140" t="s">
        <v>7288</v>
      </c>
    </row>
    <row r="1622" spans="1:11" s="139" customFormat="1" ht="30" customHeight="1">
      <c r="A1622" s="140" t="s">
        <v>4143</v>
      </c>
      <c r="B1622" s="142">
        <v>43.6</v>
      </c>
      <c r="C1622" s="142"/>
      <c r="D1622" s="142"/>
      <c r="E1622" s="142">
        <v>43.6</v>
      </c>
      <c r="F1622" s="142"/>
      <c r="K1622" s="140" t="s">
        <v>7289</v>
      </c>
    </row>
    <row r="1623" spans="1:11" s="139" customFormat="1" ht="30" customHeight="1">
      <c r="A1623" s="140" t="s">
        <v>3618</v>
      </c>
      <c r="B1623" s="142">
        <v>979.5</v>
      </c>
      <c r="C1623" s="142">
        <v>2180.8000000000002</v>
      </c>
      <c r="D1623" s="142"/>
      <c r="E1623" s="142">
        <v>3160.3</v>
      </c>
      <c r="F1623" s="142"/>
      <c r="K1623" s="140" t="s">
        <v>6761</v>
      </c>
    </row>
    <row r="1624" spans="1:11" s="139" customFormat="1" ht="30" customHeight="1">
      <c r="A1624" s="140" t="s">
        <v>52</v>
      </c>
      <c r="B1624" s="142"/>
      <c r="C1624" s="142"/>
      <c r="D1624" s="142"/>
      <c r="E1624" s="142"/>
      <c r="F1624" s="142"/>
      <c r="K1624" s="140" t="s">
        <v>6796</v>
      </c>
    </row>
    <row r="1625" spans="1:11" s="139" customFormat="1" ht="30" customHeight="1">
      <c r="A1625" s="140" t="s">
        <v>4107</v>
      </c>
      <c r="B1625" s="142"/>
      <c r="C1625" s="142"/>
      <c r="D1625" s="142"/>
      <c r="E1625" s="142"/>
      <c r="F1625" s="142"/>
      <c r="K1625" s="140" t="s">
        <v>7290</v>
      </c>
    </row>
    <row r="1626" spans="1:11" s="139" customFormat="1" ht="30" customHeight="1">
      <c r="A1626" s="140" t="s">
        <v>7120</v>
      </c>
      <c r="B1626" s="142"/>
      <c r="C1626" s="142"/>
      <c r="D1626" s="142"/>
      <c r="E1626" s="142"/>
      <c r="F1626" s="142"/>
      <c r="K1626" s="140" t="s">
        <v>7121</v>
      </c>
    </row>
    <row r="1627" spans="1:11" s="139" customFormat="1" ht="30" customHeight="1">
      <c r="A1627" s="140" t="s">
        <v>4144</v>
      </c>
      <c r="B1627" s="142">
        <v>238.8</v>
      </c>
      <c r="C1627" s="142"/>
      <c r="D1627" s="142"/>
      <c r="E1627" s="142">
        <v>238.8</v>
      </c>
      <c r="F1627" s="142" t="s">
        <v>7122</v>
      </c>
      <c r="K1627" s="140" t="s">
        <v>7342</v>
      </c>
    </row>
    <row r="1628" spans="1:11" s="139" customFormat="1" ht="30" customHeight="1">
      <c r="A1628" s="140" t="s">
        <v>4145</v>
      </c>
      <c r="B1628" s="142"/>
      <c r="C1628" s="142">
        <v>4582.3999999999996</v>
      </c>
      <c r="D1628" s="142"/>
      <c r="E1628" s="142">
        <v>4582.3999999999996</v>
      </c>
      <c r="F1628" s="142" t="s">
        <v>7124</v>
      </c>
      <c r="K1628" s="140" t="s">
        <v>7343</v>
      </c>
    </row>
    <row r="1629" spans="1:11" s="139" customFormat="1" ht="30" customHeight="1">
      <c r="A1629" s="140" t="s">
        <v>4146</v>
      </c>
      <c r="B1629" s="142"/>
      <c r="C1629" s="142"/>
      <c r="D1629" s="142">
        <v>2.2000000000000002</v>
      </c>
      <c r="E1629" s="142">
        <v>2.2000000000000002</v>
      </c>
      <c r="F1629" s="142" t="s">
        <v>7126</v>
      </c>
      <c r="K1629" s="140" t="s">
        <v>7344</v>
      </c>
    </row>
    <row r="1630" spans="1:11" s="139" customFormat="1" ht="30" customHeight="1">
      <c r="A1630" s="140" t="s">
        <v>3991</v>
      </c>
      <c r="B1630" s="142"/>
      <c r="C1630" s="142"/>
      <c r="D1630" s="142"/>
      <c r="E1630" s="142"/>
      <c r="F1630" s="142"/>
      <c r="K1630" s="140" t="s">
        <v>7128</v>
      </c>
    </row>
    <row r="1631" spans="1:11" s="139" customFormat="1" ht="30" customHeight="1">
      <c r="A1631" s="140" t="s">
        <v>4147</v>
      </c>
      <c r="B1631" s="142">
        <v>137.4</v>
      </c>
      <c r="C1631" s="142"/>
      <c r="D1631" s="142"/>
      <c r="E1631" s="142">
        <v>137.4</v>
      </c>
      <c r="F1631" s="142"/>
      <c r="K1631" s="140" t="s">
        <v>7129</v>
      </c>
    </row>
    <row r="1632" spans="1:11" s="139" customFormat="1" ht="30" customHeight="1">
      <c r="A1632" s="140" t="s">
        <v>52</v>
      </c>
      <c r="B1632" s="142"/>
      <c r="C1632" s="142"/>
      <c r="D1632" s="142"/>
      <c r="E1632" s="142"/>
      <c r="F1632" s="142"/>
      <c r="K1632" s="140" t="s">
        <v>52</v>
      </c>
    </row>
    <row r="1633" spans="1:11" s="139" customFormat="1" ht="30" customHeight="1">
      <c r="A1633" s="140" t="s">
        <v>3618</v>
      </c>
      <c r="B1633" s="142">
        <v>376.2</v>
      </c>
      <c r="C1633" s="142">
        <v>4582.3999999999996</v>
      </c>
      <c r="D1633" s="142">
        <v>2.2000000000000002</v>
      </c>
      <c r="E1633" s="142">
        <v>4960.8</v>
      </c>
      <c r="F1633" s="142"/>
      <c r="K1633" s="140" t="s">
        <v>6821</v>
      </c>
    </row>
    <row r="1634" spans="1:11" s="139" customFormat="1" ht="30" customHeight="1">
      <c r="A1634" s="140" t="s">
        <v>52</v>
      </c>
      <c r="B1634" s="142"/>
      <c r="C1634" s="142"/>
      <c r="D1634" s="142"/>
      <c r="E1634" s="142"/>
      <c r="F1634" s="142"/>
      <c r="K1634" s="140" t="s">
        <v>6805</v>
      </c>
    </row>
    <row r="1635" spans="1:11" s="139" customFormat="1" ht="30" customHeight="1">
      <c r="A1635" s="140" t="s">
        <v>7130</v>
      </c>
      <c r="B1635" s="142"/>
      <c r="C1635" s="142"/>
      <c r="D1635" s="142"/>
      <c r="E1635" s="142"/>
      <c r="F1635" s="142"/>
      <c r="K1635" s="140" t="s">
        <v>7131</v>
      </c>
    </row>
    <row r="1636" spans="1:11" s="139" customFormat="1" ht="30" customHeight="1">
      <c r="A1636" s="140" t="s">
        <v>3993</v>
      </c>
      <c r="B1636" s="142">
        <v>190</v>
      </c>
      <c r="C1636" s="142"/>
      <c r="D1636" s="142"/>
      <c r="E1636" s="142">
        <v>190</v>
      </c>
      <c r="F1636" s="142" t="s">
        <v>7132</v>
      </c>
      <c r="K1636" s="140" t="s">
        <v>7133</v>
      </c>
    </row>
    <row r="1637" spans="1:11" s="139" customFormat="1" ht="30" customHeight="1">
      <c r="A1637" s="140" t="s">
        <v>3994</v>
      </c>
      <c r="B1637" s="142"/>
      <c r="C1637" s="142">
        <v>3816</v>
      </c>
      <c r="D1637" s="142"/>
      <c r="E1637" s="142">
        <v>3816</v>
      </c>
      <c r="F1637" s="142" t="s">
        <v>7134</v>
      </c>
      <c r="K1637" s="140" t="s">
        <v>7135</v>
      </c>
    </row>
    <row r="1638" spans="1:11" s="139" customFormat="1" ht="30" customHeight="1">
      <c r="A1638" s="140" t="s">
        <v>3995</v>
      </c>
      <c r="B1638" s="142"/>
      <c r="C1638" s="142"/>
      <c r="D1638" s="142">
        <v>196</v>
      </c>
      <c r="E1638" s="142">
        <v>196</v>
      </c>
      <c r="F1638" s="142" t="s">
        <v>7136</v>
      </c>
      <c r="K1638" s="140" t="s">
        <v>7137</v>
      </c>
    </row>
    <row r="1639" spans="1:11" s="139" customFormat="1" ht="30" customHeight="1">
      <c r="A1639" s="140" t="s">
        <v>3991</v>
      </c>
      <c r="B1639" s="142"/>
      <c r="C1639" s="142"/>
      <c r="D1639" s="142"/>
      <c r="E1639" s="142"/>
      <c r="F1639" s="142"/>
      <c r="K1639" s="140" t="s">
        <v>7128</v>
      </c>
    </row>
    <row r="1640" spans="1:11" s="139" customFormat="1" ht="30" customHeight="1">
      <c r="A1640" s="140" t="s">
        <v>3996</v>
      </c>
      <c r="B1640" s="142">
        <v>114.4</v>
      </c>
      <c r="C1640" s="142"/>
      <c r="D1640" s="142"/>
      <c r="E1640" s="142">
        <v>114.4</v>
      </c>
      <c r="F1640" s="142"/>
      <c r="K1640" s="140" t="s">
        <v>7138</v>
      </c>
    </row>
    <row r="1641" spans="1:11" s="139" customFormat="1" ht="30" customHeight="1">
      <c r="A1641" s="140" t="s">
        <v>52</v>
      </c>
      <c r="B1641" s="142"/>
      <c r="C1641" s="142"/>
      <c r="D1641" s="142"/>
      <c r="E1641" s="142"/>
      <c r="F1641" s="142"/>
      <c r="K1641" s="140" t="s">
        <v>52</v>
      </c>
    </row>
    <row r="1642" spans="1:11" s="139" customFormat="1" ht="30" customHeight="1">
      <c r="A1642" s="140" t="s">
        <v>3618</v>
      </c>
      <c r="B1642" s="142">
        <v>304.39999999999998</v>
      </c>
      <c r="C1642" s="142">
        <v>3816</v>
      </c>
      <c r="D1642" s="142">
        <v>196</v>
      </c>
      <c r="E1642" s="142">
        <v>4316.3999999999996</v>
      </c>
      <c r="F1642" s="142"/>
      <c r="K1642" s="140" t="s">
        <v>6822</v>
      </c>
    </row>
    <row r="1643" spans="1:11" s="139" customFormat="1" ht="30" customHeight="1">
      <c r="A1643" s="140" t="s">
        <v>52</v>
      </c>
      <c r="B1643" s="142"/>
      <c r="C1643" s="142"/>
      <c r="D1643" s="142"/>
      <c r="E1643" s="142"/>
      <c r="F1643" s="142"/>
      <c r="K1643" s="140" t="s">
        <v>6814</v>
      </c>
    </row>
    <row r="1644" spans="1:11" s="139" customFormat="1" ht="30" customHeight="1">
      <c r="A1644" s="140" t="s">
        <v>3997</v>
      </c>
      <c r="B1644" s="142"/>
      <c r="C1644" s="142"/>
      <c r="D1644" s="142"/>
      <c r="E1644" s="142"/>
      <c r="F1644" s="142"/>
      <c r="K1644" s="140" t="s">
        <v>7139</v>
      </c>
    </row>
    <row r="1645" spans="1:11" s="139" customFormat="1" ht="30" customHeight="1">
      <c r="A1645" s="140" t="s">
        <v>7120</v>
      </c>
      <c r="B1645" s="142"/>
      <c r="C1645" s="142"/>
      <c r="D1645" s="142"/>
      <c r="E1645" s="142"/>
      <c r="F1645" s="142"/>
      <c r="K1645" s="140" t="s">
        <v>7121</v>
      </c>
    </row>
    <row r="1646" spans="1:11" s="139" customFormat="1" ht="30" customHeight="1">
      <c r="A1646" s="140" t="s">
        <v>4058</v>
      </c>
      <c r="B1646" s="142">
        <v>195.5</v>
      </c>
      <c r="C1646" s="142"/>
      <c r="D1646" s="142"/>
      <c r="E1646" s="142">
        <v>195.5</v>
      </c>
      <c r="F1646" s="142" t="s">
        <v>7122</v>
      </c>
      <c r="K1646" s="140" t="s">
        <v>7237</v>
      </c>
    </row>
    <row r="1647" spans="1:11" s="139" customFormat="1" ht="30" customHeight="1">
      <c r="A1647" s="140" t="s">
        <v>4059</v>
      </c>
      <c r="B1647" s="142"/>
      <c r="C1647" s="142">
        <v>3750</v>
      </c>
      <c r="D1647" s="142"/>
      <c r="E1647" s="142">
        <v>3750</v>
      </c>
      <c r="F1647" s="142" t="s">
        <v>7124</v>
      </c>
      <c r="K1647" s="140" t="s">
        <v>7238</v>
      </c>
    </row>
    <row r="1648" spans="1:11" s="139" customFormat="1" ht="30" customHeight="1">
      <c r="A1648" s="140" t="s">
        <v>4060</v>
      </c>
      <c r="B1648" s="142"/>
      <c r="C1648" s="142"/>
      <c r="D1648" s="142">
        <v>1.8</v>
      </c>
      <c r="E1648" s="142">
        <v>1.8</v>
      </c>
      <c r="F1648" s="142" t="s">
        <v>7126</v>
      </c>
      <c r="K1648" s="140" t="s">
        <v>7239</v>
      </c>
    </row>
    <row r="1649" spans="1:11" s="139" customFormat="1" ht="30" customHeight="1">
      <c r="A1649" s="140" t="s">
        <v>3991</v>
      </c>
      <c r="B1649" s="142"/>
      <c r="C1649" s="142"/>
      <c r="D1649" s="142"/>
      <c r="E1649" s="142"/>
      <c r="F1649" s="142"/>
      <c r="K1649" s="140" t="s">
        <v>7128</v>
      </c>
    </row>
    <row r="1650" spans="1:11" s="139" customFormat="1" ht="30" customHeight="1">
      <c r="A1650" s="140" t="s">
        <v>4061</v>
      </c>
      <c r="B1650" s="142">
        <v>112.5</v>
      </c>
      <c r="C1650" s="142"/>
      <c r="D1650" s="142"/>
      <c r="E1650" s="142">
        <v>112.5</v>
      </c>
      <c r="F1650" s="142"/>
      <c r="K1650" s="140" t="s">
        <v>7143</v>
      </c>
    </row>
    <row r="1651" spans="1:11" s="139" customFormat="1" ht="30" customHeight="1">
      <c r="A1651" s="140" t="s">
        <v>52</v>
      </c>
      <c r="B1651" s="142"/>
      <c r="C1651" s="142"/>
      <c r="D1651" s="142"/>
      <c r="E1651" s="142"/>
      <c r="F1651" s="142"/>
      <c r="K1651" s="140" t="s">
        <v>52</v>
      </c>
    </row>
    <row r="1652" spans="1:11" s="139" customFormat="1" ht="30" customHeight="1">
      <c r="A1652" s="140" t="s">
        <v>3618</v>
      </c>
      <c r="B1652" s="142">
        <v>308</v>
      </c>
      <c r="C1652" s="142">
        <v>3750</v>
      </c>
      <c r="D1652" s="142">
        <v>1.8</v>
      </c>
      <c r="E1652" s="142">
        <v>4059.8</v>
      </c>
      <c r="F1652" s="142"/>
      <c r="K1652" s="140" t="s">
        <v>6823</v>
      </c>
    </row>
    <row r="1653" spans="1:11" s="139" customFormat="1" ht="30" customHeight="1">
      <c r="A1653" s="140" t="s">
        <v>52</v>
      </c>
      <c r="B1653" s="142"/>
      <c r="C1653" s="142"/>
      <c r="D1653" s="142"/>
      <c r="E1653" s="142"/>
      <c r="F1653" s="142"/>
      <c r="K1653" s="140" t="s">
        <v>6824</v>
      </c>
    </row>
    <row r="1654" spans="1:11" s="139" customFormat="1" ht="30" customHeight="1">
      <c r="A1654" s="140" t="s">
        <v>4002</v>
      </c>
      <c r="B1654" s="142"/>
      <c r="C1654" s="142"/>
      <c r="D1654" s="142"/>
      <c r="E1654" s="142"/>
      <c r="F1654" s="142"/>
      <c r="K1654" s="140" t="s">
        <v>7144</v>
      </c>
    </row>
    <row r="1655" spans="1:11" s="139" customFormat="1" ht="30" customHeight="1">
      <c r="A1655" s="140" t="s">
        <v>4003</v>
      </c>
      <c r="B1655" s="142"/>
      <c r="C1655" s="142">
        <v>3184.8</v>
      </c>
      <c r="D1655" s="142"/>
      <c r="E1655" s="142">
        <v>3184.8</v>
      </c>
      <c r="F1655" s="142" t="s">
        <v>6752</v>
      </c>
      <c r="K1655" s="140" t="s">
        <v>7145</v>
      </c>
    </row>
    <row r="1656" spans="1:11" s="139" customFormat="1" ht="30" customHeight="1">
      <c r="A1656" s="140" t="s">
        <v>4004</v>
      </c>
      <c r="B1656" s="142"/>
      <c r="C1656" s="142">
        <v>943.3</v>
      </c>
      <c r="D1656" s="142"/>
      <c r="E1656" s="142">
        <v>943.3</v>
      </c>
      <c r="F1656" s="142" t="s">
        <v>6755</v>
      </c>
      <c r="K1656" s="140" t="s">
        <v>7146</v>
      </c>
    </row>
    <row r="1657" spans="1:11" s="139" customFormat="1" ht="30" customHeight="1">
      <c r="A1657" s="140" t="s">
        <v>3991</v>
      </c>
      <c r="B1657" s="142"/>
      <c r="C1657" s="142"/>
      <c r="D1657" s="142"/>
      <c r="E1657" s="142"/>
      <c r="F1657" s="142"/>
      <c r="K1657" s="140" t="s">
        <v>7128</v>
      </c>
    </row>
    <row r="1658" spans="1:11" s="139" customFormat="1" ht="30" customHeight="1">
      <c r="A1658" s="140" t="s">
        <v>4005</v>
      </c>
      <c r="B1658" s="142">
        <v>123.8</v>
      </c>
      <c r="C1658" s="142"/>
      <c r="D1658" s="142"/>
      <c r="E1658" s="142">
        <v>123.8</v>
      </c>
      <c r="F1658" s="142"/>
      <c r="K1658" s="140" t="s">
        <v>7147</v>
      </c>
    </row>
    <row r="1659" spans="1:11" s="139" customFormat="1" ht="30" customHeight="1">
      <c r="A1659" s="140" t="s">
        <v>52</v>
      </c>
      <c r="B1659" s="142"/>
      <c r="C1659" s="142"/>
      <c r="D1659" s="142"/>
      <c r="E1659" s="142"/>
      <c r="F1659" s="142"/>
      <c r="K1659" s="140" t="s">
        <v>52</v>
      </c>
    </row>
    <row r="1660" spans="1:11" s="139" customFormat="1" ht="30" customHeight="1">
      <c r="A1660" s="140" t="s">
        <v>3618</v>
      </c>
      <c r="B1660" s="142">
        <v>123.8</v>
      </c>
      <c r="C1660" s="142">
        <v>4128.1000000000004</v>
      </c>
      <c r="D1660" s="142"/>
      <c r="E1660" s="142">
        <v>4251.8999999999996</v>
      </c>
      <c r="F1660" s="142"/>
      <c r="K1660" s="140" t="s">
        <v>6832</v>
      </c>
    </row>
    <row r="1661" spans="1:11" s="139" customFormat="1" ht="30" customHeight="1">
      <c r="A1661" s="140" t="s">
        <v>52</v>
      </c>
      <c r="B1661" s="142"/>
      <c r="C1661" s="142"/>
      <c r="D1661" s="142"/>
      <c r="E1661" s="142"/>
      <c r="F1661" s="142"/>
      <c r="K1661" s="140" t="s">
        <v>6833</v>
      </c>
    </row>
    <row r="1662" spans="1:11" s="139" customFormat="1" ht="30" customHeight="1">
      <c r="A1662" s="140" t="s">
        <v>4006</v>
      </c>
      <c r="B1662" s="142"/>
      <c r="C1662" s="142"/>
      <c r="D1662" s="142"/>
      <c r="E1662" s="142"/>
      <c r="F1662" s="142"/>
      <c r="K1662" s="140" t="s">
        <v>7148</v>
      </c>
    </row>
    <row r="1663" spans="1:11" s="139" customFormat="1" ht="30" customHeight="1">
      <c r="A1663" s="140" t="s">
        <v>4123</v>
      </c>
      <c r="B1663" s="142"/>
      <c r="C1663" s="142">
        <v>1061.5999999999999</v>
      </c>
      <c r="D1663" s="142"/>
      <c r="E1663" s="142">
        <v>1061.5999999999999</v>
      </c>
      <c r="F1663" s="142" t="s">
        <v>6752</v>
      </c>
      <c r="K1663" s="140" t="s">
        <v>7345</v>
      </c>
    </row>
    <row r="1664" spans="1:11" s="139" customFormat="1" ht="30" customHeight="1">
      <c r="A1664" s="140" t="s">
        <v>4124</v>
      </c>
      <c r="B1664" s="142"/>
      <c r="C1664" s="142">
        <v>11320.5</v>
      </c>
      <c r="D1664" s="142"/>
      <c r="E1664" s="142">
        <v>11320.5</v>
      </c>
      <c r="F1664" s="142" t="s">
        <v>6755</v>
      </c>
      <c r="K1664" s="140" t="s">
        <v>7346</v>
      </c>
    </row>
    <row r="1665" spans="1:11" s="139" customFormat="1" ht="30" customHeight="1">
      <c r="A1665" s="140" t="s">
        <v>3991</v>
      </c>
      <c r="B1665" s="142"/>
      <c r="C1665" s="142"/>
      <c r="D1665" s="142"/>
      <c r="E1665" s="142"/>
      <c r="F1665" s="142"/>
      <c r="K1665" s="140" t="s">
        <v>7128</v>
      </c>
    </row>
    <row r="1666" spans="1:11" s="139" customFormat="1" ht="30" customHeight="1">
      <c r="A1666" s="140" t="s">
        <v>4148</v>
      </c>
      <c r="B1666" s="142">
        <v>371.4</v>
      </c>
      <c r="C1666" s="142"/>
      <c r="D1666" s="142"/>
      <c r="E1666" s="142">
        <v>371.4</v>
      </c>
      <c r="F1666" s="142"/>
      <c r="K1666" s="140" t="s">
        <v>7151</v>
      </c>
    </row>
    <row r="1667" spans="1:11" s="139" customFormat="1" ht="30" customHeight="1">
      <c r="A1667" s="140" t="s">
        <v>52</v>
      </c>
      <c r="B1667" s="142"/>
      <c r="C1667" s="142"/>
      <c r="D1667" s="142"/>
      <c r="E1667" s="142"/>
      <c r="F1667" s="142"/>
      <c r="K1667" s="140" t="s">
        <v>52</v>
      </c>
    </row>
    <row r="1668" spans="1:11" s="139" customFormat="1" ht="30" customHeight="1">
      <c r="A1668" s="140" t="s">
        <v>3618</v>
      </c>
      <c r="B1668" s="142">
        <v>371.4</v>
      </c>
      <c r="C1668" s="142">
        <v>12382.1</v>
      </c>
      <c r="D1668" s="142"/>
      <c r="E1668" s="142">
        <v>12753.5</v>
      </c>
      <c r="F1668" s="142"/>
      <c r="K1668" s="140" t="s">
        <v>6837</v>
      </c>
    </row>
    <row r="1669" spans="1:11" s="139" customFormat="1" ht="30" customHeight="1">
      <c r="A1669" s="140" t="s">
        <v>52</v>
      </c>
      <c r="B1669" s="142"/>
      <c r="C1669" s="142"/>
      <c r="D1669" s="142"/>
      <c r="E1669" s="142"/>
      <c r="F1669" s="142"/>
      <c r="K1669" s="140" t="s">
        <v>52</v>
      </c>
    </row>
    <row r="1670" spans="1:11" s="139" customFormat="1" ht="30" customHeight="1">
      <c r="A1670" s="140" t="s">
        <v>4010</v>
      </c>
      <c r="B1670" s="142">
        <v>37977.800000000003</v>
      </c>
      <c r="C1670" s="142">
        <v>30839.4</v>
      </c>
      <c r="D1670" s="142">
        <v>200</v>
      </c>
      <c r="E1670" s="142">
        <v>69017.2</v>
      </c>
      <c r="F1670" s="142"/>
      <c r="K1670" s="140" t="s">
        <v>7152</v>
      </c>
    </row>
    <row r="1671" spans="1:11" s="139" customFormat="1" ht="30" customHeight="1">
      <c r="A1671" s="140"/>
      <c r="B1671" s="140"/>
      <c r="C1671" s="140"/>
      <c r="D1671" s="140"/>
      <c r="E1671" s="140"/>
      <c r="F1671" s="140"/>
    </row>
    <row r="1672" spans="1:11" s="139" customFormat="1" ht="30" customHeight="1" thickBot="1">
      <c r="A1672" s="144" t="s">
        <v>3566</v>
      </c>
      <c r="B1672" s="145">
        <v>37977</v>
      </c>
      <c r="C1672" s="145">
        <v>30839</v>
      </c>
      <c r="D1672" s="145">
        <v>200</v>
      </c>
      <c r="E1672" s="145">
        <v>69016</v>
      </c>
      <c r="F1672" s="144"/>
    </row>
    <row r="1673" spans="1:11" s="139" customFormat="1" ht="30" customHeight="1">
      <c r="A1673" s="140"/>
      <c r="B1673" s="140"/>
      <c r="C1673" s="140"/>
      <c r="D1673" s="140"/>
      <c r="E1673" s="140"/>
      <c r="F1673" s="140"/>
    </row>
    <row r="1674" spans="1:11" s="139" customFormat="1" ht="30" customHeight="1">
      <c r="A1674" s="140" t="s">
        <v>7347</v>
      </c>
      <c r="B1674" s="141">
        <v>31091</v>
      </c>
      <c r="C1674" s="141">
        <v>29561</v>
      </c>
      <c r="D1674" s="141">
        <v>29</v>
      </c>
      <c r="E1674" s="141">
        <v>60681</v>
      </c>
      <c r="F1674" s="140" t="s">
        <v>52</v>
      </c>
      <c r="G1674" s="139" t="s">
        <v>52</v>
      </c>
      <c r="H1674" s="139" t="s">
        <v>6499</v>
      </c>
      <c r="K1674" s="139">
        <v>1</v>
      </c>
    </row>
    <row r="1675" spans="1:11" s="139" customFormat="1" ht="30" customHeight="1">
      <c r="A1675" s="147"/>
      <c r="B1675" s="140"/>
      <c r="C1675" s="140"/>
      <c r="D1675" s="140"/>
      <c r="E1675" s="140"/>
      <c r="F1675" s="140"/>
    </row>
    <row r="1676" spans="1:11" s="139" customFormat="1" ht="30" customHeight="1">
      <c r="A1676" s="140" t="s">
        <v>6674</v>
      </c>
      <c r="B1676" s="140"/>
      <c r="C1676" s="140"/>
      <c r="D1676" s="140"/>
      <c r="E1676" s="140"/>
      <c r="F1676" s="140"/>
      <c r="G1676" s="139" t="s">
        <v>52</v>
      </c>
      <c r="I1676" s="139" t="s">
        <v>1535</v>
      </c>
      <c r="J1676" s="139" t="s">
        <v>52</v>
      </c>
      <c r="K1676" s="139" t="s">
        <v>56</v>
      </c>
    </row>
    <row r="1677" spans="1:11" s="139" customFormat="1" ht="30" customHeight="1">
      <c r="A1677" s="140" t="s">
        <v>4149</v>
      </c>
      <c r="B1677" s="142"/>
      <c r="C1677" s="142"/>
      <c r="D1677" s="142"/>
      <c r="E1677" s="142"/>
      <c r="F1677" s="142"/>
      <c r="K1677" s="140" t="s">
        <v>7348</v>
      </c>
    </row>
    <row r="1678" spans="1:11" s="139" customFormat="1" ht="30" customHeight="1">
      <c r="A1678" s="140" t="s">
        <v>52</v>
      </c>
      <c r="B1678" s="142"/>
      <c r="C1678" s="142"/>
      <c r="D1678" s="142"/>
      <c r="E1678" s="142"/>
      <c r="F1678" s="142"/>
      <c r="K1678" s="140" t="s">
        <v>52</v>
      </c>
    </row>
    <row r="1679" spans="1:11" s="139" customFormat="1" ht="30" customHeight="1">
      <c r="A1679" s="140" t="s">
        <v>3972</v>
      </c>
      <c r="B1679" s="142"/>
      <c r="C1679" s="142"/>
      <c r="D1679" s="142"/>
      <c r="E1679" s="142"/>
      <c r="F1679" s="142"/>
      <c r="K1679" s="140" t="s">
        <v>7091</v>
      </c>
    </row>
    <row r="1680" spans="1:11" s="139" customFormat="1" ht="30" customHeight="1">
      <c r="A1680" s="140" t="s">
        <v>52</v>
      </c>
      <c r="B1680" s="142"/>
      <c r="C1680" s="142"/>
      <c r="D1680" s="142"/>
      <c r="E1680" s="142"/>
      <c r="F1680" s="142"/>
      <c r="K1680" s="140" t="s">
        <v>6676</v>
      </c>
    </row>
    <row r="1681" spans="1:11" s="139" customFormat="1" ht="30" customHeight="1">
      <c r="A1681" s="140" t="s">
        <v>4150</v>
      </c>
      <c r="B1681" s="142">
        <v>7258.4</v>
      </c>
      <c r="C1681" s="142"/>
      <c r="D1681" s="142"/>
      <c r="E1681" s="142">
        <v>7258.4</v>
      </c>
      <c r="F1681" s="142" t="s">
        <v>7155</v>
      </c>
      <c r="K1681" s="140" t="s">
        <v>7349</v>
      </c>
    </row>
    <row r="1682" spans="1:11" s="139" customFormat="1" ht="30" customHeight="1">
      <c r="A1682" s="140" t="s">
        <v>4151</v>
      </c>
      <c r="B1682" s="142">
        <v>6516</v>
      </c>
      <c r="C1682" s="142"/>
      <c r="D1682" s="142"/>
      <c r="E1682" s="142">
        <v>6516</v>
      </c>
      <c r="F1682" s="142" t="s">
        <v>7350</v>
      </c>
      <c r="K1682" s="140" t="s">
        <v>7351</v>
      </c>
    </row>
    <row r="1683" spans="1:11" s="139" customFormat="1" ht="30" customHeight="1">
      <c r="A1683" s="140" t="s">
        <v>4152</v>
      </c>
      <c r="B1683" s="142">
        <v>104.1</v>
      </c>
      <c r="C1683" s="142"/>
      <c r="D1683" s="142"/>
      <c r="E1683" s="142">
        <v>104.1</v>
      </c>
      <c r="F1683" s="142" t="s">
        <v>7352</v>
      </c>
      <c r="K1683" s="140" t="s">
        <v>7353</v>
      </c>
    </row>
    <row r="1684" spans="1:11" s="139" customFormat="1" ht="30" customHeight="1">
      <c r="A1684" s="140" t="s">
        <v>4153</v>
      </c>
      <c r="B1684" s="142">
        <v>9200</v>
      </c>
      <c r="C1684" s="142"/>
      <c r="D1684" s="142"/>
      <c r="E1684" s="142">
        <v>9200</v>
      </c>
      <c r="F1684" s="142" t="s">
        <v>7161</v>
      </c>
      <c r="K1684" s="140" t="s">
        <v>7354</v>
      </c>
    </row>
    <row r="1685" spans="1:11" s="139" customFormat="1" ht="30" customHeight="1">
      <c r="A1685" s="140" t="s">
        <v>7355</v>
      </c>
      <c r="B1685" s="142">
        <v>3335</v>
      </c>
      <c r="C1685" s="142"/>
      <c r="D1685" s="142"/>
      <c r="E1685" s="142">
        <v>3335</v>
      </c>
      <c r="F1685" s="142" t="s">
        <v>7161</v>
      </c>
      <c r="K1685" s="140" t="s">
        <v>7356</v>
      </c>
    </row>
    <row r="1686" spans="1:11" s="139" customFormat="1" ht="30" customHeight="1">
      <c r="A1686" s="140" t="s">
        <v>4154</v>
      </c>
      <c r="B1686" s="142">
        <v>412</v>
      </c>
      <c r="C1686" s="142"/>
      <c r="D1686" s="142"/>
      <c r="E1686" s="142">
        <v>412</v>
      </c>
      <c r="F1686" s="142" t="s">
        <v>7357</v>
      </c>
      <c r="K1686" s="140" t="s">
        <v>7358</v>
      </c>
    </row>
    <row r="1687" spans="1:11" s="139" customFormat="1" ht="30" customHeight="1">
      <c r="A1687" s="140" t="s">
        <v>4155</v>
      </c>
      <c r="B1687" s="142">
        <v>2480</v>
      </c>
      <c r="C1687" s="142"/>
      <c r="D1687" s="142"/>
      <c r="E1687" s="142">
        <v>2480</v>
      </c>
      <c r="F1687" s="142" t="s">
        <v>7359</v>
      </c>
      <c r="K1687" s="140" t="s">
        <v>7360</v>
      </c>
    </row>
    <row r="1688" spans="1:11" s="139" customFormat="1" ht="30" customHeight="1">
      <c r="A1688" s="140" t="s">
        <v>52</v>
      </c>
      <c r="B1688" s="146"/>
      <c r="C1688" s="146"/>
      <c r="D1688" s="146"/>
      <c r="E1688" s="146"/>
      <c r="F1688" s="146"/>
      <c r="K1688" s="140" t="s">
        <v>6994</v>
      </c>
    </row>
    <row r="1689" spans="1:11" s="139" customFormat="1" ht="30" customHeight="1">
      <c r="A1689" s="140" t="s">
        <v>3642</v>
      </c>
      <c r="B1689" s="146">
        <v>29305.5</v>
      </c>
      <c r="C1689" s="146"/>
      <c r="D1689" s="146"/>
      <c r="E1689" s="146">
        <v>29305.5</v>
      </c>
      <c r="F1689" s="146"/>
      <c r="K1689" s="140" t="s">
        <v>6787</v>
      </c>
    </row>
    <row r="1690" spans="1:11" s="139" customFormat="1" ht="30" customHeight="1">
      <c r="A1690" s="140" t="s">
        <v>52</v>
      </c>
      <c r="B1690" s="146"/>
      <c r="C1690" s="146"/>
      <c r="D1690" s="146"/>
      <c r="E1690" s="146"/>
      <c r="F1690" s="146"/>
      <c r="K1690" s="140" t="s">
        <v>6994</v>
      </c>
    </row>
    <row r="1691" spans="1:11" s="139" customFormat="1" ht="30" customHeight="1">
      <c r="A1691" s="140" t="s">
        <v>52</v>
      </c>
      <c r="B1691" s="142"/>
      <c r="C1691" s="142"/>
      <c r="D1691" s="142"/>
      <c r="E1691" s="142"/>
      <c r="F1691" s="142"/>
      <c r="K1691" s="140" t="s">
        <v>6758</v>
      </c>
    </row>
    <row r="1692" spans="1:11" s="139" customFormat="1" ht="30" customHeight="1">
      <c r="A1692" s="140" t="s">
        <v>4156</v>
      </c>
      <c r="B1692" s="142"/>
      <c r="C1692" s="142"/>
      <c r="D1692" s="142"/>
      <c r="E1692" s="142"/>
      <c r="F1692" s="142"/>
      <c r="K1692" s="140" t="s">
        <v>7361</v>
      </c>
    </row>
    <row r="1693" spans="1:11" s="139" customFormat="1" ht="30" customHeight="1">
      <c r="A1693" s="140" t="s">
        <v>4157</v>
      </c>
      <c r="B1693" s="142">
        <v>269.8</v>
      </c>
      <c r="C1693" s="142"/>
      <c r="D1693" s="142"/>
      <c r="E1693" s="142">
        <v>269.8</v>
      </c>
      <c r="F1693" s="142" t="s">
        <v>7362</v>
      </c>
      <c r="K1693" s="140" t="s">
        <v>7363</v>
      </c>
    </row>
    <row r="1694" spans="1:11" s="139" customFormat="1" ht="30" customHeight="1">
      <c r="A1694" s="140" t="s">
        <v>4158</v>
      </c>
      <c r="B1694" s="142"/>
      <c r="C1694" s="142">
        <v>902.6</v>
      </c>
      <c r="D1694" s="142"/>
      <c r="E1694" s="142">
        <v>902.6</v>
      </c>
      <c r="F1694" s="142" t="s">
        <v>7364</v>
      </c>
      <c r="K1694" s="140" t="s">
        <v>7365</v>
      </c>
    </row>
    <row r="1695" spans="1:11" s="139" customFormat="1" ht="30" customHeight="1">
      <c r="A1695" s="140" t="s">
        <v>4159</v>
      </c>
      <c r="B1695" s="142"/>
      <c r="C1695" s="142"/>
      <c r="D1695" s="142"/>
      <c r="E1695" s="142"/>
      <c r="F1695" s="142" t="s">
        <v>7366</v>
      </c>
      <c r="K1695" s="140" t="s">
        <v>7367</v>
      </c>
    </row>
    <row r="1696" spans="1:11" s="139" customFormat="1" ht="30" customHeight="1">
      <c r="A1696" s="140" t="s">
        <v>4160</v>
      </c>
      <c r="B1696" s="142"/>
      <c r="C1696" s="142"/>
      <c r="D1696" s="142"/>
      <c r="E1696" s="142"/>
      <c r="F1696" s="142"/>
      <c r="K1696" s="140" t="s">
        <v>7368</v>
      </c>
    </row>
    <row r="1697" spans="1:11" s="139" customFormat="1" ht="30" customHeight="1">
      <c r="A1697" s="140" t="s">
        <v>4161</v>
      </c>
      <c r="B1697" s="142">
        <v>18</v>
      </c>
      <c r="C1697" s="142"/>
      <c r="D1697" s="142"/>
      <c r="E1697" s="142">
        <v>18</v>
      </c>
      <c r="F1697" s="142"/>
      <c r="K1697" s="140" t="s">
        <v>7289</v>
      </c>
    </row>
    <row r="1698" spans="1:11" s="139" customFormat="1" ht="30" customHeight="1">
      <c r="A1698" s="140" t="s">
        <v>4162</v>
      </c>
      <c r="B1698" s="142"/>
      <c r="C1698" s="142"/>
      <c r="D1698" s="142"/>
      <c r="E1698" s="142"/>
      <c r="F1698" s="142"/>
      <c r="K1698" s="140" t="s">
        <v>7369</v>
      </c>
    </row>
    <row r="1699" spans="1:11" s="139" customFormat="1" ht="30" customHeight="1">
      <c r="A1699" s="140" t="s">
        <v>4163</v>
      </c>
      <c r="B1699" s="142">
        <v>14.3</v>
      </c>
      <c r="C1699" s="142"/>
      <c r="D1699" s="142"/>
      <c r="E1699" s="142">
        <v>14.3</v>
      </c>
      <c r="F1699" s="142"/>
      <c r="K1699" s="140" t="s">
        <v>7341</v>
      </c>
    </row>
    <row r="1700" spans="1:11" s="139" customFormat="1" ht="30" customHeight="1">
      <c r="A1700" s="140" t="s">
        <v>52</v>
      </c>
      <c r="B1700" s="146"/>
      <c r="C1700" s="146"/>
      <c r="D1700" s="146"/>
      <c r="E1700" s="146"/>
      <c r="F1700" s="146"/>
      <c r="K1700" s="140" t="s">
        <v>6994</v>
      </c>
    </row>
    <row r="1701" spans="1:11" s="139" customFormat="1" ht="30" customHeight="1">
      <c r="A1701" s="140" t="s">
        <v>3642</v>
      </c>
      <c r="B1701" s="146">
        <v>302.10000000000002</v>
      </c>
      <c r="C1701" s="146">
        <v>902.6</v>
      </c>
      <c r="D1701" s="146"/>
      <c r="E1701" s="146">
        <v>1204.7</v>
      </c>
      <c r="F1701" s="146"/>
      <c r="K1701" s="140" t="s">
        <v>6795</v>
      </c>
    </row>
    <row r="1702" spans="1:11" s="139" customFormat="1" ht="30" customHeight="1">
      <c r="A1702" s="140" t="s">
        <v>52</v>
      </c>
      <c r="B1702" s="146"/>
      <c r="C1702" s="146"/>
      <c r="D1702" s="146"/>
      <c r="E1702" s="146"/>
      <c r="F1702" s="146"/>
      <c r="K1702" s="140" t="s">
        <v>6994</v>
      </c>
    </row>
    <row r="1703" spans="1:11" s="139" customFormat="1" ht="30" customHeight="1">
      <c r="A1703" s="140" t="s">
        <v>52</v>
      </c>
      <c r="B1703" s="142"/>
      <c r="C1703" s="142"/>
      <c r="D1703" s="142"/>
      <c r="E1703" s="142"/>
      <c r="F1703" s="142"/>
      <c r="K1703" s="140" t="s">
        <v>6796</v>
      </c>
    </row>
    <row r="1704" spans="1:11" s="139" customFormat="1" ht="30" customHeight="1">
      <c r="A1704" s="140" t="s">
        <v>4164</v>
      </c>
      <c r="B1704" s="142"/>
      <c r="C1704" s="142"/>
      <c r="D1704" s="142"/>
      <c r="E1704" s="142"/>
      <c r="F1704" s="142"/>
      <c r="K1704" s="140" t="s">
        <v>7370</v>
      </c>
    </row>
    <row r="1705" spans="1:11" s="139" customFormat="1" ht="30" customHeight="1">
      <c r="A1705" s="140" t="s">
        <v>4165</v>
      </c>
      <c r="B1705" s="142">
        <v>238.8</v>
      </c>
      <c r="C1705" s="142"/>
      <c r="D1705" s="142"/>
      <c r="E1705" s="142">
        <v>238.8</v>
      </c>
      <c r="F1705" s="142" t="s">
        <v>7122</v>
      </c>
      <c r="K1705" s="140" t="s">
        <v>7371</v>
      </c>
    </row>
    <row r="1706" spans="1:11" s="139" customFormat="1" ht="30" customHeight="1">
      <c r="A1706" s="140" t="s">
        <v>4166</v>
      </c>
      <c r="B1706" s="142"/>
      <c r="C1706" s="142">
        <v>4582.3999999999996</v>
      </c>
      <c r="D1706" s="142"/>
      <c r="E1706" s="142">
        <v>4582.3999999999996</v>
      </c>
      <c r="F1706" s="142" t="s">
        <v>7124</v>
      </c>
      <c r="K1706" s="140" t="s">
        <v>7372</v>
      </c>
    </row>
    <row r="1707" spans="1:11" s="139" customFormat="1" ht="30" customHeight="1">
      <c r="A1707" s="140" t="s">
        <v>4167</v>
      </c>
      <c r="B1707" s="142"/>
      <c r="C1707" s="142"/>
      <c r="D1707" s="142">
        <v>2.2000000000000002</v>
      </c>
      <c r="E1707" s="142">
        <v>2.2000000000000002</v>
      </c>
      <c r="F1707" s="142" t="s">
        <v>7126</v>
      </c>
      <c r="K1707" s="140" t="s">
        <v>7373</v>
      </c>
    </row>
    <row r="1708" spans="1:11" s="139" customFormat="1" ht="30" customHeight="1">
      <c r="A1708" s="140" t="s">
        <v>4168</v>
      </c>
      <c r="B1708" s="142"/>
      <c r="C1708" s="142"/>
      <c r="D1708" s="142"/>
      <c r="E1708" s="142"/>
      <c r="F1708" s="142"/>
      <c r="K1708" s="140" t="s">
        <v>7374</v>
      </c>
    </row>
    <row r="1709" spans="1:11" s="139" customFormat="1" ht="30" customHeight="1">
      <c r="A1709" s="140" t="s">
        <v>4169</v>
      </c>
      <c r="B1709" s="142">
        <v>137.4</v>
      </c>
      <c r="C1709" s="142"/>
      <c r="D1709" s="142"/>
      <c r="E1709" s="142">
        <v>137.4</v>
      </c>
      <c r="F1709" s="142"/>
      <c r="K1709" s="140" t="s">
        <v>7375</v>
      </c>
    </row>
    <row r="1710" spans="1:11" s="139" customFormat="1" ht="30" customHeight="1">
      <c r="A1710" s="140" t="s">
        <v>52</v>
      </c>
      <c r="B1710" s="146"/>
      <c r="C1710" s="146"/>
      <c r="D1710" s="146"/>
      <c r="E1710" s="146"/>
      <c r="F1710" s="146"/>
      <c r="K1710" s="140" t="s">
        <v>6994</v>
      </c>
    </row>
    <row r="1711" spans="1:11" s="139" customFormat="1" ht="30" customHeight="1">
      <c r="A1711" s="140" t="s">
        <v>3642</v>
      </c>
      <c r="B1711" s="146">
        <v>376.2</v>
      </c>
      <c r="C1711" s="146">
        <v>4582.3999999999996</v>
      </c>
      <c r="D1711" s="146">
        <v>2.2000000000000002</v>
      </c>
      <c r="E1711" s="146">
        <v>4960.8</v>
      </c>
      <c r="F1711" s="146"/>
      <c r="K1711" s="140" t="s">
        <v>6804</v>
      </c>
    </row>
    <row r="1712" spans="1:11" s="139" customFormat="1" ht="30" customHeight="1">
      <c r="A1712" s="140" t="s">
        <v>52</v>
      </c>
      <c r="B1712" s="146"/>
      <c r="C1712" s="146"/>
      <c r="D1712" s="146"/>
      <c r="E1712" s="146"/>
      <c r="F1712" s="146"/>
      <c r="K1712" s="140" t="s">
        <v>6994</v>
      </c>
    </row>
    <row r="1713" spans="1:11" s="139" customFormat="1" ht="30" customHeight="1">
      <c r="A1713" s="140" t="s">
        <v>52</v>
      </c>
      <c r="B1713" s="142"/>
      <c r="C1713" s="142"/>
      <c r="D1713" s="142"/>
      <c r="E1713" s="142"/>
      <c r="F1713" s="142"/>
      <c r="K1713" s="140" t="s">
        <v>6805</v>
      </c>
    </row>
    <row r="1714" spans="1:11" s="139" customFormat="1" ht="30" customHeight="1">
      <c r="A1714" s="140" t="s">
        <v>4170</v>
      </c>
      <c r="B1714" s="142"/>
      <c r="C1714" s="142"/>
      <c r="D1714" s="142"/>
      <c r="E1714" s="142"/>
      <c r="F1714" s="142"/>
      <c r="K1714" s="140" t="s">
        <v>7376</v>
      </c>
    </row>
    <row r="1715" spans="1:11" s="139" customFormat="1" ht="30" customHeight="1">
      <c r="A1715" s="140" t="s">
        <v>4171</v>
      </c>
      <c r="B1715" s="142">
        <v>190</v>
      </c>
      <c r="C1715" s="142"/>
      <c r="D1715" s="142"/>
      <c r="E1715" s="142">
        <v>190</v>
      </c>
      <c r="F1715" s="142" t="s">
        <v>7178</v>
      </c>
      <c r="K1715" s="140" t="s">
        <v>7377</v>
      </c>
    </row>
    <row r="1716" spans="1:11" s="139" customFormat="1" ht="30" customHeight="1">
      <c r="A1716" s="140" t="s">
        <v>4172</v>
      </c>
      <c r="B1716" s="142"/>
      <c r="C1716" s="142">
        <v>3816</v>
      </c>
      <c r="D1716" s="142"/>
      <c r="E1716" s="142">
        <v>3816</v>
      </c>
      <c r="F1716" s="142" t="s">
        <v>7180</v>
      </c>
      <c r="K1716" s="140" t="s">
        <v>7378</v>
      </c>
    </row>
    <row r="1717" spans="1:11" s="139" customFormat="1" ht="30" customHeight="1">
      <c r="A1717" s="140" t="s">
        <v>4173</v>
      </c>
      <c r="B1717" s="142"/>
      <c r="C1717" s="142"/>
      <c r="D1717" s="142">
        <v>25</v>
      </c>
      <c r="E1717" s="142">
        <v>25</v>
      </c>
      <c r="F1717" s="142" t="s">
        <v>7182</v>
      </c>
      <c r="K1717" s="140" t="s">
        <v>7379</v>
      </c>
    </row>
    <row r="1718" spans="1:11" s="139" customFormat="1" ht="30" customHeight="1">
      <c r="A1718" s="140" t="s">
        <v>4168</v>
      </c>
      <c r="B1718" s="142"/>
      <c r="C1718" s="142"/>
      <c r="D1718" s="142"/>
      <c r="E1718" s="142"/>
      <c r="F1718" s="142"/>
      <c r="K1718" s="140" t="s">
        <v>7374</v>
      </c>
    </row>
    <row r="1719" spans="1:11" s="139" customFormat="1" ht="30" customHeight="1">
      <c r="A1719" s="140" t="s">
        <v>4174</v>
      </c>
      <c r="B1719" s="142">
        <v>114.4</v>
      </c>
      <c r="C1719" s="142"/>
      <c r="D1719" s="142"/>
      <c r="E1719" s="142">
        <v>114.4</v>
      </c>
      <c r="F1719" s="142"/>
      <c r="K1719" s="140" t="s">
        <v>7380</v>
      </c>
    </row>
    <row r="1720" spans="1:11" s="139" customFormat="1" ht="30" customHeight="1">
      <c r="A1720" s="140" t="s">
        <v>52</v>
      </c>
      <c r="B1720" s="146"/>
      <c r="C1720" s="146"/>
      <c r="D1720" s="146"/>
      <c r="E1720" s="146"/>
      <c r="F1720" s="146"/>
      <c r="K1720" s="140" t="s">
        <v>6994</v>
      </c>
    </row>
    <row r="1721" spans="1:11" s="139" customFormat="1" ht="30" customHeight="1">
      <c r="A1721" s="140" t="s">
        <v>3642</v>
      </c>
      <c r="B1721" s="146">
        <v>304.39999999999998</v>
      </c>
      <c r="C1721" s="146">
        <v>3816</v>
      </c>
      <c r="D1721" s="146">
        <v>25</v>
      </c>
      <c r="E1721" s="146">
        <v>4145.3999999999996</v>
      </c>
      <c r="F1721" s="146"/>
      <c r="K1721" s="140" t="s">
        <v>6813</v>
      </c>
    </row>
    <row r="1722" spans="1:11" s="139" customFormat="1" ht="30" customHeight="1">
      <c r="A1722" s="140" t="s">
        <v>52</v>
      </c>
      <c r="B1722" s="146"/>
      <c r="C1722" s="146"/>
      <c r="D1722" s="146"/>
      <c r="E1722" s="146"/>
      <c r="F1722" s="146"/>
      <c r="K1722" s="140" t="s">
        <v>6994</v>
      </c>
    </row>
    <row r="1723" spans="1:11" s="139" customFormat="1" ht="30" customHeight="1">
      <c r="A1723" s="140" t="s">
        <v>52</v>
      </c>
      <c r="B1723" s="142"/>
      <c r="C1723" s="142"/>
      <c r="D1723" s="142"/>
      <c r="E1723" s="142"/>
      <c r="F1723" s="142"/>
      <c r="K1723" s="140" t="s">
        <v>6814</v>
      </c>
    </row>
    <row r="1724" spans="1:11" s="139" customFormat="1" ht="30" customHeight="1">
      <c r="A1724" s="140" t="s">
        <v>4175</v>
      </c>
      <c r="B1724" s="142"/>
      <c r="C1724" s="142"/>
      <c r="D1724" s="142"/>
      <c r="E1724" s="142"/>
      <c r="F1724" s="142"/>
      <c r="K1724" s="140" t="s">
        <v>7381</v>
      </c>
    </row>
    <row r="1725" spans="1:11" s="139" customFormat="1" ht="30" customHeight="1">
      <c r="A1725" s="140" t="s">
        <v>4176</v>
      </c>
      <c r="B1725" s="142">
        <v>195.5</v>
      </c>
      <c r="C1725" s="142"/>
      <c r="D1725" s="142"/>
      <c r="E1725" s="142">
        <v>195.5</v>
      </c>
      <c r="F1725" s="142" t="s">
        <v>7122</v>
      </c>
      <c r="K1725" s="140" t="s">
        <v>7382</v>
      </c>
    </row>
    <row r="1726" spans="1:11" s="139" customFormat="1" ht="30" customHeight="1">
      <c r="A1726" s="140" t="s">
        <v>4177</v>
      </c>
      <c r="B1726" s="142"/>
      <c r="C1726" s="142">
        <v>3750</v>
      </c>
      <c r="D1726" s="142"/>
      <c r="E1726" s="142">
        <v>3750</v>
      </c>
      <c r="F1726" s="142" t="s">
        <v>7124</v>
      </c>
      <c r="K1726" s="140" t="s">
        <v>7383</v>
      </c>
    </row>
    <row r="1727" spans="1:11" s="139" customFormat="1" ht="30" customHeight="1">
      <c r="A1727" s="140" t="s">
        <v>4178</v>
      </c>
      <c r="B1727" s="142"/>
      <c r="C1727" s="142"/>
      <c r="D1727" s="142">
        <v>1.8</v>
      </c>
      <c r="E1727" s="142">
        <v>1.8</v>
      </c>
      <c r="F1727" s="142" t="s">
        <v>7126</v>
      </c>
      <c r="K1727" s="140" t="s">
        <v>7384</v>
      </c>
    </row>
    <row r="1728" spans="1:11" s="139" customFormat="1" ht="30" customHeight="1">
      <c r="A1728" s="140" t="s">
        <v>4168</v>
      </c>
      <c r="B1728" s="142"/>
      <c r="C1728" s="142"/>
      <c r="D1728" s="142"/>
      <c r="E1728" s="142"/>
      <c r="F1728" s="142"/>
      <c r="K1728" s="140" t="s">
        <v>7374</v>
      </c>
    </row>
    <row r="1729" spans="1:11" s="139" customFormat="1" ht="30" customHeight="1">
      <c r="A1729" s="140" t="s">
        <v>4179</v>
      </c>
      <c r="B1729" s="142">
        <v>112.5</v>
      </c>
      <c r="C1729" s="142"/>
      <c r="D1729" s="142"/>
      <c r="E1729" s="142">
        <v>112.5</v>
      </c>
      <c r="F1729" s="142"/>
      <c r="K1729" s="140" t="s">
        <v>7385</v>
      </c>
    </row>
    <row r="1730" spans="1:11" s="139" customFormat="1" ht="30" customHeight="1">
      <c r="A1730" s="140" t="s">
        <v>52</v>
      </c>
      <c r="B1730" s="146"/>
      <c r="C1730" s="146"/>
      <c r="D1730" s="146"/>
      <c r="E1730" s="146"/>
      <c r="F1730" s="146"/>
      <c r="K1730" s="140" t="s">
        <v>6994</v>
      </c>
    </row>
    <row r="1731" spans="1:11" s="139" customFormat="1" ht="30" customHeight="1">
      <c r="A1731" s="140" t="s">
        <v>3642</v>
      </c>
      <c r="B1731" s="146">
        <v>308</v>
      </c>
      <c r="C1731" s="146">
        <v>3750</v>
      </c>
      <c r="D1731" s="146">
        <v>1.8</v>
      </c>
      <c r="E1731" s="146">
        <v>4059.8</v>
      </c>
      <c r="F1731" s="146"/>
      <c r="K1731" s="140" t="s">
        <v>6817</v>
      </c>
    </row>
    <row r="1732" spans="1:11" s="139" customFormat="1" ht="30" customHeight="1">
      <c r="A1732" s="140" t="s">
        <v>52</v>
      </c>
      <c r="B1732" s="146"/>
      <c r="C1732" s="146"/>
      <c r="D1732" s="146"/>
      <c r="E1732" s="146"/>
      <c r="F1732" s="146"/>
      <c r="K1732" s="140" t="s">
        <v>6994</v>
      </c>
    </row>
    <row r="1733" spans="1:11" s="139" customFormat="1" ht="30" customHeight="1">
      <c r="A1733" s="140" t="s">
        <v>52</v>
      </c>
      <c r="B1733" s="142"/>
      <c r="C1733" s="142"/>
      <c r="D1733" s="142"/>
      <c r="E1733" s="142"/>
      <c r="F1733" s="142"/>
      <c r="K1733" s="140" t="s">
        <v>6824</v>
      </c>
    </row>
    <row r="1734" spans="1:11" s="139" customFormat="1" ht="30" customHeight="1">
      <c r="A1734" s="140" t="s">
        <v>4002</v>
      </c>
      <c r="B1734" s="142"/>
      <c r="C1734" s="142"/>
      <c r="D1734" s="142"/>
      <c r="E1734" s="142"/>
      <c r="F1734" s="142"/>
      <c r="K1734" s="140" t="s">
        <v>7144</v>
      </c>
    </row>
    <row r="1735" spans="1:11" s="139" customFormat="1" ht="30" customHeight="1">
      <c r="A1735" s="140" t="s">
        <v>4180</v>
      </c>
      <c r="B1735" s="142"/>
      <c r="C1735" s="142">
        <v>3184.8</v>
      </c>
      <c r="D1735" s="142"/>
      <c r="E1735" s="142">
        <v>3184.8</v>
      </c>
      <c r="F1735" s="142" t="s">
        <v>6752</v>
      </c>
      <c r="K1735" s="140" t="s">
        <v>7386</v>
      </c>
    </row>
    <row r="1736" spans="1:11" s="139" customFormat="1" ht="30" customHeight="1">
      <c r="A1736" s="140" t="s">
        <v>4181</v>
      </c>
      <c r="B1736" s="142"/>
      <c r="C1736" s="142">
        <v>943.3</v>
      </c>
      <c r="D1736" s="142"/>
      <c r="E1736" s="142">
        <v>943.3</v>
      </c>
      <c r="F1736" s="142" t="s">
        <v>6755</v>
      </c>
      <c r="K1736" s="140" t="s">
        <v>7387</v>
      </c>
    </row>
    <row r="1737" spans="1:11" s="139" customFormat="1" ht="30" customHeight="1">
      <c r="A1737" s="140" t="s">
        <v>4168</v>
      </c>
      <c r="B1737" s="142"/>
      <c r="C1737" s="142"/>
      <c r="D1737" s="142"/>
      <c r="E1737" s="142"/>
      <c r="F1737" s="142"/>
      <c r="K1737" s="140" t="s">
        <v>7374</v>
      </c>
    </row>
    <row r="1738" spans="1:11" s="139" customFormat="1" ht="30" customHeight="1">
      <c r="A1738" s="140" t="s">
        <v>4182</v>
      </c>
      <c r="B1738" s="142">
        <v>123.8</v>
      </c>
      <c r="C1738" s="142"/>
      <c r="D1738" s="142"/>
      <c r="E1738" s="142">
        <v>123.8</v>
      </c>
      <c r="F1738" s="142"/>
      <c r="K1738" s="140" t="s">
        <v>7388</v>
      </c>
    </row>
    <row r="1739" spans="1:11" s="139" customFormat="1" ht="30" customHeight="1">
      <c r="A1739" s="140" t="s">
        <v>52</v>
      </c>
      <c r="B1739" s="146"/>
      <c r="C1739" s="146"/>
      <c r="D1739" s="146"/>
      <c r="E1739" s="146"/>
      <c r="F1739" s="146"/>
      <c r="K1739" s="140" t="s">
        <v>6994</v>
      </c>
    </row>
    <row r="1740" spans="1:11" s="139" customFormat="1" ht="30" customHeight="1">
      <c r="A1740" s="140" t="s">
        <v>3642</v>
      </c>
      <c r="B1740" s="146">
        <v>123.8</v>
      </c>
      <c r="C1740" s="146">
        <v>4128.1000000000004</v>
      </c>
      <c r="D1740" s="146"/>
      <c r="E1740" s="146">
        <v>4251.8999999999996</v>
      </c>
      <c r="F1740" s="146"/>
      <c r="K1740" s="140" t="s">
        <v>7389</v>
      </c>
    </row>
    <row r="1741" spans="1:11" s="139" customFormat="1" ht="30" customHeight="1">
      <c r="A1741" s="140" t="s">
        <v>52</v>
      </c>
      <c r="B1741" s="146"/>
      <c r="C1741" s="146"/>
      <c r="D1741" s="146"/>
      <c r="E1741" s="146"/>
      <c r="F1741" s="146"/>
      <c r="K1741" s="140" t="s">
        <v>6994</v>
      </c>
    </row>
    <row r="1742" spans="1:11" s="139" customFormat="1" ht="30" customHeight="1">
      <c r="A1742" s="140" t="s">
        <v>52</v>
      </c>
      <c r="B1742" s="142"/>
      <c r="C1742" s="142"/>
      <c r="D1742" s="142"/>
      <c r="E1742" s="142"/>
      <c r="F1742" s="142"/>
      <c r="K1742" s="140" t="s">
        <v>6833</v>
      </c>
    </row>
    <row r="1743" spans="1:11" s="139" customFormat="1" ht="30" customHeight="1">
      <c r="A1743" s="140" t="s">
        <v>4006</v>
      </c>
      <c r="B1743" s="142"/>
      <c r="C1743" s="142"/>
      <c r="D1743" s="142"/>
      <c r="E1743" s="142"/>
      <c r="F1743" s="142"/>
      <c r="K1743" s="140" t="s">
        <v>7148</v>
      </c>
    </row>
    <row r="1744" spans="1:11" s="139" customFormat="1" ht="30" customHeight="1">
      <c r="A1744" s="140" t="s">
        <v>4183</v>
      </c>
      <c r="B1744" s="142"/>
      <c r="C1744" s="142">
        <v>1061.5999999999999</v>
      </c>
      <c r="D1744" s="142"/>
      <c r="E1744" s="142">
        <v>1061.5999999999999</v>
      </c>
      <c r="F1744" s="142" t="s">
        <v>6752</v>
      </c>
      <c r="K1744" s="140" t="s">
        <v>7390</v>
      </c>
    </row>
    <row r="1745" spans="1:11" s="139" customFormat="1" ht="30" customHeight="1">
      <c r="A1745" s="140" t="s">
        <v>4184</v>
      </c>
      <c r="B1745" s="142"/>
      <c r="C1745" s="142">
        <v>11320.5</v>
      </c>
      <c r="D1745" s="142"/>
      <c r="E1745" s="142">
        <v>11320.5</v>
      </c>
      <c r="F1745" s="142" t="s">
        <v>6755</v>
      </c>
      <c r="K1745" s="140" t="s">
        <v>7391</v>
      </c>
    </row>
    <row r="1746" spans="1:11" s="139" customFormat="1" ht="30" customHeight="1">
      <c r="A1746" s="140" t="s">
        <v>4168</v>
      </c>
      <c r="B1746" s="142"/>
      <c r="C1746" s="142"/>
      <c r="D1746" s="142"/>
      <c r="E1746" s="142"/>
      <c r="F1746" s="142"/>
      <c r="K1746" s="140" t="s">
        <v>7374</v>
      </c>
    </row>
    <row r="1747" spans="1:11" s="139" customFormat="1" ht="30" customHeight="1">
      <c r="A1747" s="140" t="s">
        <v>4185</v>
      </c>
      <c r="B1747" s="142">
        <v>371.4</v>
      </c>
      <c r="C1747" s="142"/>
      <c r="D1747" s="142"/>
      <c r="E1747" s="142">
        <v>371.4</v>
      </c>
      <c r="F1747" s="142"/>
      <c r="K1747" s="140" t="s">
        <v>7392</v>
      </c>
    </row>
    <row r="1748" spans="1:11" s="139" customFormat="1" ht="30" customHeight="1">
      <c r="A1748" s="140" t="s">
        <v>52</v>
      </c>
      <c r="B1748" s="146"/>
      <c r="C1748" s="146"/>
      <c r="D1748" s="146"/>
      <c r="E1748" s="146"/>
      <c r="F1748" s="146"/>
      <c r="K1748" s="140" t="s">
        <v>6994</v>
      </c>
    </row>
    <row r="1749" spans="1:11" s="139" customFormat="1" ht="30" customHeight="1">
      <c r="A1749" s="140" t="s">
        <v>3642</v>
      </c>
      <c r="B1749" s="146">
        <v>371.4</v>
      </c>
      <c r="C1749" s="146">
        <v>12382.1</v>
      </c>
      <c r="D1749" s="146"/>
      <c r="E1749" s="146">
        <v>12753.5</v>
      </c>
      <c r="F1749" s="146"/>
      <c r="K1749" s="140" t="s">
        <v>7393</v>
      </c>
    </row>
    <row r="1750" spans="1:11" s="139" customFormat="1" ht="30" customHeight="1">
      <c r="A1750" s="140" t="s">
        <v>52</v>
      </c>
      <c r="B1750" s="143"/>
      <c r="C1750" s="143"/>
      <c r="D1750" s="143"/>
      <c r="E1750" s="143"/>
      <c r="F1750" s="143"/>
      <c r="K1750" s="140" t="s">
        <v>7269</v>
      </c>
    </row>
    <row r="1751" spans="1:11" s="139" customFormat="1" ht="30" customHeight="1">
      <c r="A1751" s="140" t="s">
        <v>4186</v>
      </c>
      <c r="B1751" s="143">
        <v>31091.4</v>
      </c>
      <c r="C1751" s="143">
        <v>29561.200000000001</v>
      </c>
      <c r="D1751" s="143">
        <v>29</v>
      </c>
      <c r="E1751" s="143">
        <v>60681.599999999999</v>
      </c>
      <c r="F1751" s="143"/>
      <c r="K1751" s="140" t="s">
        <v>7394</v>
      </c>
    </row>
    <row r="1752" spans="1:11" s="139" customFormat="1" ht="30" customHeight="1">
      <c r="A1752" s="140"/>
      <c r="B1752" s="140"/>
      <c r="C1752" s="140"/>
      <c r="D1752" s="140"/>
      <c r="E1752" s="140"/>
      <c r="F1752" s="140"/>
    </row>
    <row r="1753" spans="1:11" s="139" customFormat="1" ht="30" customHeight="1" thickBot="1">
      <c r="A1753" s="144" t="s">
        <v>3566</v>
      </c>
      <c r="B1753" s="145">
        <v>31091</v>
      </c>
      <c r="C1753" s="145">
        <v>29561</v>
      </c>
      <c r="D1753" s="145">
        <v>29</v>
      </c>
      <c r="E1753" s="145">
        <v>60681</v>
      </c>
      <c r="F1753" s="144"/>
    </row>
    <row r="1754" spans="1:11" s="139" customFormat="1" ht="30" customHeight="1">
      <c r="A1754" s="140"/>
      <c r="B1754" s="140"/>
      <c r="C1754" s="140"/>
      <c r="D1754" s="140"/>
      <c r="E1754" s="140"/>
      <c r="F1754" s="140"/>
    </row>
    <row r="1755" spans="1:11" s="139" customFormat="1" ht="30" customHeight="1">
      <c r="A1755" s="140" t="s">
        <v>7395</v>
      </c>
      <c r="B1755" s="141">
        <v>15548</v>
      </c>
      <c r="C1755" s="141">
        <v>44193</v>
      </c>
      <c r="D1755" s="141">
        <v>0</v>
      </c>
      <c r="E1755" s="141">
        <v>59741</v>
      </c>
      <c r="F1755" s="140" t="s">
        <v>52</v>
      </c>
      <c r="G1755" s="139" t="s">
        <v>52</v>
      </c>
      <c r="H1755" s="139" t="s">
        <v>6500</v>
      </c>
      <c r="K1755" s="139">
        <v>1</v>
      </c>
    </row>
    <row r="1756" spans="1:11" s="139" customFormat="1" ht="30" customHeight="1">
      <c r="A1756" s="147"/>
      <c r="B1756" s="140"/>
      <c r="C1756" s="140"/>
      <c r="D1756" s="140"/>
      <c r="E1756" s="140"/>
      <c r="F1756" s="140"/>
    </row>
    <row r="1757" spans="1:11" s="139" customFormat="1" ht="30" customHeight="1">
      <c r="A1757" s="140" t="s">
        <v>6674</v>
      </c>
      <c r="B1757" s="140"/>
      <c r="C1757" s="140"/>
      <c r="D1757" s="140"/>
      <c r="E1757" s="140"/>
      <c r="F1757" s="140"/>
      <c r="G1757" s="139" t="s">
        <v>52</v>
      </c>
      <c r="I1757" s="139" t="s">
        <v>1535</v>
      </c>
      <c r="J1757" s="139" t="s">
        <v>52</v>
      </c>
      <c r="K1757" s="139" t="s">
        <v>56</v>
      </c>
    </row>
    <row r="1758" spans="1:11" s="139" customFormat="1" ht="30" customHeight="1">
      <c r="A1758" s="140" t="s">
        <v>4187</v>
      </c>
      <c r="B1758" s="142"/>
      <c r="C1758" s="142"/>
      <c r="D1758" s="142"/>
      <c r="E1758" s="142"/>
      <c r="F1758" s="142"/>
      <c r="K1758" s="140" t="s">
        <v>7396</v>
      </c>
    </row>
    <row r="1759" spans="1:11" s="139" customFormat="1" ht="30" customHeight="1">
      <c r="A1759" s="140" t="s">
        <v>52</v>
      </c>
      <c r="B1759" s="142"/>
      <c r="C1759" s="142"/>
      <c r="D1759" s="142"/>
      <c r="E1759" s="142"/>
      <c r="F1759" s="142"/>
      <c r="K1759" s="140" t="s">
        <v>6676</v>
      </c>
    </row>
    <row r="1760" spans="1:11" s="139" customFormat="1" ht="30" customHeight="1">
      <c r="A1760" s="140" t="s">
        <v>4188</v>
      </c>
      <c r="B1760" s="142"/>
      <c r="C1760" s="142"/>
      <c r="D1760" s="142"/>
      <c r="E1760" s="142"/>
      <c r="F1760" s="142"/>
      <c r="K1760" s="140" t="s">
        <v>7397</v>
      </c>
    </row>
    <row r="1761" spans="1:11" s="139" customFormat="1" ht="30" customHeight="1">
      <c r="A1761" s="140" t="s">
        <v>7398</v>
      </c>
      <c r="B1761" s="142"/>
      <c r="C1761" s="142"/>
      <c r="D1761" s="142"/>
      <c r="E1761" s="142"/>
      <c r="F1761" s="142"/>
      <c r="K1761" s="140" t="s">
        <v>7399</v>
      </c>
    </row>
    <row r="1762" spans="1:11" s="139" customFormat="1" ht="30" customHeight="1">
      <c r="A1762" s="140" t="s">
        <v>4189</v>
      </c>
      <c r="B1762" s="142">
        <v>12408.1</v>
      </c>
      <c r="C1762" s="142"/>
      <c r="D1762" s="142"/>
      <c r="E1762" s="142">
        <v>12408.1</v>
      </c>
      <c r="F1762" s="142" t="s">
        <v>7400</v>
      </c>
      <c r="K1762" s="140" t="s">
        <v>7401</v>
      </c>
    </row>
    <row r="1763" spans="1:11" s="139" customFormat="1" ht="30" customHeight="1">
      <c r="A1763" s="140" t="s">
        <v>4190</v>
      </c>
      <c r="B1763" s="142"/>
      <c r="C1763" s="142">
        <v>33547.599999999999</v>
      </c>
      <c r="D1763" s="142"/>
      <c r="E1763" s="142">
        <v>33547.599999999999</v>
      </c>
      <c r="F1763" s="142" t="s">
        <v>7402</v>
      </c>
      <c r="K1763" s="140" t="s">
        <v>7403</v>
      </c>
    </row>
    <row r="1764" spans="1:11" s="139" customFormat="1" ht="30" customHeight="1">
      <c r="A1764" s="140" t="s">
        <v>4191</v>
      </c>
      <c r="B1764" s="142"/>
      <c r="C1764" s="142"/>
      <c r="D1764" s="142"/>
      <c r="E1764" s="142"/>
      <c r="F1764" s="142" t="s">
        <v>7404</v>
      </c>
      <c r="K1764" s="140" t="s">
        <v>7405</v>
      </c>
    </row>
    <row r="1765" spans="1:11" s="139" customFormat="1" ht="30" customHeight="1">
      <c r="A1765" s="140" t="s">
        <v>7204</v>
      </c>
      <c r="B1765" s="142"/>
      <c r="C1765" s="142"/>
      <c r="D1765" s="142"/>
      <c r="E1765" s="142"/>
      <c r="F1765" s="142"/>
      <c r="K1765" s="140" t="s">
        <v>7205</v>
      </c>
    </row>
    <row r="1766" spans="1:11" s="139" customFormat="1" ht="30" customHeight="1">
      <c r="A1766" s="140" t="s">
        <v>4192</v>
      </c>
      <c r="B1766" s="142"/>
      <c r="C1766" s="142"/>
      <c r="D1766" s="142"/>
      <c r="E1766" s="142"/>
      <c r="F1766" s="142" t="s">
        <v>7206</v>
      </c>
      <c r="K1766" s="140" t="s">
        <v>7406</v>
      </c>
    </row>
    <row r="1767" spans="1:11" s="139" customFormat="1" ht="30" customHeight="1">
      <c r="A1767" s="140" t="s">
        <v>4193</v>
      </c>
      <c r="B1767" s="142"/>
      <c r="C1767" s="142">
        <v>478</v>
      </c>
      <c r="D1767" s="142"/>
      <c r="E1767" s="142">
        <v>478</v>
      </c>
      <c r="F1767" s="142" t="s">
        <v>7208</v>
      </c>
      <c r="K1767" s="140" t="s">
        <v>7407</v>
      </c>
    </row>
    <row r="1768" spans="1:11" s="139" customFormat="1" ht="30" customHeight="1">
      <c r="A1768" s="140" t="s">
        <v>4194</v>
      </c>
      <c r="B1768" s="142"/>
      <c r="C1768" s="142"/>
      <c r="D1768" s="142"/>
      <c r="E1768" s="142"/>
      <c r="F1768" s="142" t="s">
        <v>7210</v>
      </c>
      <c r="K1768" s="140" t="s">
        <v>7408</v>
      </c>
    </row>
    <row r="1769" spans="1:11" s="139" customFormat="1" ht="30" customHeight="1">
      <c r="A1769" s="140" t="s">
        <v>4195</v>
      </c>
      <c r="B1769" s="142">
        <v>1070.2</v>
      </c>
      <c r="C1769" s="142"/>
      <c r="D1769" s="142"/>
      <c r="E1769" s="142">
        <v>1070.2</v>
      </c>
      <c r="F1769" s="142" t="s">
        <v>7409</v>
      </c>
      <c r="K1769" s="140" t="s">
        <v>7410</v>
      </c>
    </row>
    <row r="1770" spans="1:11" s="139" customFormat="1" ht="30" customHeight="1">
      <c r="A1770" s="140" t="s">
        <v>4044</v>
      </c>
      <c r="B1770" s="142"/>
      <c r="C1770" s="142"/>
      <c r="D1770" s="142"/>
      <c r="E1770" s="142"/>
      <c r="F1770" s="142"/>
      <c r="K1770" s="140" t="s">
        <v>7214</v>
      </c>
    </row>
    <row r="1771" spans="1:11" s="139" customFormat="1" ht="30" customHeight="1">
      <c r="A1771" s="140" t="s">
        <v>4196</v>
      </c>
      <c r="B1771" s="142">
        <v>1020.7</v>
      </c>
      <c r="C1771" s="142"/>
      <c r="D1771" s="142"/>
      <c r="E1771" s="142">
        <v>1020.7</v>
      </c>
      <c r="F1771" s="142"/>
      <c r="K1771" s="140" t="s">
        <v>7411</v>
      </c>
    </row>
    <row r="1772" spans="1:11" s="139" customFormat="1" ht="30" customHeight="1">
      <c r="A1772" s="140" t="s">
        <v>52</v>
      </c>
      <c r="B1772" s="142"/>
      <c r="C1772" s="142"/>
      <c r="D1772" s="142"/>
      <c r="E1772" s="142"/>
      <c r="F1772" s="142"/>
      <c r="K1772" s="140" t="s">
        <v>52</v>
      </c>
    </row>
    <row r="1773" spans="1:11" s="139" customFormat="1" ht="30" customHeight="1">
      <c r="A1773" s="140" t="s">
        <v>3748</v>
      </c>
      <c r="B1773" s="142">
        <v>14499</v>
      </c>
      <c r="C1773" s="142">
        <v>34025.599999999999</v>
      </c>
      <c r="D1773" s="142"/>
      <c r="E1773" s="142">
        <v>48524.6</v>
      </c>
      <c r="F1773" s="142"/>
      <c r="K1773" s="140" t="s">
        <v>6919</v>
      </c>
    </row>
    <row r="1774" spans="1:11" s="139" customFormat="1" ht="30" customHeight="1">
      <c r="A1774" s="140" t="s">
        <v>52</v>
      </c>
      <c r="B1774" s="142"/>
      <c r="C1774" s="142"/>
      <c r="D1774" s="142"/>
      <c r="E1774" s="142"/>
      <c r="F1774" s="142"/>
      <c r="K1774" s="140" t="s">
        <v>6758</v>
      </c>
    </row>
    <row r="1775" spans="1:11" s="139" customFormat="1" ht="30" customHeight="1">
      <c r="A1775" s="140" t="s">
        <v>7412</v>
      </c>
      <c r="B1775" s="142"/>
      <c r="C1775" s="142"/>
      <c r="D1775" s="142"/>
      <c r="E1775" s="142"/>
      <c r="F1775" s="142"/>
      <c r="K1775" s="140" t="s">
        <v>7413</v>
      </c>
    </row>
    <row r="1776" spans="1:11" s="139" customFormat="1" ht="30" customHeight="1">
      <c r="A1776" s="140" t="s">
        <v>4197</v>
      </c>
      <c r="B1776" s="142">
        <v>860.2</v>
      </c>
      <c r="C1776" s="142"/>
      <c r="D1776" s="142"/>
      <c r="E1776" s="142">
        <v>860.2</v>
      </c>
      <c r="F1776" s="142" t="s">
        <v>7362</v>
      </c>
      <c r="K1776" s="140" t="s">
        <v>7414</v>
      </c>
    </row>
    <row r="1777" spans="1:11" s="139" customFormat="1" ht="30" customHeight="1">
      <c r="A1777" s="140" t="s">
        <v>4198</v>
      </c>
      <c r="B1777" s="142"/>
      <c r="C1777" s="142">
        <v>2877.9</v>
      </c>
      <c r="D1777" s="142"/>
      <c r="E1777" s="142">
        <v>2877.9</v>
      </c>
      <c r="F1777" s="142" t="s">
        <v>7364</v>
      </c>
      <c r="K1777" s="140" t="s">
        <v>7415</v>
      </c>
    </row>
    <row r="1778" spans="1:11" s="139" customFormat="1" ht="30" customHeight="1">
      <c r="A1778" s="140" t="s">
        <v>4199</v>
      </c>
      <c r="B1778" s="142"/>
      <c r="C1778" s="142"/>
      <c r="D1778" s="142"/>
      <c r="E1778" s="142"/>
      <c r="F1778" s="142" t="s">
        <v>7366</v>
      </c>
      <c r="K1778" s="140" t="s">
        <v>7416</v>
      </c>
    </row>
    <row r="1779" spans="1:11" s="139" customFormat="1" ht="30" customHeight="1">
      <c r="A1779" s="140" t="s">
        <v>52</v>
      </c>
      <c r="B1779" s="142"/>
      <c r="C1779" s="142"/>
      <c r="D1779" s="142"/>
      <c r="E1779" s="142"/>
      <c r="F1779" s="142"/>
      <c r="K1779" s="140" t="s">
        <v>52</v>
      </c>
    </row>
    <row r="1780" spans="1:11" s="139" customFormat="1" ht="30" customHeight="1">
      <c r="A1780" s="140" t="s">
        <v>3748</v>
      </c>
      <c r="B1780" s="142">
        <v>860.2</v>
      </c>
      <c r="C1780" s="142">
        <v>2877.9</v>
      </c>
      <c r="D1780" s="142"/>
      <c r="E1780" s="142">
        <v>3738.1</v>
      </c>
      <c r="F1780" s="142"/>
      <c r="K1780" s="140" t="s">
        <v>6924</v>
      </c>
    </row>
    <row r="1781" spans="1:11" s="139" customFormat="1" ht="30" customHeight="1">
      <c r="A1781" s="140" t="s">
        <v>52</v>
      </c>
      <c r="B1781" s="142"/>
      <c r="C1781" s="142"/>
      <c r="D1781" s="142"/>
      <c r="E1781" s="142"/>
      <c r="F1781" s="142"/>
      <c r="K1781" s="140" t="s">
        <v>6796</v>
      </c>
    </row>
    <row r="1782" spans="1:11" s="139" customFormat="1" ht="30" customHeight="1">
      <c r="A1782" s="140" t="s">
        <v>4200</v>
      </c>
      <c r="B1782" s="142"/>
      <c r="C1782" s="142"/>
      <c r="D1782" s="142"/>
      <c r="E1782" s="142"/>
      <c r="F1782" s="142"/>
      <c r="K1782" s="140" t="s">
        <v>7417</v>
      </c>
    </row>
    <row r="1783" spans="1:11" s="139" customFormat="1" ht="30" customHeight="1">
      <c r="A1783" s="140" t="s">
        <v>4201</v>
      </c>
      <c r="B1783" s="142"/>
      <c r="C1783" s="142">
        <v>7290.3</v>
      </c>
      <c r="D1783" s="142"/>
      <c r="E1783" s="142">
        <v>7290.3</v>
      </c>
      <c r="F1783" s="142" t="s">
        <v>7418</v>
      </c>
      <c r="K1783" s="140" t="s">
        <v>7419</v>
      </c>
    </row>
    <row r="1784" spans="1:11" s="139" customFormat="1" ht="30" customHeight="1">
      <c r="A1784" s="140" t="s">
        <v>4105</v>
      </c>
      <c r="B1784" s="142"/>
      <c r="C1784" s="142"/>
      <c r="D1784" s="142"/>
      <c r="E1784" s="142"/>
      <c r="F1784" s="142"/>
      <c r="K1784" s="140" t="s">
        <v>7288</v>
      </c>
    </row>
    <row r="1785" spans="1:11" s="139" customFormat="1" ht="30" customHeight="1">
      <c r="A1785" s="140" t="s">
        <v>4202</v>
      </c>
      <c r="B1785" s="142">
        <v>145.80000000000001</v>
      </c>
      <c r="C1785" s="142"/>
      <c r="D1785" s="142"/>
      <c r="E1785" s="142">
        <v>145.80000000000001</v>
      </c>
      <c r="F1785" s="142"/>
      <c r="K1785" s="140" t="s">
        <v>7420</v>
      </c>
    </row>
    <row r="1786" spans="1:11" s="139" customFormat="1" ht="30" customHeight="1">
      <c r="A1786" s="140" t="s">
        <v>4203</v>
      </c>
      <c r="B1786" s="142">
        <v>43</v>
      </c>
      <c r="C1786" s="142"/>
      <c r="D1786" s="142"/>
      <c r="E1786" s="142">
        <v>43</v>
      </c>
      <c r="F1786" s="142"/>
      <c r="K1786" s="140" t="s">
        <v>7421</v>
      </c>
    </row>
    <row r="1787" spans="1:11" s="139" customFormat="1" ht="30" customHeight="1">
      <c r="A1787" s="140" t="s">
        <v>3748</v>
      </c>
      <c r="B1787" s="142">
        <v>188.8</v>
      </c>
      <c r="C1787" s="142">
        <v>7290.3</v>
      </c>
      <c r="D1787" s="142"/>
      <c r="E1787" s="142">
        <v>7479.1</v>
      </c>
      <c r="F1787" s="142"/>
      <c r="K1787" s="140" t="s">
        <v>6993</v>
      </c>
    </row>
    <row r="1788" spans="1:11" s="139" customFormat="1" ht="30" customHeight="1">
      <c r="A1788" s="140" t="s">
        <v>52</v>
      </c>
      <c r="B1788" s="146"/>
      <c r="C1788" s="146"/>
      <c r="D1788" s="146"/>
      <c r="E1788" s="146"/>
      <c r="F1788" s="146"/>
      <c r="K1788" s="140" t="s">
        <v>6994</v>
      </c>
    </row>
    <row r="1789" spans="1:11" s="139" customFormat="1" ht="30" customHeight="1">
      <c r="A1789" s="140" t="s">
        <v>3970</v>
      </c>
      <c r="B1789" s="146">
        <v>15548</v>
      </c>
      <c r="C1789" s="146">
        <v>44193.8</v>
      </c>
      <c r="D1789" s="146"/>
      <c r="E1789" s="146">
        <v>59741.8</v>
      </c>
      <c r="F1789" s="146"/>
      <c r="K1789" s="140" t="s">
        <v>7088</v>
      </c>
    </row>
    <row r="1790" spans="1:11" s="139" customFormat="1" ht="30" customHeight="1">
      <c r="A1790" s="140"/>
      <c r="B1790" s="140"/>
      <c r="C1790" s="140"/>
      <c r="D1790" s="140"/>
      <c r="E1790" s="140"/>
      <c r="F1790" s="140"/>
    </row>
    <row r="1791" spans="1:11" s="139" customFormat="1" ht="30" customHeight="1" thickBot="1">
      <c r="A1791" s="144" t="s">
        <v>3566</v>
      </c>
      <c r="B1791" s="145">
        <v>15548</v>
      </c>
      <c r="C1791" s="145">
        <v>44193</v>
      </c>
      <c r="D1791" s="145">
        <v>0</v>
      </c>
      <c r="E1791" s="145">
        <v>59741</v>
      </c>
      <c r="F1791" s="144"/>
    </row>
    <row r="1792" spans="1:11" s="139" customFormat="1" ht="30" customHeight="1">
      <c r="A1792" s="140"/>
      <c r="B1792" s="140"/>
      <c r="C1792" s="140"/>
      <c r="D1792" s="140"/>
      <c r="E1792" s="140"/>
      <c r="F1792" s="140"/>
    </row>
    <row r="1793" spans="1:11" s="139" customFormat="1" ht="30" customHeight="1">
      <c r="A1793" s="140" t="s">
        <v>7422</v>
      </c>
      <c r="B1793" s="141">
        <v>12727</v>
      </c>
      <c r="C1793" s="141">
        <v>5813</v>
      </c>
      <c r="D1793" s="141">
        <v>0</v>
      </c>
      <c r="E1793" s="141">
        <v>18540</v>
      </c>
      <c r="F1793" s="140" t="s">
        <v>52</v>
      </c>
      <c r="G1793" s="139" t="s">
        <v>52</v>
      </c>
      <c r="H1793" s="139" t="s">
        <v>6501</v>
      </c>
      <c r="K1793" s="139">
        <v>1</v>
      </c>
    </row>
    <row r="1794" spans="1:11" s="139" customFormat="1" ht="30" customHeight="1">
      <c r="A1794" s="147"/>
      <c r="B1794" s="140"/>
      <c r="C1794" s="140"/>
      <c r="D1794" s="140"/>
      <c r="E1794" s="140"/>
      <c r="F1794" s="140"/>
    </row>
    <row r="1795" spans="1:11" s="139" customFormat="1" ht="30" customHeight="1">
      <c r="A1795" s="140" t="s">
        <v>6674</v>
      </c>
      <c r="B1795" s="140"/>
      <c r="C1795" s="140"/>
      <c r="D1795" s="140"/>
      <c r="E1795" s="140"/>
      <c r="F1795" s="140"/>
      <c r="G1795" s="139" t="s">
        <v>52</v>
      </c>
      <c r="I1795" s="139" t="s">
        <v>1535</v>
      </c>
      <c r="J1795" s="139" t="s">
        <v>52</v>
      </c>
      <c r="K1795" s="139" t="s">
        <v>56</v>
      </c>
    </row>
    <row r="1796" spans="1:11" s="139" customFormat="1" ht="30" customHeight="1">
      <c r="A1796" s="140" t="s">
        <v>4205</v>
      </c>
      <c r="B1796" s="142"/>
      <c r="C1796" s="142"/>
      <c r="D1796" s="142"/>
      <c r="E1796" s="142"/>
      <c r="F1796" s="142"/>
      <c r="K1796" s="140" t="s">
        <v>7423</v>
      </c>
    </row>
    <row r="1797" spans="1:11" s="139" customFormat="1" ht="30" customHeight="1">
      <c r="A1797" s="140" t="s">
        <v>52</v>
      </c>
      <c r="B1797" s="142"/>
      <c r="C1797" s="142"/>
      <c r="D1797" s="142"/>
      <c r="E1797" s="142"/>
      <c r="F1797" s="142"/>
      <c r="K1797" s="140" t="s">
        <v>6676</v>
      </c>
    </row>
    <row r="1798" spans="1:11" s="139" customFormat="1" ht="30" customHeight="1">
      <c r="A1798" s="140" t="s">
        <v>3972</v>
      </c>
      <c r="B1798" s="142"/>
      <c r="C1798" s="142"/>
      <c r="D1798" s="142"/>
      <c r="E1798" s="142"/>
      <c r="F1798" s="142"/>
      <c r="K1798" s="140" t="s">
        <v>7091</v>
      </c>
    </row>
    <row r="1799" spans="1:11" s="139" customFormat="1" ht="30" customHeight="1">
      <c r="A1799" s="140" t="s">
        <v>4206</v>
      </c>
      <c r="B1799" s="142">
        <v>12153.2</v>
      </c>
      <c r="C1799" s="142"/>
      <c r="D1799" s="142"/>
      <c r="E1799" s="142">
        <v>12153.2</v>
      </c>
      <c r="F1799" s="142" t="s">
        <v>7424</v>
      </c>
      <c r="K1799" s="140" t="s">
        <v>7425</v>
      </c>
    </row>
    <row r="1800" spans="1:11" s="139" customFormat="1" ht="30" customHeight="1">
      <c r="A1800" s="140" t="s">
        <v>4207</v>
      </c>
      <c r="B1800" s="142">
        <v>30</v>
      </c>
      <c r="C1800" s="142"/>
      <c r="D1800" s="142"/>
      <c r="E1800" s="142">
        <v>30</v>
      </c>
      <c r="F1800" s="142" t="s">
        <v>7426</v>
      </c>
      <c r="K1800" s="140" t="s">
        <v>7427</v>
      </c>
    </row>
    <row r="1801" spans="1:11" s="139" customFormat="1" ht="30" customHeight="1">
      <c r="A1801" s="140" t="s">
        <v>4208</v>
      </c>
      <c r="B1801" s="142">
        <v>370.3</v>
      </c>
      <c r="C1801" s="142"/>
      <c r="D1801" s="142"/>
      <c r="E1801" s="142">
        <v>370.3</v>
      </c>
      <c r="F1801" s="142" t="s">
        <v>7161</v>
      </c>
      <c r="K1801" s="140" t="s">
        <v>7428</v>
      </c>
    </row>
    <row r="1802" spans="1:11" s="139" customFormat="1" ht="30" customHeight="1">
      <c r="A1802" s="140" t="s">
        <v>52</v>
      </c>
      <c r="B1802" s="142"/>
      <c r="C1802" s="142"/>
      <c r="D1802" s="142"/>
      <c r="E1802" s="142"/>
      <c r="F1802" s="142"/>
      <c r="K1802" s="140" t="s">
        <v>52</v>
      </c>
    </row>
    <row r="1803" spans="1:11" s="139" customFormat="1" ht="30" customHeight="1">
      <c r="A1803" s="140" t="s">
        <v>3748</v>
      </c>
      <c r="B1803" s="142">
        <v>12553.5</v>
      </c>
      <c r="C1803" s="142"/>
      <c r="D1803" s="142"/>
      <c r="E1803" s="142">
        <v>12553.5</v>
      </c>
      <c r="F1803" s="142"/>
      <c r="K1803" s="140" t="s">
        <v>6919</v>
      </c>
    </row>
    <row r="1804" spans="1:11" s="139" customFormat="1" ht="30" customHeight="1">
      <c r="A1804" s="140" t="s">
        <v>52</v>
      </c>
      <c r="B1804" s="142"/>
      <c r="C1804" s="142"/>
      <c r="D1804" s="142"/>
      <c r="E1804" s="142"/>
      <c r="F1804" s="142"/>
      <c r="K1804" s="140" t="s">
        <v>6758</v>
      </c>
    </row>
    <row r="1805" spans="1:11" s="139" customFormat="1" ht="30" customHeight="1">
      <c r="A1805" s="140" t="s">
        <v>4209</v>
      </c>
      <c r="B1805" s="142"/>
      <c r="C1805" s="142"/>
      <c r="D1805" s="142"/>
      <c r="E1805" s="142"/>
      <c r="F1805" s="142"/>
      <c r="K1805" s="140" t="s">
        <v>7429</v>
      </c>
    </row>
    <row r="1806" spans="1:11" s="139" customFormat="1" ht="30" customHeight="1">
      <c r="A1806" s="140" t="s">
        <v>4063</v>
      </c>
      <c r="B1806" s="142"/>
      <c r="C1806" s="142">
        <v>530.79999999999995</v>
      </c>
      <c r="D1806" s="142"/>
      <c r="E1806" s="142">
        <v>530.79999999999995</v>
      </c>
      <c r="F1806" s="142" t="s">
        <v>6752</v>
      </c>
      <c r="K1806" s="140" t="s">
        <v>7430</v>
      </c>
    </row>
    <row r="1807" spans="1:11" s="139" customFormat="1" ht="30" customHeight="1">
      <c r="A1807" s="140" t="s">
        <v>4064</v>
      </c>
      <c r="B1807" s="142"/>
      <c r="C1807" s="142">
        <v>5282.9</v>
      </c>
      <c r="D1807" s="142"/>
      <c r="E1807" s="142">
        <v>5282.9</v>
      </c>
      <c r="F1807" s="142" t="s">
        <v>6755</v>
      </c>
      <c r="K1807" s="140" t="s">
        <v>7431</v>
      </c>
    </row>
    <row r="1808" spans="1:11" s="139" customFormat="1" ht="30" customHeight="1">
      <c r="A1808" s="140" t="s">
        <v>3991</v>
      </c>
      <c r="B1808" s="142"/>
      <c r="C1808" s="142"/>
      <c r="D1808" s="142"/>
      <c r="E1808" s="142"/>
      <c r="F1808" s="142"/>
      <c r="K1808" s="140" t="s">
        <v>7128</v>
      </c>
    </row>
    <row r="1809" spans="1:11" s="139" customFormat="1" ht="30" customHeight="1">
      <c r="A1809" s="140" t="s">
        <v>4087</v>
      </c>
      <c r="B1809" s="142">
        <v>174.4</v>
      </c>
      <c r="C1809" s="142"/>
      <c r="D1809" s="142"/>
      <c r="E1809" s="142">
        <v>174.4</v>
      </c>
      <c r="F1809" s="142"/>
      <c r="K1809" s="140" t="s">
        <v>7432</v>
      </c>
    </row>
    <row r="1810" spans="1:11" s="139" customFormat="1" ht="30" customHeight="1">
      <c r="A1810" s="140" t="s">
        <v>52</v>
      </c>
      <c r="B1810" s="142"/>
      <c r="C1810" s="142"/>
      <c r="D1810" s="142"/>
      <c r="E1810" s="142"/>
      <c r="F1810" s="142"/>
      <c r="K1810" s="140" t="s">
        <v>52</v>
      </c>
    </row>
    <row r="1811" spans="1:11" s="139" customFormat="1" ht="30" customHeight="1">
      <c r="A1811" s="140" t="s">
        <v>3748</v>
      </c>
      <c r="B1811" s="142">
        <v>174.4</v>
      </c>
      <c r="C1811" s="142">
        <v>5813.7</v>
      </c>
      <c r="D1811" s="142"/>
      <c r="E1811" s="142">
        <v>5988.1</v>
      </c>
      <c r="F1811" s="142"/>
      <c r="K1811" s="140" t="s">
        <v>6924</v>
      </c>
    </row>
    <row r="1812" spans="1:11" s="139" customFormat="1" ht="30" customHeight="1">
      <c r="A1812" s="140" t="s">
        <v>52</v>
      </c>
      <c r="B1812" s="146"/>
      <c r="C1812" s="146"/>
      <c r="D1812" s="146"/>
      <c r="E1812" s="146"/>
      <c r="F1812" s="146"/>
      <c r="K1812" s="140" t="s">
        <v>6994</v>
      </c>
    </row>
    <row r="1813" spans="1:11" s="139" customFormat="1" ht="30" customHeight="1">
      <c r="A1813" s="140" t="s">
        <v>4210</v>
      </c>
      <c r="B1813" s="146">
        <v>12727.9</v>
      </c>
      <c r="C1813" s="146">
        <v>5813.7</v>
      </c>
      <c r="D1813" s="146"/>
      <c r="E1813" s="146">
        <v>18541.599999999999</v>
      </c>
      <c r="F1813" s="146"/>
      <c r="K1813" s="140" t="s">
        <v>7433</v>
      </c>
    </row>
    <row r="1814" spans="1:11" s="139" customFormat="1" ht="30" customHeight="1">
      <c r="A1814" s="140"/>
      <c r="B1814" s="140"/>
      <c r="C1814" s="140"/>
      <c r="D1814" s="140"/>
      <c r="E1814" s="140"/>
      <c r="F1814" s="140"/>
    </row>
    <row r="1815" spans="1:11" s="139" customFormat="1" ht="30" customHeight="1" thickBot="1">
      <c r="A1815" s="144" t="s">
        <v>3566</v>
      </c>
      <c r="B1815" s="145">
        <v>12727</v>
      </c>
      <c r="C1815" s="145">
        <v>5813</v>
      </c>
      <c r="D1815" s="145">
        <v>0</v>
      </c>
      <c r="E1815" s="145">
        <v>18540</v>
      </c>
      <c r="F1815" s="144"/>
    </row>
    <row r="1816" spans="1:11" s="139" customFormat="1" ht="30" customHeight="1">
      <c r="A1816" s="140"/>
      <c r="B1816" s="140"/>
      <c r="C1816" s="140"/>
      <c r="D1816" s="140"/>
      <c r="E1816" s="140"/>
      <c r="F1816" s="140"/>
    </row>
    <row r="1817" spans="1:11" s="139" customFormat="1" ht="30" customHeight="1">
      <c r="A1817" s="140" t="s">
        <v>7434</v>
      </c>
      <c r="B1817" s="141">
        <v>39604</v>
      </c>
      <c r="C1817" s="141">
        <v>21250</v>
      </c>
      <c r="D1817" s="141">
        <v>30</v>
      </c>
      <c r="E1817" s="141">
        <v>60884</v>
      </c>
      <c r="F1817" s="140" t="s">
        <v>52</v>
      </c>
      <c r="G1817" s="139" t="s">
        <v>52</v>
      </c>
      <c r="H1817" s="139" t="s">
        <v>6502</v>
      </c>
      <c r="K1817" s="139">
        <v>1</v>
      </c>
    </row>
    <row r="1818" spans="1:11" s="139" customFormat="1" ht="30" customHeight="1">
      <c r="A1818" s="147"/>
      <c r="B1818" s="140"/>
      <c r="C1818" s="140"/>
      <c r="D1818" s="140"/>
      <c r="E1818" s="140"/>
      <c r="F1818" s="140"/>
    </row>
    <row r="1819" spans="1:11" s="139" customFormat="1" ht="30" customHeight="1">
      <c r="A1819" s="140" t="s">
        <v>6674</v>
      </c>
      <c r="B1819" s="140"/>
      <c r="C1819" s="140"/>
      <c r="D1819" s="140"/>
      <c r="E1819" s="140"/>
      <c r="F1819" s="140"/>
      <c r="G1819" s="139" t="s">
        <v>52</v>
      </c>
      <c r="I1819" s="139" t="s">
        <v>1535</v>
      </c>
      <c r="J1819" s="139" t="s">
        <v>52</v>
      </c>
      <c r="K1819" s="139" t="s">
        <v>56</v>
      </c>
    </row>
    <row r="1820" spans="1:11" s="139" customFormat="1" ht="30" customHeight="1">
      <c r="A1820" s="140" t="s">
        <v>4211</v>
      </c>
      <c r="B1820" s="142"/>
      <c r="C1820" s="142"/>
      <c r="D1820" s="142"/>
      <c r="E1820" s="142"/>
      <c r="F1820" s="142"/>
      <c r="K1820" s="140" t="s">
        <v>7435</v>
      </c>
    </row>
    <row r="1821" spans="1:11" s="139" customFormat="1" ht="30" customHeight="1">
      <c r="A1821" s="140" t="s">
        <v>52</v>
      </c>
      <c r="B1821" s="142"/>
      <c r="C1821" s="142"/>
      <c r="D1821" s="142"/>
      <c r="E1821" s="142"/>
      <c r="F1821" s="142"/>
      <c r="K1821" s="140" t="s">
        <v>6676</v>
      </c>
    </row>
    <row r="1822" spans="1:11" s="139" customFormat="1" ht="30" customHeight="1">
      <c r="A1822" s="140" t="s">
        <v>3972</v>
      </c>
      <c r="B1822" s="142"/>
      <c r="C1822" s="142"/>
      <c r="D1822" s="142"/>
      <c r="E1822" s="142"/>
      <c r="F1822" s="142"/>
      <c r="K1822" s="140" t="s">
        <v>7091</v>
      </c>
    </row>
    <row r="1823" spans="1:11" s="139" customFormat="1" ht="30" customHeight="1">
      <c r="A1823" s="140" t="s">
        <v>4212</v>
      </c>
      <c r="B1823" s="142">
        <v>15085.6</v>
      </c>
      <c r="C1823" s="142"/>
      <c r="D1823" s="142"/>
      <c r="E1823" s="142">
        <v>15085.6</v>
      </c>
      <c r="F1823" s="142" t="s">
        <v>7436</v>
      </c>
      <c r="K1823" s="140" t="s">
        <v>7437</v>
      </c>
    </row>
    <row r="1824" spans="1:11" s="139" customFormat="1" ht="30" customHeight="1">
      <c r="A1824" s="140" t="s">
        <v>4213</v>
      </c>
      <c r="B1824" s="142">
        <v>16437.7</v>
      </c>
      <c r="C1824" s="142"/>
      <c r="D1824" s="142"/>
      <c r="E1824" s="142">
        <v>16437.7</v>
      </c>
      <c r="F1824" s="142" t="s">
        <v>7438</v>
      </c>
      <c r="K1824" s="140" t="s">
        <v>7439</v>
      </c>
    </row>
    <row r="1825" spans="1:11" s="139" customFormat="1" ht="30" customHeight="1">
      <c r="A1825" s="140" t="s">
        <v>4214</v>
      </c>
      <c r="B1825" s="142">
        <v>246.4</v>
      </c>
      <c r="C1825" s="142"/>
      <c r="D1825" s="142"/>
      <c r="E1825" s="142">
        <v>246.4</v>
      </c>
      <c r="F1825" s="142" t="s">
        <v>7275</v>
      </c>
      <c r="K1825" s="140" t="s">
        <v>7440</v>
      </c>
    </row>
    <row r="1826" spans="1:11" s="139" customFormat="1" ht="30" customHeight="1">
      <c r="A1826" s="140" t="s">
        <v>4215</v>
      </c>
      <c r="B1826" s="142">
        <v>3680</v>
      </c>
      <c r="C1826" s="142"/>
      <c r="D1826" s="142"/>
      <c r="E1826" s="142">
        <v>3680</v>
      </c>
      <c r="F1826" s="142" t="s">
        <v>7099</v>
      </c>
      <c r="K1826" s="140" t="s">
        <v>7441</v>
      </c>
    </row>
    <row r="1827" spans="1:11" s="139" customFormat="1" ht="30" customHeight="1">
      <c r="A1827" s="140" t="s">
        <v>4216</v>
      </c>
      <c r="B1827" s="142">
        <v>2721.6</v>
      </c>
      <c r="C1827" s="142"/>
      <c r="D1827" s="142"/>
      <c r="E1827" s="142">
        <v>2721.6</v>
      </c>
      <c r="F1827" s="142" t="s">
        <v>7101</v>
      </c>
      <c r="K1827" s="140" t="s">
        <v>7442</v>
      </c>
    </row>
    <row r="1828" spans="1:11" s="139" customFormat="1" ht="30" customHeight="1">
      <c r="A1828" s="140" t="s">
        <v>52</v>
      </c>
      <c r="B1828" s="142"/>
      <c r="C1828" s="142"/>
      <c r="D1828" s="142"/>
      <c r="E1828" s="142"/>
      <c r="F1828" s="142"/>
      <c r="K1828" s="140" t="s">
        <v>52</v>
      </c>
    </row>
    <row r="1829" spans="1:11" s="139" customFormat="1" ht="30" customHeight="1">
      <c r="A1829" s="140" t="s">
        <v>3642</v>
      </c>
      <c r="B1829" s="146">
        <v>38171.300000000003</v>
      </c>
      <c r="C1829" s="146"/>
      <c r="D1829" s="146"/>
      <c r="E1829" s="146">
        <v>38171.300000000003</v>
      </c>
      <c r="F1829" s="146"/>
      <c r="K1829" s="140" t="s">
        <v>6787</v>
      </c>
    </row>
    <row r="1830" spans="1:11" s="139" customFormat="1" ht="30" customHeight="1">
      <c r="A1830" s="140" t="s">
        <v>52</v>
      </c>
      <c r="B1830" s="142"/>
      <c r="C1830" s="142"/>
      <c r="D1830" s="142"/>
      <c r="E1830" s="142"/>
      <c r="F1830" s="142"/>
      <c r="K1830" s="140" t="s">
        <v>6758</v>
      </c>
    </row>
    <row r="1831" spans="1:11" s="139" customFormat="1" ht="30" customHeight="1">
      <c r="A1831" s="140" t="s">
        <v>4021</v>
      </c>
      <c r="B1831" s="142"/>
      <c r="C1831" s="142"/>
      <c r="D1831" s="142"/>
      <c r="E1831" s="142"/>
      <c r="F1831" s="142"/>
      <c r="K1831" s="140" t="s">
        <v>7171</v>
      </c>
    </row>
    <row r="1832" spans="1:11" s="139" customFormat="1" ht="30" customHeight="1">
      <c r="A1832" s="140" t="s">
        <v>7120</v>
      </c>
      <c r="B1832" s="142"/>
      <c r="C1832" s="142"/>
      <c r="D1832" s="142"/>
      <c r="E1832" s="142"/>
      <c r="F1832" s="142"/>
      <c r="K1832" s="140" t="s">
        <v>7121</v>
      </c>
    </row>
    <row r="1833" spans="1:11" s="139" customFormat="1" ht="30" customHeight="1">
      <c r="A1833" s="140" t="s">
        <v>4217</v>
      </c>
      <c r="B1833" s="142">
        <v>559.9</v>
      </c>
      <c r="C1833" s="142"/>
      <c r="D1833" s="142"/>
      <c r="E1833" s="142">
        <v>559.9</v>
      </c>
      <c r="F1833" s="142" t="s">
        <v>7122</v>
      </c>
      <c r="K1833" s="140" t="s">
        <v>7443</v>
      </c>
    </row>
    <row r="1834" spans="1:11" s="139" customFormat="1" ht="30" customHeight="1">
      <c r="A1834" s="140" t="s">
        <v>4218</v>
      </c>
      <c r="B1834" s="142"/>
      <c r="C1834" s="142">
        <v>10740.4</v>
      </c>
      <c r="D1834" s="142"/>
      <c r="E1834" s="142">
        <v>10740.4</v>
      </c>
      <c r="F1834" s="142" t="s">
        <v>7124</v>
      </c>
      <c r="K1834" s="140" t="s">
        <v>7444</v>
      </c>
    </row>
    <row r="1835" spans="1:11" s="139" customFormat="1" ht="30" customHeight="1">
      <c r="A1835" s="140" t="s">
        <v>4219</v>
      </c>
      <c r="B1835" s="142"/>
      <c r="C1835" s="142"/>
      <c r="D1835" s="142">
        <v>5.3</v>
      </c>
      <c r="E1835" s="142">
        <v>5.3</v>
      </c>
      <c r="F1835" s="142" t="s">
        <v>7126</v>
      </c>
      <c r="K1835" s="140" t="s">
        <v>7445</v>
      </c>
    </row>
    <row r="1836" spans="1:11" s="139" customFormat="1" ht="30" customHeight="1">
      <c r="A1836" s="140" t="s">
        <v>3991</v>
      </c>
      <c r="B1836" s="142"/>
      <c r="C1836" s="142"/>
      <c r="D1836" s="142"/>
      <c r="E1836" s="142"/>
      <c r="F1836" s="142"/>
      <c r="K1836" s="140" t="s">
        <v>7128</v>
      </c>
    </row>
    <row r="1837" spans="1:11" s="139" customFormat="1" ht="30" customHeight="1">
      <c r="A1837" s="140" t="s">
        <v>4220</v>
      </c>
      <c r="B1837" s="142">
        <v>322.2</v>
      </c>
      <c r="C1837" s="142"/>
      <c r="D1837" s="142"/>
      <c r="E1837" s="142">
        <v>322.2</v>
      </c>
      <c r="F1837" s="142"/>
      <c r="K1837" s="140" t="s">
        <v>7175</v>
      </c>
    </row>
    <row r="1838" spans="1:11" s="139" customFormat="1" ht="30" customHeight="1">
      <c r="A1838" s="140" t="s">
        <v>52</v>
      </c>
      <c r="B1838" s="142"/>
      <c r="C1838" s="142"/>
      <c r="D1838" s="142"/>
      <c r="E1838" s="142"/>
      <c r="F1838" s="142"/>
      <c r="K1838" s="140" t="s">
        <v>52</v>
      </c>
    </row>
    <row r="1839" spans="1:11" s="139" customFormat="1" ht="30" customHeight="1">
      <c r="A1839" s="140" t="s">
        <v>3642</v>
      </c>
      <c r="B1839" s="146">
        <v>882.1</v>
      </c>
      <c r="C1839" s="146">
        <v>10740.4</v>
      </c>
      <c r="D1839" s="146">
        <v>5.3</v>
      </c>
      <c r="E1839" s="146">
        <v>11627.8</v>
      </c>
      <c r="F1839" s="146"/>
      <c r="K1839" s="140" t="s">
        <v>6795</v>
      </c>
    </row>
    <row r="1840" spans="1:11" s="139" customFormat="1" ht="30" customHeight="1">
      <c r="A1840" s="140" t="s">
        <v>52</v>
      </c>
      <c r="B1840" s="142"/>
      <c r="C1840" s="142"/>
      <c r="D1840" s="142"/>
      <c r="E1840" s="142"/>
      <c r="F1840" s="142"/>
      <c r="K1840" s="140" t="s">
        <v>6796</v>
      </c>
    </row>
    <row r="1841" spans="1:11" s="139" customFormat="1" ht="30" customHeight="1">
      <c r="A1841" s="140" t="s">
        <v>7176</v>
      </c>
      <c r="B1841" s="142"/>
      <c r="C1841" s="142"/>
      <c r="D1841" s="142"/>
      <c r="E1841" s="142"/>
      <c r="F1841" s="142"/>
      <c r="K1841" s="140" t="s">
        <v>7177</v>
      </c>
    </row>
    <row r="1842" spans="1:11" s="139" customFormat="1" ht="30" customHeight="1">
      <c r="A1842" s="140" t="s">
        <v>3993</v>
      </c>
      <c r="B1842" s="142">
        <v>190</v>
      </c>
      <c r="C1842" s="142"/>
      <c r="D1842" s="142"/>
      <c r="E1842" s="142">
        <v>190</v>
      </c>
      <c r="F1842" s="142" t="s">
        <v>7178</v>
      </c>
      <c r="K1842" s="140" t="s">
        <v>7179</v>
      </c>
    </row>
    <row r="1843" spans="1:11" s="139" customFormat="1" ht="30" customHeight="1">
      <c r="A1843" s="140" t="s">
        <v>3994</v>
      </c>
      <c r="B1843" s="142"/>
      <c r="C1843" s="142">
        <v>3816</v>
      </c>
      <c r="D1843" s="142"/>
      <c r="E1843" s="142">
        <v>3816</v>
      </c>
      <c r="F1843" s="142" t="s">
        <v>7180</v>
      </c>
      <c r="K1843" s="140" t="s">
        <v>7181</v>
      </c>
    </row>
    <row r="1844" spans="1:11" s="139" customFormat="1" ht="30" customHeight="1">
      <c r="A1844" s="140" t="s">
        <v>4026</v>
      </c>
      <c r="B1844" s="142"/>
      <c r="C1844" s="142"/>
      <c r="D1844" s="142">
        <v>25</v>
      </c>
      <c r="E1844" s="142">
        <v>25</v>
      </c>
      <c r="F1844" s="142" t="s">
        <v>7182</v>
      </c>
      <c r="K1844" s="140" t="s">
        <v>7183</v>
      </c>
    </row>
    <row r="1845" spans="1:11" s="139" customFormat="1" ht="30" customHeight="1">
      <c r="A1845" s="140" t="s">
        <v>3991</v>
      </c>
      <c r="B1845" s="142"/>
      <c r="C1845" s="142"/>
      <c r="D1845" s="142"/>
      <c r="E1845" s="142"/>
      <c r="F1845" s="142"/>
      <c r="K1845" s="140" t="s">
        <v>7128</v>
      </c>
    </row>
    <row r="1846" spans="1:11" s="139" customFormat="1" ht="30" customHeight="1">
      <c r="A1846" s="140" t="s">
        <v>4027</v>
      </c>
      <c r="B1846" s="142">
        <v>114.4</v>
      </c>
      <c r="C1846" s="142"/>
      <c r="D1846" s="142"/>
      <c r="E1846" s="142">
        <v>114.4</v>
      </c>
      <c r="F1846" s="142"/>
      <c r="K1846" s="140" t="s">
        <v>7184</v>
      </c>
    </row>
    <row r="1847" spans="1:11" s="139" customFormat="1" ht="30" customHeight="1">
      <c r="A1847" s="140" t="s">
        <v>52</v>
      </c>
      <c r="B1847" s="142"/>
      <c r="C1847" s="142"/>
      <c r="D1847" s="142"/>
      <c r="E1847" s="142"/>
      <c r="F1847" s="142"/>
      <c r="K1847" s="140" t="s">
        <v>52</v>
      </c>
    </row>
    <row r="1848" spans="1:11" s="139" customFormat="1" ht="30" customHeight="1">
      <c r="A1848" s="140" t="s">
        <v>3642</v>
      </c>
      <c r="B1848" s="146">
        <v>304.39999999999998</v>
      </c>
      <c r="C1848" s="146">
        <v>3816</v>
      </c>
      <c r="D1848" s="146">
        <v>25</v>
      </c>
      <c r="E1848" s="146">
        <v>4145.3999999999996</v>
      </c>
      <c r="F1848" s="146"/>
      <c r="K1848" s="140" t="s">
        <v>6804</v>
      </c>
    </row>
    <row r="1849" spans="1:11" s="139" customFormat="1" ht="30" customHeight="1">
      <c r="A1849" s="140" t="s">
        <v>52</v>
      </c>
      <c r="B1849" s="142"/>
      <c r="C1849" s="142"/>
      <c r="D1849" s="142"/>
      <c r="E1849" s="142"/>
      <c r="F1849" s="142"/>
      <c r="K1849" s="140" t="s">
        <v>6805</v>
      </c>
    </row>
    <row r="1850" spans="1:11" s="139" customFormat="1" ht="30" customHeight="1">
      <c r="A1850" s="140" t="s">
        <v>4221</v>
      </c>
      <c r="B1850" s="142"/>
      <c r="C1850" s="142"/>
      <c r="D1850" s="142"/>
      <c r="E1850" s="142"/>
      <c r="F1850" s="142"/>
      <c r="K1850" s="140" t="s">
        <v>7446</v>
      </c>
    </row>
    <row r="1851" spans="1:11" s="139" customFormat="1" ht="30" customHeight="1">
      <c r="A1851" s="140" t="s">
        <v>7120</v>
      </c>
      <c r="B1851" s="142"/>
      <c r="C1851" s="142"/>
      <c r="D1851" s="142"/>
      <c r="E1851" s="142"/>
      <c r="F1851" s="142"/>
      <c r="K1851" s="140" t="s">
        <v>7121</v>
      </c>
    </row>
    <row r="1852" spans="1:11" s="139" customFormat="1" ht="30" customHeight="1">
      <c r="A1852" s="140" t="s">
        <v>4222</v>
      </c>
      <c r="B1852" s="142">
        <v>45.8</v>
      </c>
      <c r="C1852" s="142"/>
      <c r="D1852" s="142"/>
      <c r="E1852" s="142">
        <v>45.8</v>
      </c>
      <c r="F1852" s="142" t="s">
        <v>7122</v>
      </c>
      <c r="K1852" s="140" t="s">
        <v>7447</v>
      </c>
    </row>
    <row r="1853" spans="1:11" s="139" customFormat="1" ht="30" customHeight="1">
      <c r="A1853" s="140" t="s">
        <v>4223</v>
      </c>
      <c r="B1853" s="142"/>
      <c r="C1853" s="142">
        <v>880.3</v>
      </c>
      <c r="D1853" s="142"/>
      <c r="E1853" s="142">
        <v>880.3</v>
      </c>
      <c r="F1853" s="142" t="s">
        <v>7124</v>
      </c>
      <c r="K1853" s="140" t="s">
        <v>7448</v>
      </c>
    </row>
    <row r="1854" spans="1:11" s="139" customFormat="1" ht="30" customHeight="1">
      <c r="A1854" s="140" t="s">
        <v>4224</v>
      </c>
      <c r="B1854" s="142"/>
      <c r="C1854" s="142"/>
      <c r="D1854" s="142">
        <v>0.4</v>
      </c>
      <c r="E1854" s="142">
        <v>0.4</v>
      </c>
      <c r="F1854" s="142" t="s">
        <v>7126</v>
      </c>
      <c r="K1854" s="140" t="s">
        <v>7449</v>
      </c>
    </row>
    <row r="1855" spans="1:11" s="139" customFormat="1" ht="30" customHeight="1">
      <c r="A1855" s="140" t="s">
        <v>3991</v>
      </c>
      <c r="B1855" s="142"/>
      <c r="C1855" s="142"/>
      <c r="D1855" s="142"/>
      <c r="E1855" s="142"/>
      <c r="F1855" s="142"/>
      <c r="K1855" s="140" t="s">
        <v>7128</v>
      </c>
    </row>
    <row r="1856" spans="1:11" s="139" customFormat="1" ht="30" customHeight="1">
      <c r="A1856" s="140" t="s">
        <v>4225</v>
      </c>
      <c r="B1856" s="142">
        <v>26.4</v>
      </c>
      <c r="C1856" s="142"/>
      <c r="D1856" s="142"/>
      <c r="E1856" s="142">
        <v>26.4</v>
      </c>
      <c r="F1856" s="142"/>
      <c r="K1856" s="140" t="s">
        <v>7189</v>
      </c>
    </row>
    <row r="1857" spans="1:11" s="139" customFormat="1" ht="30" customHeight="1">
      <c r="A1857" s="140" t="s">
        <v>52</v>
      </c>
      <c r="B1857" s="142"/>
      <c r="C1857" s="142"/>
      <c r="D1857" s="142"/>
      <c r="E1857" s="142"/>
      <c r="F1857" s="142"/>
      <c r="K1857" s="140" t="s">
        <v>52</v>
      </c>
    </row>
    <row r="1858" spans="1:11" s="139" customFormat="1" ht="30" customHeight="1">
      <c r="A1858" s="140" t="s">
        <v>3642</v>
      </c>
      <c r="B1858" s="146">
        <v>72.2</v>
      </c>
      <c r="C1858" s="146">
        <v>880.3</v>
      </c>
      <c r="D1858" s="146">
        <v>0.4</v>
      </c>
      <c r="E1858" s="146">
        <v>952.9</v>
      </c>
      <c r="F1858" s="146"/>
      <c r="K1858" s="140" t="s">
        <v>6813</v>
      </c>
    </row>
    <row r="1859" spans="1:11" s="139" customFormat="1" ht="30" customHeight="1">
      <c r="A1859" s="140" t="s">
        <v>52</v>
      </c>
      <c r="B1859" s="142"/>
      <c r="C1859" s="142"/>
      <c r="D1859" s="142"/>
      <c r="E1859" s="142"/>
      <c r="F1859" s="142"/>
      <c r="K1859" s="140" t="s">
        <v>6814</v>
      </c>
    </row>
    <row r="1860" spans="1:11" s="139" customFormat="1" ht="30" customHeight="1">
      <c r="A1860" s="140" t="s">
        <v>4226</v>
      </c>
      <c r="B1860" s="142"/>
      <c r="C1860" s="142"/>
      <c r="D1860" s="142"/>
      <c r="E1860" s="142"/>
      <c r="F1860" s="142"/>
      <c r="K1860" s="140" t="s">
        <v>7450</v>
      </c>
    </row>
    <row r="1861" spans="1:11" s="139" customFormat="1" ht="30" customHeight="1">
      <c r="A1861" s="140" t="s">
        <v>4063</v>
      </c>
      <c r="B1861" s="142"/>
      <c r="C1861" s="142">
        <v>530.79999999999995</v>
      </c>
      <c r="D1861" s="142"/>
      <c r="E1861" s="142">
        <v>530.79999999999995</v>
      </c>
      <c r="F1861" s="142" t="s">
        <v>6752</v>
      </c>
      <c r="K1861" s="140" t="s">
        <v>7451</v>
      </c>
    </row>
    <row r="1862" spans="1:11" s="139" customFormat="1" ht="30" customHeight="1">
      <c r="A1862" s="140" t="s">
        <v>4064</v>
      </c>
      <c r="B1862" s="142"/>
      <c r="C1862" s="142">
        <v>5282.9</v>
      </c>
      <c r="D1862" s="142"/>
      <c r="E1862" s="142">
        <v>5282.9</v>
      </c>
      <c r="F1862" s="142" t="s">
        <v>6755</v>
      </c>
      <c r="K1862" s="140" t="s">
        <v>7452</v>
      </c>
    </row>
    <row r="1863" spans="1:11" s="139" customFormat="1" ht="30" customHeight="1">
      <c r="A1863" s="140" t="s">
        <v>3991</v>
      </c>
      <c r="B1863" s="142"/>
      <c r="C1863" s="142"/>
      <c r="D1863" s="142"/>
      <c r="E1863" s="142"/>
      <c r="F1863" s="142"/>
      <c r="K1863" s="140" t="s">
        <v>7128</v>
      </c>
    </row>
    <row r="1864" spans="1:11" s="139" customFormat="1" ht="30" customHeight="1">
      <c r="A1864" s="140" t="s">
        <v>4087</v>
      </c>
      <c r="B1864" s="142">
        <v>174.4</v>
      </c>
      <c r="C1864" s="142"/>
      <c r="D1864" s="142"/>
      <c r="E1864" s="142">
        <v>174.4</v>
      </c>
      <c r="F1864" s="142"/>
      <c r="K1864" s="140" t="s">
        <v>7194</v>
      </c>
    </row>
    <row r="1865" spans="1:11" s="139" customFormat="1" ht="30" customHeight="1">
      <c r="A1865" s="140" t="s">
        <v>52</v>
      </c>
      <c r="B1865" s="142"/>
      <c r="C1865" s="142"/>
      <c r="D1865" s="142"/>
      <c r="E1865" s="142"/>
      <c r="F1865" s="142"/>
      <c r="K1865" s="140" t="s">
        <v>52</v>
      </c>
    </row>
    <row r="1866" spans="1:11" s="139" customFormat="1" ht="30" customHeight="1">
      <c r="A1866" s="140" t="s">
        <v>3642</v>
      </c>
      <c r="B1866" s="146">
        <v>174.4</v>
      </c>
      <c r="C1866" s="146">
        <v>5813.7</v>
      </c>
      <c r="D1866" s="146"/>
      <c r="E1866" s="146">
        <v>5988.1</v>
      </c>
      <c r="F1866" s="146"/>
      <c r="K1866" s="140" t="s">
        <v>6817</v>
      </c>
    </row>
    <row r="1867" spans="1:11" s="139" customFormat="1" ht="30" customHeight="1">
      <c r="A1867" s="140" t="s">
        <v>52</v>
      </c>
      <c r="B1867" s="142"/>
      <c r="C1867" s="142"/>
      <c r="D1867" s="142"/>
      <c r="E1867" s="142"/>
      <c r="F1867" s="142"/>
      <c r="K1867" s="140" t="s">
        <v>52</v>
      </c>
    </row>
    <row r="1868" spans="1:11" s="139" customFormat="1" ht="30" customHeight="1">
      <c r="A1868" s="140" t="s">
        <v>4227</v>
      </c>
      <c r="B1868" s="143">
        <v>39604.400000000001</v>
      </c>
      <c r="C1868" s="143">
        <v>21250.400000000001</v>
      </c>
      <c r="D1868" s="143">
        <v>30.7</v>
      </c>
      <c r="E1868" s="143">
        <v>60885.5</v>
      </c>
      <c r="F1868" s="143"/>
      <c r="K1868" s="140" t="s">
        <v>7453</v>
      </c>
    </row>
    <row r="1869" spans="1:11" s="139" customFormat="1" ht="30" customHeight="1">
      <c r="A1869" s="140"/>
      <c r="B1869" s="140"/>
      <c r="C1869" s="140"/>
      <c r="D1869" s="140"/>
      <c r="E1869" s="140"/>
      <c r="F1869" s="140"/>
    </row>
    <row r="1870" spans="1:11" s="139" customFormat="1" ht="30" customHeight="1" thickBot="1">
      <c r="A1870" s="144" t="s">
        <v>3566</v>
      </c>
      <c r="B1870" s="145">
        <v>39604</v>
      </c>
      <c r="C1870" s="145">
        <v>21250</v>
      </c>
      <c r="D1870" s="145">
        <v>30</v>
      </c>
      <c r="E1870" s="145">
        <v>60884</v>
      </c>
      <c r="F1870" s="144"/>
    </row>
    <row r="1871" spans="1:11" s="139" customFormat="1" ht="30" customHeight="1">
      <c r="A1871" s="140"/>
      <c r="B1871" s="140"/>
      <c r="C1871" s="140"/>
      <c r="D1871" s="140"/>
      <c r="E1871" s="140"/>
      <c r="F1871" s="140"/>
    </row>
    <row r="1872" spans="1:11" s="139" customFormat="1" ht="30" customHeight="1">
      <c r="A1872" s="140" t="s">
        <v>7454</v>
      </c>
      <c r="B1872" s="141">
        <v>127674</v>
      </c>
      <c r="C1872" s="141">
        <v>5813</v>
      </c>
      <c r="D1872" s="141">
        <v>0</v>
      </c>
      <c r="E1872" s="141">
        <v>133487</v>
      </c>
      <c r="F1872" s="140" t="s">
        <v>52</v>
      </c>
      <c r="G1872" s="139" t="s">
        <v>52</v>
      </c>
      <c r="H1872" s="139" t="s">
        <v>6503</v>
      </c>
      <c r="K1872" s="139">
        <v>1</v>
      </c>
    </row>
    <row r="1873" spans="1:11" s="139" customFormat="1" ht="30" customHeight="1">
      <c r="A1873" s="147"/>
      <c r="B1873" s="140"/>
      <c r="C1873" s="140"/>
      <c r="D1873" s="140"/>
      <c r="E1873" s="140"/>
      <c r="F1873" s="140"/>
    </row>
    <row r="1874" spans="1:11" s="139" customFormat="1" ht="30" customHeight="1">
      <c r="A1874" s="140" t="s">
        <v>6674</v>
      </c>
      <c r="B1874" s="140"/>
      <c r="C1874" s="140"/>
      <c r="D1874" s="140"/>
      <c r="E1874" s="140"/>
      <c r="F1874" s="140"/>
      <c r="G1874" s="139" t="s">
        <v>52</v>
      </c>
      <c r="I1874" s="139" t="s">
        <v>1535</v>
      </c>
      <c r="J1874" s="139" t="s">
        <v>52</v>
      </c>
      <c r="K1874" s="139" t="s">
        <v>56</v>
      </c>
    </row>
    <row r="1875" spans="1:11" s="139" customFormat="1" ht="30" customHeight="1">
      <c r="A1875" s="140" t="s">
        <v>4228</v>
      </c>
      <c r="B1875" s="142"/>
      <c r="C1875" s="142"/>
      <c r="D1875" s="142"/>
      <c r="E1875" s="142"/>
      <c r="F1875" s="142"/>
      <c r="K1875" s="140" t="s">
        <v>7455</v>
      </c>
    </row>
    <row r="1876" spans="1:11" s="139" customFormat="1" ht="30" customHeight="1">
      <c r="A1876" s="140" t="s">
        <v>52</v>
      </c>
      <c r="B1876" s="142"/>
      <c r="C1876" s="142"/>
      <c r="D1876" s="142"/>
      <c r="E1876" s="142"/>
      <c r="F1876" s="142"/>
      <c r="K1876" s="140" t="s">
        <v>6676</v>
      </c>
    </row>
    <row r="1877" spans="1:11" s="139" customFormat="1" ht="30" customHeight="1">
      <c r="A1877" s="140" t="s">
        <v>3972</v>
      </c>
      <c r="B1877" s="142"/>
      <c r="C1877" s="142"/>
      <c r="D1877" s="142"/>
      <c r="E1877" s="142"/>
      <c r="F1877" s="142"/>
      <c r="K1877" s="140" t="s">
        <v>7091</v>
      </c>
    </row>
    <row r="1878" spans="1:11" s="139" customFormat="1" ht="30" customHeight="1">
      <c r="A1878" s="140" t="s">
        <v>4229</v>
      </c>
      <c r="B1878" s="142">
        <v>127500</v>
      </c>
      <c r="C1878" s="142"/>
      <c r="D1878" s="142"/>
      <c r="E1878" s="142">
        <v>127500</v>
      </c>
      <c r="F1878" s="142" t="s">
        <v>7456</v>
      </c>
      <c r="K1878" s="140" t="s">
        <v>7457</v>
      </c>
    </row>
    <row r="1879" spans="1:11" s="139" customFormat="1" ht="30" customHeight="1">
      <c r="A1879" s="140" t="s">
        <v>52</v>
      </c>
      <c r="B1879" s="142"/>
      <c r="C1879" s="142"/>
      <c r="D1879" s="142"/>
      <c r="E1879" s="142"/>
      <c r="F1879" s="142"/>
      <c r="K1879" s="140" t="s">
        <v>52</v>
      </c>
    </row>
    <row r="1880" spans="1:11" s="139" customFormat="1" ht="30" customHeight="1">
      <c r="A1880" s="140" t="s">
        <v>3618</v>
      </c>
      <c r="B1880" s="142">
        <v>127500</v>
      </c>
      <c r="C1880" s="142"/>
      <c r="D1880" s="142"/>
      <c r="E1880" s="142">
        <v>127500</v>
      </c>
      <c r="F1880" s="142"/>
      <c r="K1880" s="140" t="s">
        <v>6757</v>
      </c>
    </row>
    <row r="1881" spans="1:11" s="139" customFormat="1" ht="30" customHeight="1">
      <c r="A1881" s="140" t="s">
        <v>52</v>
      </c>
      <c r="B1881" s="142"/>
      <c r="C1881" s="142"/>
      <c r="D1881" s="142"/>
      <c r="E1881" s="142"/>
      <c r="F1881" s="142"/>
      <c r="K1881" s="140" t="s">
        <v>52</v>
      </c>
    </row>
    <row r="1882" spans="1:11" s="139" customFormat="1" ht="30" customHeight="1">
      <c r="A1882" s="140" t="s">
        <v>52</v>
      </c>
      <c r="B1882" s="142"/>
      <c r="C1882" s="142"/>
      <c r="D1882" s="142"/>
      <c r="E1882" s="142"/>
      <c r="F1882" s="142"/>
      <c r="K1882" s="140" t="s">
        <v>6758</v>
      </c>
    </row>
    <row r="1883" spans="1:11" s="139" customFormat="1" ht="30" customHeight="1">
      <c r="A1883" s="140" t="s">
        <v>4209</v>
      </c>
      <c r="B1883" s="142"/>
      <c r="C1883" s="142"/>
      <c r="D1883" s="142"/>
      <c r="E1883" s="142"/>
      <c r="F1883" s="142"/>
      <c r="K1883" s="140" t="s">
        <v>7429</v>
      </c>
    </row>
    <row r="1884" spans="1:11" s="139" customFormat="1" ht="30" customHeight="1">
      <c r="A1884" s="140" t="s">
        <v>4063</v>
      </c>
      <c r="B1884" s="142"/>
      <c r="C1884" s="142">
        <v>530.79999999999995</v>
      </c>
      <c r="D1884" s="142"/>
      <c r="E1884" s="142">
        <v>530.79999999999995</v>
      </c>
      <c r="F1884" s="142" t="s">
        <v>6752</v>
      </c>
      <c r="K1884" s="140" t="s">
        <v>7430</v>
      </c>
    </row>
    <row r="1885" spans="1:11" s="139" customFormat="1" ht="30" customHeight="1">
      <c r="A1885" s="140" t="s">
        <v>4064</v>
      </c>
      <c r="B1885" s="142"/>
      <c r="C1885" s="142">
        <v>5282.9</v>
      </c>
      <c r="D1885" s="142"/>
      <c r="E1885" s="142">
        <v>5282.9</v>
      </c>
      <c r="F1885" s="142" t="s">
        <v>6755</v>
      </c>
      <c r="K1885" s="140" t="s">
        <v>7431</v>
      </c>
    </row>
    <row r="1886" spans="1:11" s="139" customFormat="1" ht="30" customHeight="1">
      <c r="A1886" s="140" t="s">
        <v>3991</v>
      </c>
      <c r="B1886" s="142"/>
      <c r="C1886" s="142"/>
      <c r="D1886" s="142"/>
      <c r="E1886" s="142"/>
      <c r="F1886" s="142"/>
      <c r="K1886" s="140" t="s">
        <v>7128</v>
      </c>
    </row>
    <row r="1887" spans="1:11" s="139" customFormat="1" ht="30" customHeight="1">
      <c r="A1887" s="140" t="s">
        <v>4087</v>
      </c>
      <c r="B1887" s="142">
        <v>174.4</v>
      </c>
      <c r="C1887" s="142"/>
      <c r="D1887" s="142"/>
      <c r="E1887" s="142">
        <v>174.4</v>
      </c>
      <c r="F1887" s="142"/>
      <c r="K1887" s="140" t="s">
        <v>7432</v>
      </c>
    </row>
    <row r="1888" spans="1:11" s="139" customFormat="1" ht="30" customHeight="1">
      <c r="A1888" s="140" t="s">
        <v>52</v>
      </c>
      <c r="B1888" s="142"/>
      <c r="C1888" s="142"/>
      <c r="D1888" s="142"/>
      <c r="E1888" s="142"/>
      <c r="F1888" s="142"/>
      <c r="K1888" s="140" t="s">
        <v>52</v>
      </c>
    </row>
    <row r="1889" spans="1:11" s="139" customFormat="1" ht="30" customHeight="1">
      <c r="A1889" s="140" t="s">
        <v>3618</v>
      </c>
      <c r="B1889" s="142">
        <v>174.4</v>
      </c>
      <c r="C1889" s="142">
        <v>5813.7</v>
      </c>
      <c r="D1889" s="142"/>
      <c r="E1889" s="142">
        <v>5988.1</v>
      </c>
      <c r="F1889" s="142"/>
      <c r="K1889" s="140" t="s">
        <v>6761</v>
      </c>
    </row>
    <row r="1890" spans="1:11" s="139" customFormat="1" ht="30" customHeight="1">
      <c r="A1890" s="140" t="s">
        <v>52</v>
      </c>
      <c r="B1890" s="142"/>
      <c r="C1890" s="142"/>
      <c r="D1890" s="142"/>
      <c r="E1890" s="142"/>
      <c r="F1890" s="142"/>
      <c r="K1890" s="140" t="s">
        <v>52</v>
      </c>
    </row>
    <row r="1891" spans="1:11" s="139" customFormat="1" ht="30" customHeight="1">
      <c r="A1891" s="140" t="s">
        <v>3621</v>
      </c>
      <c r="B1891" s="142">
        <v>127674.4</v>
      </c>
      <c r="C1891" s="142">
        <v>5813.7</v>
      </c>
      <c r="D1891" s="142"/>
      <c r="E1891" s="142">
        <v>133488.1</v>
      </c>
      <c r="F1891" s="142"/>
      <c r="K1891" s="140" t="s">
        <v>6762</v>
      </c>
    </row>
    <row r="1892" spans="1:11" s="139" customFormat="1" ht="30" customHeight="1">
      <c r="A1892" s="140"/>
      <c r="B1892" s="140"/>
      <c r="C1892" s="140"/>
      <c r="D1892" s="140"/>
      <c r="E1892" s="140"/>
      <c r="F1892" s="140"/>
    </row>
    <row r="1893" spans="1:11" s="139" customFormat="1" ht="30" customHeight="1" thickBot="1">
      <c r="A1893" s="144" t="s">
        <v>3566</v>
      </c>
      <c r="B1893" s="145">
        <v>127674</v>
      </c>
      <c r="C1893" s="145">
        <v>5813</v>
      </c>
      <c r="D1893" s="145">
        <v>0</v>
      </c>
      <c r="E1893" s="145">
        <v>133487</v>
      </c>
      <c r="F1893" s="144"/>
    </row>
    <row r="1894" spans="1:11" s="139" customFormat="1" ht="30" customHeight="1">
      <c r="A1894" s="140"/>
      <c r="B1894" s="140"/>
      <c r="C1894" s="140"/>
      <c r="D1894" s="140"/>
      <c r="E1894" s="140"/>
      <c r="F1894" s="140"/>
    </row>
    <row r="1895" spans="1:11" s="139" customFormat="1" ht="30" customHeight="1">
      <c r="A1895" s="140" t="s">
        <v>7458</v>
      </c>
      <c r="B1895" s="141">
        <v>127674</v>
      </c>
      <c r="C1895" s="141">
        <v>5813</v>
      </c>
      <c r="D1895" s="141">
        <v>0</v>
      </c>
      <c r="E1895" s="141">
        <v>133487</v>
      </c>
      <c r="F1895" s="140" t="s">
        <v>52</v>
      </c>
      <c r="G1895" s="139" t="s">
        <v>52</v>
      </c>
      <c r="H1895" s="139" t="s">
        <v>6504</v>
      </c>
      <c r="K1895" s="139">
        <v>1</v>
      </c>
    </row>
    <row r="1896" spans="1:11" s="139" customFormat="1" ht="30" customHeight="1">
      <c r="A1896" s="147"/>
      <c r="B1896" s="140"/>
      <c r="C1896" s="140"/>
      <c r="D1896" s="140"/>
      <c r="E1896" s="140"/>
      <c r="F1896" s="140"/>
    </row>
    <row r="1897" spans="1:11" s="139" customFormat="1" ht="30" customHeight="1">
      <c r="A1897" s="140" t="s">
        <v>6674</v>
      </c>
      <c r="B1897" s="140"/>
      <c r="C1897" s="140"/>
      <c r="D1897" s="140"/>
      <c r="E1897" s="140"/>
      <c r="F1897" s="140"/>
      <c r="G1897" s="139" t="s">
        <v>52</v>
      </c>
      <c r="I1897" s="139" t="s">
        <v>1535</v>
      </c>
      <c r="J1897" s="139" t="s">
        <v>52</v>
      </c>
      <c r="K1897" s="139" t="s">
        <v>56</v>
      </c>
    </row>
    <row r="1898" spans="1:11" s="139" customFormat="1" ht="30" customHeight="1">
      <c r="A1898" s="140" t="s">
        <v>4230</v>
      </c>
      <c r="B1898" s="142"/>
      <c r="C1898" s="142"/>
      <c r="D1898" s="142"/>
      <c r="E1898" s="142"/>
      <c r="F1898" s="142"/>
      <c r="K1898" s="140" t="s">
        <v>7459</v>
      </c>
    </row>
    <row r="1899" spans="1:11" s="139" customFormat="1" ht="30" customHeight="1">
      <c r="A1899" s="140" t="s">
        <v>52</v>
      </c>
      <c r="B1899" s="142"/>
      <c r="C1899" s="142"/>
      <c r="D1899" s="142"/>
      <c r="E1899" s="142"/>
      <c r="F1899" s="142"/>
      <c r="K1899" s="140" t="s">
        <v>6676</v>
      </c>
    </row>
    <row r="1900" spans="1:11" s="139" customFormat="1" ht="30" customHeight="1">
      <c r="A1900" s="140" t="s">
        <v>3972</v>
      </c>
      <c r="B1900" s="142"/>
      <c r="C1900" s="142"/>
      <c r="D1900" s="142"/>
      <c r="E1900" s="142"/>
      <c r="F1900" s="142"/>
      <c r="K1900" s="140" t="s">
        <v>7091</v>
      </c>
    </row>
    <row r="1901" spans="1:11" s="139" customFormat="1" ht="30" customHeight="1">
      <c r="A1901" s="140" t="s">
        <v>4231</v>
      </c>
      <c r="B1901" s="142">
        <v>127500</v>
      </c>
      <c r="C1901" s="142"/>
      <c r="D1901" s="142"/>
      <c r="E1901" s="142">
        <v>127500</v>
      </c>
      <c r="F1901" s="142" t="s">
        <v>7460</v>
      </c>
      <c r="K1901" s="140" t="s">
        <v>7461</v>
      </c>
    </row>
    <row r="1902" spans="1:11" s="139" customFormat="1" ht="30" customHeight="1">
      <c r="A1902" s="140" t="s">
        <v>52</v>
      </c>
      <c r="B1902" s="142"/>
      <c r="C1902" s="142"/>
      <c r="D1902" s="142"/>
      <c r="E1902" s="142"/>
      <c r="F1902" s="142"/>
      <c r="K1902" s="140" t="s">
        <v>52</v>
      </c>
    </row>
    <row r="1903" spans="1:11" s="139" customFormat="1" ht="30" customHeight="1">
      <c r="A1903" s="140" t="s">
        <v>3618</v>
      </c>
      <c r="B1903" s="142">
        <v>127500</v>
      </c>
      <c r="C1903" s="142"/>
      <c r="D1903" s="142"/>
      <c r="E1903" s="142">
        <v>127500</v>
      </c>
      <c r="F1903" s="142"/>
      <c r="K1903" s="140" t="s">
        <v>6757</v>
      </c>
    </row>
    <row r="1904" spans="1:11" s="139" customFormat="1" ht="30" customHeight="1">
      <c r="A1904" s="140" t="s">
        <v>52</v>
      </c>
      <c r="B1904" s="142"/>
      <c r="C1904" s="142"/>
      <c r="D1904" s="142"/>
      <c r="E1904" s="142"/>
      <c r="F1904" s="142"/>
      <c r="K1904" s="140" t="s">
        <v>52</v>
      </c>
    </row>
    <row r="1905" spans="1:11" s="139" customFormat="1" ht="30" customHeight="1">
      <c r="A1905" s="140" t="s">
        <v>52</v>
      </c>
      <c r="B1905" s="142"/>
      <c r="C1905" s="142"/>
      <c r="D1905" s="142"/>
      <c r="E1905" s="142"/>
      <c r="F1905" s="142"/>
      <c r="K1905" s="140" t="s">
        <v>6758</v>
      </c>
    </row>
    <row r="1906" spans="1:11" s="139" customFormat="1" ht="30" customHeight="1">
      <c r="A1906" s="140" t="s">
        <v>4232</v>
      </c>
      <c r="B1906" s="142"/>
      <c r="C1906" s="142"/>
      <c r="D1906" s="142"/>
      <c r="E1906" s="142"/>
      <c r="F1906" s="142"/>
      <c r="K1906" s="140" t="s">
        <v>7462</v>
      </c>
    </row>
    <row r="1907" spans="1:11" s="139" customFormat="1" ht="30" customHeight="1">
      <c r="A1907" s="140" t="s">
        <v>4233</v>
      </c>
      <c r="B1907" s="142"/>
      <c r="C1907" s="142">
        <v>530.79999999999995</v>
      </c>
      <c r="D1907" s="142"/>
      <c r="E1907" s="142">
        <v>530.79999999999995</v>
      </c>
      <c r="F1907" s="142" t="s">
        <v>6752</v>
      </c>
      <c r="K1907" s="140" t="s">
        <v>7463</v>
      </c>
    </row>
    <row r="1908" spans="1:11" s="139" customFormat="1" ht="30" customHeight="1">
      <c r="A1908" s="140" t="s">
        <v>4234</v>
      </c>
      <c r="B1908" s="142"/>
      <c r="C1908" s="142">
        <v>5282.9</v>
      </c>
      <c r="D1908" s="142"/>
      <c r="E1908" s="142">
        <v>5282.9</v>
      </c>
      <c r="F1908" s="142" t="s">
        <v>6755</v>
      </c>
      <c r="K1908" s="140" t="s">
        <v>7464</v>
      </c>
    </row>
    <row r="1909" spans="1:11" s="139" customFormat="1" ht="30" customHeight="1">
      <c r="A1909" s="140" t="s">
        <v>3991</v>
      </c>
      <c r="B1909" s="142"/>
      <c r="C1909" s="142"/>
      <c r="D1909" s="142"/>
      <c r="E1909" s="142"/>
      <c r="F1909" s="142"/>
      <c r="K1909" s="140" t="s">
        <v>7128</v>
      </c>
    </row>
    <row r="1910" spans="1:11" s="139" customFormat="1" ht="30" customHeight="1">
      <c r="A1910" s="140" t="s">
        <v>4065</v>
      </c>
      <c r="B1910" s="142">
        <v>174.4</v>
      </c>
      <c r="C1910" s="142"/>
      <c r="D1910" s="142"/>
      <c r="E1910" s="142">
        <v>174.4</v>
      </c>
      <c r="F1910" s="142"/>
      <c r="K1910" s="140" t="s">
        <v>7465</v>
      </c>
    </row>
    <row r="1911" spans="1:11" s="139" customFormat="1" ht="30" customHeight="1">
      <c r="A1911" s="140" t="s">
        <v>3618</v>
      </c>
      <c r="B1911" s="142">
        <v>174.4</v>
      </c>
      <c r="C1911" s="142">
        <v>5813.7</v>
      </c>
      <c r="D1911" s="142"/>
      <c r="E1911" s="142">
        <v>5988.1</v>
      </c>
      <c r="F1911" s="142"/>
      <c r="K1911" s="140" t="s">
        <v>6761</v>
      </c>
    </row>
    <row r="1912" spans="1:11" s="139" customFormat="1" ht="30" customHeight="1">
      <c r="A1912" s="140" t="s">
        <v>52</v>
      </c>
      <c r="B1912" s="142"/>
      <c r="C1912" s="142"/>
      <c r="D1912" s="142"/>
      <c r="E1912" s="142"/>
      <c r="F1912" s="142"/>
      <c r="K1912" s="140" t="s">
        <v>52</v>
      </c>
    </row>
    <row r="1913" spans="1:11" s="139" customFormat="1" ht="30" customHeight="1">
      <c r="A1913" s="140" t="s">
        <v>3621</v>
      </c>
      <c r="B1913" s="142">
        <v>127674.4</v>
      </c>
      <c r="C1913" s="142">
        <v>5813.7</v>
      </c>
      <c r="D1913" s="142"/>
      <c r="E1913" s="142">
        <v>133488.1</v>
      </c>
      <c r="F1913" s="142"/>
      <c r="K1913" s="140" t="s">
        <v>6762</v>
      </c>
    </row>
    <row r="1914" spans="1:11" s="139" customFormat="1" ht="30" customHeight="1">
      <c r="A1914" s="140"/>
      <c r="B1914" s="140"/>
      <c r="C1914" s="140"/>
      <c r="D1914" s="140"/>
      <c r="E1914" s="140"/>
      <c r="F1914" s="140"/>
    </row>
    <row r="1915" spans="1:11" s="139" customFormat="1" ht="30" customHeight="1" thickBot="1">
      <c r="A1915" s="144" t="s">
        <v>3566</v>
      </c>
      <c r="B1915" s="145">
        <v>127674</v>
      </c>
      <c r="C1915" s="145">
        <v>5813</v>
      </c>
      <c r="D1915" s="145">
        <v>0</v>
      </c>
      <c r="E1915" s="145">
        <v>133487</v>
      </c>
      <c r="F1915" s="144"/>
    </row>
    <row r="1916" spans="1:11" s="139" customFormat="1" ht="30" customHeight="1">
      <c r="A1916" s="140"/>
      <c r="B1916" s="140"/>
      <c r="C1916" s="140"/>
      <c r="D1916" s="140"/>
      <c r="E1916" s="140"/>
      <c r="F1916" s="140"/>
    </row>
    <row r="1917" spans="1:11" s="139" customFormat="1" ht="30" customHeight="1">
      <c r="A1917" s="140" t="s">
        <v>7466</v>
      </c>
      <c r="B1917" s="141">
        <v>127674</v>
      </c>
      <c r="C1917" s="141">
        <v>5813</v>
      </c>
      <c r="D1917" s="141">
        <v>0</v>
      </c>
      <c r="E1917" s="141">
        <v>133487</v>
      </c>
      <c r="F1917" s="140" t="s">
        <v>52</v>
      </c>
      <c r="G1917" s="139" t="s">
        <v>52</v>
      </c>
      <c r="H1917" s="139" t="s">
        <v>6505</v>
      </c>
      <c r="K1917" s="139">
        <v>1</v>
      </c>
    </row>
    <row r="1918" spans="1:11" s="139" customFormat="1" ht="30" customHeight="1">
      <c r="A1918" s="147"/>
      <c r="B1918" s="140"/>
      <c r="C1918" s="140"/>
      <c r="D1918" s="140"/>
      <c r="E1918" s="140"/>
      <c r="F1918" s="140"/>
    </row>
    <row r="1919" spans="1:11" s="139" customFormat="1" ht="30" customHeight="1">
      <c r="A1919" s="140" t="s">
        <v>6674</v>
      </c>
      <c r="B1919" s="140"/>
      <c r="C1919" s="140"/>
      <c r="D1919" s="140"/>
      <c r="E1919" s="140"/>
      <c r="F1919" s="140"/>
      <c r="G1919" s="139" t="s">
        <v>52</v>
      </c>
      <c r="I1919" s="139" t="s">
        <v>1535</v>
      </c>
      <c r="J1919" s="139" t="s">
        <v>52</v>
      </c>
      <c r="K1919" s="139" t="s">
        <v>56</v>
      </c>
    </row>
    <row r="1920" spans="1:11" s="139" customFormat="1" ht="30" customHeight="1">
      <c r="A1920" s="140" t="s">
        <v>4235</v>
      </c>
      <c r="B1920" s="142"/>
      <c r="C1920" s="142"/>
      <c r="D1920" s="142"/>
      <c r="E1920" s="142"/>
      <c r="F1920" s="142"/>
      <c r="K1920" s="140" t="s">
        <v>7467</v>
      </c>
    </row>
    <row r="1921" spans="1:11" s="139" customFormat="1" ht="30" customHeight="1">
      <c r="A1921" s="140" t="s">
        <v>52</v>
      </c>
      <c r="B1921" s="142"/>
      <c r="C1921" s="142"/>
      <c r="D1921" s="142"/>
      <c r="E1921" s="142"/>
      <c r="F1921" s="142"/>
      <c r="K1921" s="140" t="s">
        <v>6676</v>
      </c>
    </row>
    <row r="1922" spans="1:11" s="139" customFormat="1" ht="30" customHeight="1">
      <c r="A1922" s="140" t="s">
        <v>3972</v>
      </c>
      <c r="B1922" s="142"/>
      <c r="C1922" s="142"/>
      <c r="D1922" s="142"/>
      <c r="E1922" s="142"/>
      <c r="F1922" s="142"/>
      <c r="K1922" s="140" t="s">
        <v>7091</v>
      </c>
    </row>
    <row r="1923" spans="1:11" s="139" customFormat="1" ht="30" customHeight="1">
      <c r="A1923" s="140" t="s">
        <v>4236</v>
      </c>
      <c r="B1923" s="142">
        <v>127500</v>
      </c>
      <c r="C1923" s="142"/>
      <c r="D1923" s="142"/>
      <c r="E1923" s="142">
        <v>127500</v>
      </c>
      <c r="F1923" s="142" t="s">
        <v>7468</v>
      </c>
      <c r="K1923" s="140" t="s">
        <v>7469</v>
      </c>
    </row>
    <row r="1924" spans="1:11" s="139" customFormat="1" ht="30" customHeight="1">
      <c r="A1924" s="140" t="s">
        <v>52</v>
      </c>
      <c r="B1924" s="142"/>
      <c r="C1924" s="142"/>
      <c r="D1924" s="142"/>
      <c r="E1924" s="142"/>
      <c r="F1924" s="142"/>
      <c r="K1924" s="140" t="s">
        <v>52</v>
      </c>
    </row>
    <row r="1925" spans="1:11" s="139" customFormat="1" ht="30" customHeight="1">
      <c r="A1925" s="140" t="s">
        <v>3618</v>
      </c>
      <c r="B1925" s="142">
        <v>127500</v>
      </c>
      <c r="C1925" s="142"/>
      <c r="D1925" s="142"/>
      <c r="E1925" s="142">
        <v>127500</v>
      </c>
      <c r="F1925" s="142"/>
      <c r="K1925" s="140" t="s">
        <v>6757</v>
      </c>
    </row>
    <row r="1926" spans="1:11" s="139" customFormat="1" ht="30" customHeight="1">
      <c r="A1926" s="140" t="s">
        <v>52</v>
      </c>
      <c r="B1926" s="142"/>
      <c r="C1926" s="142"/>
      <c r="D1926" s="142"/>
      <c r="E1926" s="142"/>
      <c r="F1926" s="142"/>
      <c r="K1926" s="140" t="s">
        <v>52</v>
      </c>
    </row>
    <row r="1927" spans="1:11" s="139" customFormat="1" ht="30" customHeight="1">
      <c r="A1927" s="140" t="s">
        <v>52</v>
      </c>
      <c r="B1927" s="142"/>
      <c r="C1927" s="142"/>
      <c r="D1927" s="142"/>
      <c r="E1927" s="142"/>
      <c r="F1927" s="142"/>
      <c r="K1927" s="140" t="s">
        <v>6758</v>
      </c>
    </row>
    <row r="1928" spans="1:11" s="139" customFormat="1" ht="30" customHeight="1">
      <c r="A1928" s="140" t="s">
        <v>4232</v>
      </c>
      <c r="B1928" s="142"/>
      <c r="C1928" s="142"/>
      <c r="D1928" s="142"/>
      <c r="E1928" s="142"/>
      <c r="F1928" s="142"/>
      <c r="K1928" s="140" t="s">
        <v>7462</v>
      </c>
    </row>
    <row r="1929" spans="1:11" s="139" customFormat="1" ht="30" customHeight="1">
      <c r="A1929" s="140" t="s">
        <v>4233</v>
      </c>
      <c r="B1929" s="142"/>
      <c r="C1929" s="142">
        <v>530.79999999999995</v>
      </c>
      <c r="D1929" s="142"/>
      <c r="E1929" s="142">
        <v>530.79999999999995</v>
      </c>
      <c r="F1929" s="142" t="s">
        <v>6752</v>
      </c>
      <c r="K1929" s="140" t="s">
        <v>7463</v>
      </c>
    </row>
    <row r="1930" spans="1:11" s="139" customFormat="1" ht="30" customHeight="1">
      <c r="A1930" s="140" t="s">
        <v>4234</v>
      </c>
      <c r="B1930" s="142"/>
      <c r="C1930" s="142">
        <v>5282.9</v>
      </c>
      <c r="D1930" s="142"/>
      <c r="E1930" s="142">
        <v>5282.9</v>
      </c>
      <c r="F1930" s="142" t="s">
        <v>6755</v>
      </c>
      <c r="K1930" s="140" t="s">
        <v>7464</v>
      </c>
    </row>
    <row r="1931" spans="1:11" s="139" customFormat="1" ht="30" customHeight="1">
      <c r="A1931" s="140" t="s">
        <v>3991</v>
      </c>
      <c r="B1931" s="142"/>
      <c r="C1931" s="142"/>
      <c r="D1931" s="142"/>
      <c r="E1931" s="142"/>
      <c r="F1931" s="142"/>
      <c r="K1931" s="140" t="s">
        <v>7128</v>
      </c>
    </row>
    <row r="1932" spans="1:11" s="139" customFormat="1" ht="30" customHeight="1">
      <c r="A1932" s="140" t="s">
        <v>4065</v>
      </c>
      <c r="B1932" s="142">
        <v>174.4</v>
      </c>
      <c r="C1932" s="142"/>
      <c r="D1932" s="142"/>
      <c r="E1932" s="142">
        <v>174.4</v>
      </c>
      <c r="F1932" s="142"/>
      <c r="K1932" s="140" t="s">
        <v>7465</v>
      </c>
    </row>
    <row r="1933" spans="1:11" s="139" customFormat="1" ht="30" customHeight="1">
      <c r="A1933" s="140" t="s">
        <v>3618</v>
      </c>
      <c r="B1933" s="142">
        <v>174.4</v>
      </c>
      <c r="C1933" s="142">
        <v>5813.7</v>
      </c>
      <c r="D1933" s="142"/>
      <c r="E1933" s="142">
        <v>5988.1</v>
      </c>
      <c r="F1933" s="142"/>
      <c r="K1933" s="140" t="s">
        <v>6761</v>
      </c>
    </row>
    <row r="1934" spans="1:11" s="139" customFormat="1" ht="30" customHeight="1">
      <c r="A1934" s="140" t="s">
        <v>52</v>
      </c>
      <c r="B1934" s="142"/>
      <c r="C1934" s="142"/>
      <c r="D1934" s="142"/>
      <c r="E1934" s="142"/>
      <c r="F1934" s="142"/>
      <c r="K1934" s="140" t="s">
        <v>52</v>
      </c>
    </row>
    <row r="1935" spans="1:11" s="139" customFormat="1" ht="30" customHeight="1">
      <c r="A1935" s="140" t="s">
        <v>3621</v>
      </c>
      <c r="B1935" s="142">
        <v>127674.4</v>
      </c>
      <c r="C1935" s="142">
        <v>5813.7</v>
      </c>
      <c r="D1935" s="142"/>
      <c r="E1935" s="142">
        <v>133488.1</v>
      </c>
      <c r="F1935" s="142"/>
      <c r="K1935" s="140" t="s">
        <v>6762</v>
      </c>
    </row>
    <row r="1936" spans="1:11" s="139" customFormat="1" ht="30" customHeight="1">
      <c r="A1936" s="140"/>
      <c r="B1936" s="140"/>
      <c r="C1936" s="140"/>
      <c r="D1936" s="140"/>
      <c r="E1936" s="140"/>
      <c r="F1936" s="140"/>
    </row>
    <row r="1937" spans="1:11" s="139" customFormat="1" ht="30" customHeight="1" thickBot="1">
      <c r="A1937" s="144" t="s">
        <v>3566</v>
      </c>
      <c r="B1937" s="145">
        <v>127674</v>
      </c>
      <c r="C1937" s="145">
        <v>5813</v>
      </c>
      <c r="D1937" s="145">
        <v>0</v>
      </c>
      <c r="E1937" s="145">
        <v>133487</v>
      </c>
      <c r="F1937" s="144"/>
    </row>
    <row r="1938" spans="1:11" s="139" customFormat="1" ht="30" customHeight="1">
      <c r="A1938" s="140"/>
      <c r="B1938" s="140"/>
      <c r="C1938" s="140"/>
      <c r="D1938" s="140"/>
      <c r="E1938" s="140"/>
      <c r="F1938" s="140"/>
    </row>
    <row r="1939" spans="1:11" s="139" customFormat="1" ht="30" customHeight="1">
      <c r="A1939" s="140" t="s">
        <v>7470</v>
      </c>
      <c r="B1939" s="141">
        <v>165174</v>
      </c>
      <c r="C1939" s="141">
        <v>5813</v>
      </c>
      <c r="D1939" s="141">
        <v>0</v>
      </c>
      <c r="E1939" s="141">
        <v>170987</v>
      </c>
      <c r="F1939" s="140" t="s">
        <v>52</v>
      </c>
      <c r="G1939" s="139" t="s">
        <v>52</v>
      </c>
      <c r="H1939" s="139" t="s">
        <v>6506</v>
      </c>
      <c r="K1939" s="139">
        <v>1</v>
      </c>
    </row>
    <row r="1940" spans="1:11" s="139" customFormat="1" ht="30" customHeight="1">
      <c r="A1940" s="147"/>
      <c r="B1940" s="140"/>
      <c r="C1940" s="140"/>
      <c r="D1940" s="140"/>
      <c r="E1940" s="140"/>
      <c r="F1940" s="140"/>
    </row>
    <row r="1941" spans="1:11" s="139" customFormat="1" ht="30" customHeight="1">
      <c r="A1941" s="140" t="s">
        <v>6674</v>
      </c>
      <c r="B1941" s="140"/>
      <c r="C1941" s="140"/>
      <c r="D1941" s="140"/>
      <c r="E1941" s="140"/>
      <c r="F1941" s="140"/>
      <c r="G1941" s="139" t="s">
        <v>52</v>
      </c>
      <c r="I1941" s="139" t="s">
        <v>1535</v>
      </c>
      <c r="J1941" s="139" t="s">
        <v>52</v>
      </c>
      <c r="K1941" s="139" t="s">
        <v>56</v>
      </c>
    </row>
    <row r="1942" spans="1:11" s="139" customFormat="1" ht="30" customHeight="1">
      <c r="A1942" s="140" t="s">
        <v>4237</v>
      </c>
      <c r="B1942" s="142"/>
      <c r="C1942" s="142"/>
      <c r="D1942" s="142"/>
      <c r="E1942" s="142"/>
      <c r="F1942" s="142"/>
      <c r="K1942" s="140" t="s">
        <v>7471</v>
      </c>
    </row>
    <row r="1943" spans="1:11" s="139" customFormat="1" ht="30" customHeight="1">
      <c r="A1943" s="140" t="s">
        <v>52</v>
      </c>
      <c r="B1943" s="142"/>
      <c r="C1943" s="142"/>
      <c r="D1943" s="142"/>
      <c r="E1943" s="142"/>
      <c r="F1943" s="142"/>
      <c r="K1943" s="140" t="s">
        <v>6676</v>
      </c>
    </row>
    <row r="1944" spans="1:11" s="139" customFormat="1" ht="30" customHeight="1">
      <c r="A1944" s="140" t="s">
        <v>3972</v>
      </c>
      <c r="B1944" s="142"/>
      <c r="C1944" s="142"/>
      <c r="D1944" s="142"/>
      <c r="E1944" s="142"/>
      <c r="F1944" s="142"/>
      <c r="K1944" s="140" t="s">
        <v>7091</v>
      </c>
    </row>
    <row r="1945" spans="1:11" s="139" customFormat="1" ht="30" customHeight="1">
      <c r="A1945" s="140" t="s">
        <v>4238</v>
      </c>
      <c r="B1945" s="142">
        <v>165000</v>
      </c>
      <c r="C1945" s="142"/>
      <c r="D1945" s="142"/>
      <c r="E1945" s="142">
        <v>165000</v>
      </c>
      <c r="F1945" s="142" t="s">
        <v>7472</v>
      </c>
      <c r="K1945" s="140" t="s">
        <v>7473</v>
      </c>
    </row>
    <row r="1946" spans="1:11" s="139" customFormat="1" ht="30" customHeight="1">
      <c r="A1946" s="140" t="s">
        <v>52</v>
      </c>
      <c r="B1946" s="142"/>
      <c r="C1946" s="142"/>
      <c r="D1946" s="142"/>
      <c r="E1946" s="142"/>
      <c r="F1946" s="142"/>
      <c r="K1946" s="140" t="s">
        <v>52</v>
      </c>
    </row>
    <row r="1947" spans="1:11" s="139" customFormat="1" ht="30" customHeight="1">
      <c r="A1947" s="140" t="s">
        <v>3618</v>
      </c>
      <c r="B1947" s="142">
        <v>165000</v>
      </c>
      <c r="C1947" s="142"/>
      <c r="D1947" s="142"/>
      <c r="E1947" s="142">
        <v>165000</v>
      </c>
      <c r="F1947" s="142"/>
      <c r="K1947" s="140" t="s">
        <v>6757</v>
      </c>
    </row>
    <row r="1948" spans="1:11" s="139" customFormat="1" ht="30" customHeight="1">
      <c r="A1948" s="140" t="s">
        <v>52</v>
      </c>
      <c r="B1948" s="142"/>
      <c r="C1948" s="142"/>
      <c r="D1948" s="142"/>
      <c r="E1948" s="142"/>
      <c r="F1948" s="142"/>
      <c r="K1948" s="140" t="s">
        <v>52</v>
      </c>
    </row>
    <row r="1949" spans="1:11" s="139" customFormat="1" ht="30" customHeight="1">
      <c r="A1949" s="140" t="s">
        <v>52</v>
      </c>
      <c r="B1949" s="142"/>
      <c r="C1949" s="142"/>
      <c r="D1949" s="142"/>
      <c r="E1949" s="142"/>
      <c r="F1949" s="142"/>
      <c r="K1949" s="140" t="s">
        <v>6758</v>
      </c>
    </row>
    <row r="1950" spans="1:11" s="139" customFormat="1" ht="30" customHeight="1">
      <c r="A1950" s="140" t="s">
        <v>4209</v>
      </c>
      <c r="B1950" s="142"/>
      <c r="C1950" s="142"/>
      <c r="D1950" s="142"/>
      <c r="E1950" s="142"/>
      <c r="F1950" s="142"/>
      <c r="K1950" s="140" t="s">
        <v>7429</v>
      </c>
    </row>
    <row r="1951" spans="1:11" s="139" customFormat="1" ht="30" customHeight="1">
      <c r="A1951" s="140" t="s">
        <v>4063</v>
      </c>
      <c r="B1951" s="142"/>
      <c r="C1951" s="142">
        <v>530.79999999999995</v>
      </c>
      <c r="D1951" s="142"/>
      <c r="E1951" s="142">
        <v>530.79999999999995</v>
      </c>
      <c r="F1951" s="142" t="s">
        <v>6752</v>
      </c>
      <c r="K1951" s="140" t="s">
        <v>7430</v>
      </c>
    </row>
    <row r="1952" spans="1:11" s="139" customFormat="1" ht="30" customHeight="1">
      <c r="A1952" s="140" t="s">
        <v>4064</v>
      </c>
      <c r="B1952" s="142"/>
      <c r="C1952" s="142">
        <v>5282.9</v>
      </c>
      <c r="D1952" s="142"/>
      <c r="E1952" s="142">
        <v>5282.9</v>
      </c>
      <c r="F1952" s="142" t="s">
        <v>6755</v>
      </c>
      <c r="K1952" s="140" t="s">
        <v>7431</v>
      </c>
    </row>
    <row r="1953" spans="1:11" s="139" customFormat="1" ht="30" customHeight="1">
      <c r="A1953" s="140" t="s">
        <v>3991</v>
      </c>
      <c r="B1953" s="142"/>
      <c r="C1953" s="142"/>
      <c r="D1953" s="142"/>
      <c r="E1953" s="142"/>
      <c r="F1953" s="142"/>
      <c r="K1953" s="140" t="s">
        <v>7128</v>
      </c>
    </row>
    <row r="1954" spans="1:11" s="139" customFormat="1" ht="30" customHeight="1">
      <c r="A1954" s="140" t="s">
        <v>4087</v>
      </c>
      <c r="B1954" s="142">
        <v>174.4</v>
      </c>
      <c r="C1954" s="142"/>
      <c r="D1954" s="142"/>
      <c r="E1954" s="142">
        <v>174.4</v>
      </c>
      <c r="F1954" s="142"/>
      <c r="K1954" s="140" t="s">
        <v>7432</v>
      </c>
    </row>
    <row r="1955" spans="1:11" s="139" customFormat="1" ht="30" customHeight="1">
      <c r="A1955" s="140" t="s">
        <v>52</v>
      </c>
      <c r="B1955" s="142"/>
      <c r="C1955" s="142"/>
      <c r="D1955" s="142"/>
      <c r="E1955" s="142"/>
      <c r="F1955" s="142"/>
      <c r="K1955" s="140" t="s">
        <v>52</v>
      </c>
    </row>
    <row r="1956" spans="1:11" s="139" customFormat="1" ht="30" customHeight="1">
      <c r="A1956" s="140" t="s">
        <v>3618</v>
      </c>
      <c r="B1956" s="142">
        <v>174.4</v>
      </c>
      <c r="C1956" s="142">
        <v>5813.7</v>
      </c>
      <c r="D1956" s="142"/>
      <c r="E1956" s="142">
        <v>5988.1</v>
      </c>
      <c r="F1956" s="142"/>
      <c r="K1956" s="140" t="s">
        <v>6761</v>
      </c>
    </row>
    <row r="1957" spans="1:11" s="139" customFormat="1" ht="30" customHeight="1">
      <c r="A1957" s="140" t="s">
        <v>52</v>
      </c>
      <c r="B1957" s="142"/>
      <c r="C1957" s="142"/>
      <c r="D1957" s="142"/>
      <c r="E1957" s="142"/>
      <c r="F1957" s="142"/>
      <c r="K1957" s="140" t="s">
        <v>52</v>
      </c>
    </row>
    <row r="1958" spans="1:11" s="139" customFormat="1" ht="30" customHeight="1">
      <c r="A1958" s="140" t="s">
        <v>3621</v>
      </c>
      <c r="B1958" s="142">
        <v>165174.39999999999</v>
      </c>
      <c r="C1958" s="142">
        <v>5813.7</v>
      </c>
      <c r="D1958" s="142"/>
      <c r="E1958" s="142">
        <v>170988.1</v>
      </c>
      <c r="F1958" s="142"/>
      <c r="K1958" s="140" t="s">
        <v>6762</v>
      </c>
    </row>
    <row r="1959" spans="1:11" s="139" customFormat="1" ht="30" customHeight="1">
      <c r="A1959" s="140"/>
      <c r="B1959" s="140"/>
      <c r="C1959" s="140"/>
      <c r="D1959" s="140"/>
      <c r="E1959" s="140"/>
      <c r="F1959" s="140"/>
    </row>
    <row r="1960" spans="1:11" s="139" customFormat="1" ht="30" customHeight="1" thickBot="1">
      <c r="A1960" s="144" t="s">
        <v>3566</v>
      </c>
      <c r="B1960" s="145">
        <v>165174</v>
      </c>
      <c r="C1960" s="145">
        <v>5813</v>
      </c>
      <c r="D1960" s="145">
        <v>0</v>
      </c>
      <c r="E1960" s="145">
        <v>170987</v>
      </c>
      <c r="F1960" s="144"/>
    </row>
    <row r="1961" spans="1:11" s="139" customFormat="1" ht="30" customHeight="1">
      <c r="A1961" s="140"/>
      <c r="B1961" s="140"/>
      <c r="C1961" s="140"/>
      <c r="D1961" s="140"/>
      <c r="E1961" s="140"/>
      <c r="F1961" s="140"/>
    </row>
    <row r="1962" spans="1:11" s="139" customFormat="1" ht="30" customHeight="1">
      <c r="A1962" s="140" t="s">
        <v>7474</v>
      </c>
      <c r="B1962" s="141">
        <v>165174</v>
      </c>
      <c r="C1962" s="141">
        <v>5813</v>
      </c>
      <c r="D1962" s="141">
        <v>0</v>
      </c>
      <c r="E1962" s="141">
        <v>170987</v>
      </c>
      <c r="F1962" s="140" t="s">
        <v>52</v>
      </c>
      <c r="G1962" s="139" t="s">
        <v>52</v>
      </c>
      <c r="H1962" s="139" t="s">
        <v>6507</v>
      </c>
      <c r="K1962" s="139">
        <v>1</v>
      </c>
    </row>
    <row r="1963" spans="1:11" s="139" customFormat="1" ht="30" customHeight="1">
      <c r="A1963" s="147"/>
      <c r="B1963" s="140"/>
      <c r="C1963" s="140"/>
      <c r="D1963" s="140"/>
      <c r="E1963" s="140"/>
      <c r="F1963" s="140"/>
    </row>
    <row r="1964" spans="1:11" s="139" customFormat="1" ht="30" customHeight="1">
      <c r="A1964" s="140" t="s">
        <v>6674</v>
      </c>
      <c r="B1964" s="140"/>
      <c r="C1964" s="140"/>
      <c r="D1964" s="140"/>
      <c r="E1964" s="140"/>
      <c r="F1964" s="140"/>
      <c r="G1964" s="139" t="s">
        <v>52</v>
      </c>
      <c r="I1964" s="139" t="s">
        <v>1535</v>
      </c>
      <c r="J1964" s="139" t="s">
        <v>52</v>
      </c>
      <c r="K1964" s="139" t="s">
        <v>56</v>
      </c>
    </row>
    <row r="1965" spans="1:11" s="139" customFormat="1" ht="30" customHeight="1">
      <c r="A1965" s="140" t="s">
        <v>4239</v>
      </c>
      <c r="B1965" s="142"/>
      <c r="C1965" s="142"/>
      <c r="D1965" s="142"/>
      <c r="E1965" s="142"/>
      <c r="F1965" s="142"/>
      <c r="K1965" s="140" t="s">
        <v>7475</v>
      </c>
    </row>
    <row r="1966" spans="1:11" s="139" customFormat="1" ht="30" customHeight="1">
      <c r="A1966" s="140" t="s">
        <v>52</v>
      </c>
      <c r="B1966" s="142"/>
      <c r="C1966" s="142"/>
      <c r="D1966" s="142"/>
      <c r="E1966" s="142"/>
      <c r="F1966" s="142"/>
      <c r="K1966" s="140" t="s">
        <v>6676</v>
      </c>
    </row>
    <row r="1967" spans="1:11" s="139" customFormat="1" ht="30" customHeight="1">
      <c r="A1967" s="140" t="s">
        <v>3972</v>
      </c>
      <c r="B1967" s="142"/>
      <c r="C1967" s="142"/>
      <c r="D1967" s="142"/>
      <c r="E1967" s="142"/>
      <c r="F1967" s="142"/>
      <c r="K1967" s="140" t="s">
        <v>7091</v>
      </c>
    </row>
    <row r="1968" spans="1:11" s="139" customFormat="1" ht="30" customHeight="1">
      <c r="A1968" s="140" t="s">
        <v>4240</v>
      </c>
      <c r="B1968" s="142">
        <v>165000</v>
      </c>
      <c r="C1968" s="142"/>
      <c r="D1968" s="142"/>
      <c r="E1968" s="142">
        <v>165000</v>
      </c>
      <c r="F1968" s="142" t="s">
        <v>7476</v>
      </c>
      <c r="K1968" s="140" t="s">
        <v>7477</v>
      </c>
    </row>
    <row r="1969" spans="1:11" s="139" customFormat="1" ht="30" customHeight="1">
      <c r="A1969" s="140" t="s">
        <v>52</v>
      </c>
      <c r="B1969" s="142"/>
      <c r="C1969" s="142"/>
      <c r="D1969" s="142"/>
      <c r="E1969" s="142"/>
      <c r="F1969" s="142"/>
      <c r="K1969" s="140" t="s">
        <v>52</v>
      </c>
    </row>
    <row r="1970" spans="1:11" s="139" customFormat="1" ht="30" customHeight="1">
      <c r="A1970" s="140" t="s">
        <v>3618</v>
      </c>
      <c r="B1970" s="142">
        <v>165000</v>
      </c>
      <c r="C1970" s="142"/>
      <c r="D1970" s="142"/>
      <c r="E1970" s="142">
        <v>165000</v>
      </c>
      <c r="F1970" s="142"/>
      <c r="K1970" s="140" t="s">
        <v>6757</v>
      </c>
    </row>
    <row r="1971" spans="1:11" s="139" customFormat="1" ht="30" customHeight="1">
      <c r="A1971" s="140" t="s">
        <v>52</v>
      </c>
      <c r="B1971" s="142"/>
      <c r="C1971" s="142"/>
      <c r="D1971" s="142"/>
      <c r="E1971" s="142"/>
      <c r="F1971" s="142"/>
      <c r="K1971" s="140" t="s">
        <v>52</v>
      </c>
    </row>
    <row r="1972" spans="1:11" s="139" customFormat="1" ht="30" customHeight="1">
      <c r="A1972" s="140" t="s">
        <v>52</v>
      </c>
      <c r="B1972" s="142"/>
      <c r="C1972" s="142"/>
      <c r="D1972" s="142"/>
      <c r="E1972" s="142"/>
      <c r="F1972" s="142"/>
      <c r="K1972" s="140" t="s">
        <v>6758</v>
      </c>
    </row>
    <row r="1973" spans="1:11" s="139" customFormat="1" ht="30" customHeight="1">
      <c r="A1973" s="140" t="s">
        <v>4209</v>
      </c>
      <c r="B1973" s="142"/>
      <c r="C1973" s="142"/>
      <c r="D1973" s="142"/>
      <c r="E1973" s="142"/>
      <c r="F1973" s="142"/>
      <c r="K1973" s="140" t="s">
        <v>7429</v>
      </c>
    </row>
    <row r="1974" spans="1:11" s="139" customFormat="1" ht="30" customHeight="1">
      <c r="A1974" s="140" t="s">
        <v>4063</v>
      </c>
      <c r="B1974" s="142"/>
      <c r="C1974" s="142">
        <v>530.79999999999995</v>
      </c>
      <c r="D1974" s="142"/>
      <c r="E1974" s="142">
        <v>530.79999999999995</v>
      </c>
      <c r="F1974" s="142" t="s">
        <v>6752</v>
      </c>
      <c r="K1974" s="140" t="s">
        <v>7430</v>
      </c>
    </row>
    <row r="1975" spans="1:11" s="139" customFormat="1" ht="30" customHeight="1">
      <c r="A1975" s="140" t="s">
        <v>4064</v>
      </c>
      <c r="B1975" s="142"/>
      <c r="C1975" s="142">
        <v>5282.9</v>
      </c>
      <c r="D1975" s="142"/>
      <c r="E1975" s="142">
        <v>5282.9</v>
      </c>
      <c r="F1975" s="142" t="s">
        <v>6755</v>
      </c>
      <c r="K1975" s="140" t="s">
        <v>7431</v>
      </c>
    </row>
    <row r="1976" spans="1:11" s="139" customFormat="1" ht="30" customHeight="1">
      <c r="A1976" s="140" t="s">
        <v>3991</v>
      </c>
      <c r="B1976" s="142"/>
      <c r="C1976" s="142"/>
      <c r="D1976" s="142"/>
      <c r="E1976" s="142"/>
      <c r="F1976" s="142"/>
      <c r="K1976" s="140" t="s">
        <v>7128</v>
      </c>
    </row>
    <row r="1977" spans="1:11" s="139" customFormat="1" ht="30" customHeight="1">
      <c r="A1977" s="140" t="s">
        <v>4087</v>
      </c>
      <c r="B1977" s="142">
        <v>174.4</v>
      </c>
      <c r="C1977" s="142"/>
      <c r="D1977" s="142"/>
      <c r="E1977" s="142">
        <v>174.4</v>
      </c>
      <c r="F1977" s="142"/>
      <c r="K1977" s="140" t="s">
        <v>7432</v>
      </c>
    </row>
    <row r="1978" spans="1:11" s="139" customFormat="1" ht="30" customHeight="1">
      <c r="A1978" s="140" t="s">
        <v>3618</v>
      </c>
      <c r="B1978" s="142">
        <v>174.4</v>
      </c>
      <c r="C1978" s="142">
        <v>5813.7</v>
      </c>
      <c r="D1978" s="142"/>
      <c r="E1978" s="142">
        <v>5988.1</v>
      </c>
      <c r="F1978" s="142"/>
      <c r="K1978" s="140" t="s">
        <v>6761</v>
      </c>
    </row>
    <row r="1979" spans="1:11" s="139" customFormat="1" ht="30" customHeight="1">
      <c r="A1979" s="140" t="s">
        <v>52</v>
      </c>
      <c r="B1979" s="142"/>
      <c r="C1979" s="142"/>
      <c r="D1979" s="142"/>
      <c r="E1979" s="142"/>
      <c r="F1979" s="142"/>
      <c r="K1979" s="140" t="s">
        <v>52</v>
      </c>
    </row>
    <row r="1980" spans="1:11" s="139" customFormat="1" ht="30" customHeight="1">
      <c r="A1980" s="140" t="s">
        <v>3621</v>
      </c>
      <c r="B1980" s="142">
        <v>165174.39999999999</v>
      </c>
      <c r="C1980" s="142">
        <v>5813.7</v>
      </c>
      <c r="D1980" s="142"/>
      <c r="E1980" s="142">
        <v>170988.1</v>
      </c>
      <c r="F1980" s="142"/>
      <c r="K1980" s="140" t="s">
        <v>6762</v>
      </c>
    </row>
    <row r="1981" spans="1:11" s="139" customFormat="1" ht="30" customHeight="1">
      <c r="A1981" s="140"/>
      <c r="B1981" s="140"/>
      <c r="C1981" s="140"/>
      <c r="D1981" s="140"/>
      <c r="E1981" s="140"/>
      <c r="F1981" s="140"/>
    </row>
    <row r="1982" spans="1:11" s="139" customFormat="1" ht="30" customHeight="1" thickBot="1">
      <c r="A1982" s="144" t="s">
        <v>3566</v>
      </c>
      <c r="B1982" s="145">
        <v>165174</v>
      </c>
      <c r="C1982" s="145">
        <v>5813</v>
      </c>
      <c r="D1982" s="145">
        <v>0</v>
      </c>
      <c r="E1982" s="145">
        <v>170987</v>
      </c>
      <c r="F1982" s="144"/>
    </row>
    <row r="1983" spans="1:11" s="139" customFormat="1" ht="30" customHeight="1">
      <c r="A1983" s="140"/>
      <c r="B1983" s="140"/>
      <c r="C1983" s="140"/>
      <c r="D1983" s="140"/>
      <c r="E1983" s="140"/>
      <c r="F1983" s="140"/>
    </row>
    <row r="1984" spans="1:11" s="139" customFormat="1" ht="30" customHeight="1">
      <c r="A1984" s="140" t="s">
        <v>7478</v>
      </c>
      <c r="B1984" s="141">
        <v>130674</v>
      </c>
      <c r="C1984" s="141">
        <v>5813</v>
      </c>
      <c r="D1984" s="141">
        <v>0</v>
      </c>
      <c r="E1984" s="141">
        <v>136487</v>
      </c>
      <c r="F1984" s="140" t="s">
        <v>52</v>
      </c>
      <c r="G1984" s="139" t="s">
        <v>52</v>
      </c>
      <c r="H1984" s="139" t="s">
        <v>6508</v>
      </c>
      <c r="K1984" s="139">
        <v>1</v>
      </c>
    </row>
    <row r="1985" spans="1:11" s="139" customFormat="1" ht="30" customHeight="1">
      <c r="A1985" s="147"/>
      <c r="B1985" s="140"/>
      <c r="C1985" s="140"/>
      <c r="D1985" s="140"/>
      <c r="E1985" s="140"/>
      <c r="F1985" s="140"/>
    </row>
    <row r="1986" spans="1:11" s="139" customFormat="1" ht="30" customHeight="1">
      <c r="A1986" s="140" t="s">
        <v>6674</v>
      </c>
      <c r="B1986" s="140"/>
      <c r="C1986" s="140"/>
      <c r="D1986" s="140"/>
      <c r="E1986" s="140"/>
      <c r="F1986" s="140"/>
      <c r="G1986" s="139" t="s">
        <v>52</v>
      </c>
      <c r="I1986" s="139" t="s">
        <v>1535</v>
      </c>
      <c r="J1986" s="139" t="s">
        <v>52</v>
      </c>
      <c r="K1986" s="139" t="s">
        <v>56</v>
      </c>
    </row>
    <row r="1987" spans="1:11" s="139" customFormat="1" ht="30" customHeight="1">
      <c r="A1987" s="140" t="s">
        <v>4241</v>
      </c>
      <c r="B1987" s="142"/>
      <c r="C1987" s="142"/>
      <c r="D1987" s="142"/>
      <c r="E1987" s="142"/>
      <c r="F1987" s="142"/>
      <c r="K1987" s="140" t="s">
        <v>7479</v>
      </c>
    </row>
    <row r="1988" spans="1:11" s="139" customFormat="1" ht="30" customHeight="1">
      <c r="A1988" s="140" t="s">
        <v>52</v>
      </c>
      <c r="B1988" s="142"/>
      <c r="C1988" s="142"/>
      <c r="D1988" s="142"/>
      <c r="E1988" s="142"/>
      <c r="F1988" s="142"/>
      <c r="K1988" s="140" t="s">
        <v>6676</v>
      </c>
    </row>
    <row r="1989" spans="1:11" s="139" customFormat="1" ht="30" customHeight="1">
      <c r="A1989" s="140" t="s">
        <v>3972</v>
      </c>
      <c r="B1989" s="142"/>
      <c r="C1989" s="142"/>
      <c r="D1989" s="142"/>
      <c r="E1989" s="142"/>
      <c r="F1989" s="142"/>
      <c r="K1989" s="140" t="s">
        <v>7091</v>
      </c>
    </row>
    <row r="1990" spans="1:11" s="139" customFormat="1" ht="30" customHeight="1">
      <c r="A1990" s="140" t="s">
        <v>4242</v>
      </c>
      <c r="B1990" s="142">
        <v>130500</v>
      </c>
      <c r="C1990" s="142"/>
      <c r="D1990" s="142"/>
      <c r="E1990" s="142">
        <v>130500</v>
      </c>
      <c r="F1990" s="142" t="s">
        <v>7480</v>
      </c>
      <c r="K1990" s="140" t="s">
        <v>7481</v>
      </c>
    </row>
    <row r="1991" spans="1:11" s="139" customFormat="1" ht="30" customHeight="1">
      <c r="A1991" s="140" t="s">
        <v>52</v>
      </c>
      <c r="B1991" s="142"/>
      <c r="C1991" s="142"/>
      <c r="D1991" s="142"/>
      <c r="E1991" s="142"/>
      <c r="F1991" s="142"/>
      <c r="K1991" s="140" t="s">
        <v>52</v>
      </c>
    </row>
    <row r="1992" spans="1:11" s="139" customFormat="1" ht="30" customHeight="1">
      <c r="A1992" s="140" t="s">
        <v>3618</v>
      </c>
      <c r="B1992" s="142">
        <v>130500</v>
      </c>
      <c r="C1992" s="142"/>
      <c r="D1992" s="142"/>
      <c r="E1992" s="142">
        <v>130500</v>
      </c>
      <c r="F1992" s="142"/>
      <c r="K1992" s="140" t="s">
        <v>6757</v>
      </c>
    </row>
    <row r="1993" spans="1:11" s="139" customFormat="1" ht="30" customHeight="1">
      <c r="A1993" s="140" t="s">
        <v>52</v>
      </c>
      <c r="B1993" s="142"/>
      <c r="C1993" s="142"/>
      <c r="D1993" s="142"/>
      <c r="E1993" s="142"/>
      <c r="F1993" s="142"/>
      <c r="K1993" s="140" t="s">
        <v>52</v>
      </c>
    </row>
    <row r="1994" spans="1:11" s="139" customFormat="1" ht="30" customHeight="1">
      <c r="A1994" s="140" t="s">
        <v>52</v>
      </c>
      <c r="B1994" s="142"/>
      <c r="C1994" s="142"/>
      <c r="D1994" s="142"/>
      <c r="E1994" s="142"/>
      <c r="F1994" s="142"/>
      <c r="K1994" s="140" t="s">
        <v>6758</v>
      </c>
    </row>
    <row r="1995" spans="1:11" s="139" customFormat="1" ht="30" customHeight="1">
      <c r="A1995" s="140" t="s">
        <v>4209</v>
      </c>
      <c r="B1995" s="142"/>
      <c r="C1995" s="142"/>
      <c r="D1995" s="142"/>
      <c r="E1995" s="142"/>
      <c r="F1995" s="142"/>
      <c r="K1995" s="140" t="s">
        <v>7429</v>
      </c>
    </row>
    <row r="1996" spans="1:11" s="139" customFormat="1" ht="30" customHeight="1">
      <c r="A1996" s="140" t="s">
        <v>4063</v>
      </c>
      <c r="B1996" s="142"/>
      <c r="C1996" s="142">
        <v>530.79999999999995</v>
      </c>
      <c r="D1996" s="142"/>
      <c r="E1996" s="142">
        <v>530.79999999999995</v>
      </c>
      <c r="F1996" s="142" t="s">
        <v>6752</v>
      </c>
      <c r="K1996" s="140" t="s">
        <v>7430</v>
      </c>
    </row>
    <row r="1997" spans="1:11" s="139" customFormat="1" ht="30" customHeight="1">
      <c r="A1997" s="140" t="s">
        <v>4064</v>
      </c>
      <c r="B1997" s="142"/>
      <c r="C1997" s="142">
        <v>5282.9</v>
      </c>
      <c r="D1997" s="142"/>
      <c r="E1997" s="142">
        <v>5282.9</v>
      </c>
      <c r="F1997" s="142" t="s">
        <v>6755</v>
      </c>
      <c r="K1997" s="140" t="s">
        <v>7431</v>
      </c>
    </row>
    <row r="1998" spans="1:11" s="139" customFormat="1" ht="30" customHeight="1">
      <c r="A1998" s="140" t="s">
        <v>3991</v>
      </c>
      <c r="B1998" s="142"/>
      <c r="C1998" s="142"/>
      <c r="D1998" s="142"/>
      <c r="E1998" s="142"/>
      <c r="F1998" s="142"/>
      <c r="K1998" s="140" t="s">
        <v>7128</v>
      </c>
    </row>
    <row r="1999" spans="1:11" s="139" customFormat="1" ht="30" customHeight="1">
      <c r="A1999" s="140" t="s">
        <v>4087</v>
      </c>
      <c r="B1999" s="142">
        <v>174.4</v>
      </c>
      <c r="C1999" s="142"/>
      <c r="D1999" s="142"/>
      <c r="E1999" s="142">
        <v>174.4</v>
      </c>
      <c r="F1999" s="142"/>
      <c r="K1999" s="140" t="s">
        <v>7432</v>
      </c>
    </row>
    <row r="2000" spans="1:11" s="139" customFormat="1" ht="30" customHeight="1">
      <c r="A2000" s="140" t="s">
        <v>3618</v>
      </c>
      <c r="B2000" s="142">
        <v>174.4</v>
      </c>
      <c r="C2000" s="142">
        <v>5813.7</v>
      </c>
      <c r="D2000" s="142"/>
      <c r="E2000" s="142">
        <v>5988.1</v>
      </c>
      <c r="F2000" s="142"/>
      <c r="K2000" s="140" t="s">
        <v>6761</v>
      </c>
    </row>
    <row r="2001" spans="1:11" s="139" customFormat="1" ht="30" customHeight="1">
      <c r="A2001" s="140" t="s">
        <v>52</v>
      </c>
      <c r="B2001" s="142"/>
      <c r="C2001" s="142"/>
      <c r="D2001" s="142"/>
      <c r="E2001" s="142"/>
      <c r="F2001" s="142"/>
      <c r="K2001" s="140" t="s">
        <v>52</v>
      </c>
    </row>
    <row r="2002" spans="1:11" s="139" customFormat="1" ht="30" customHeight="1">
      <c r="A2002" s="140" t="s">
        <v>3621</v>
      </c>
      <c r="B2002" s="142">
        <v>130674.4</v>
      </c>
      <c r="C2002" s="142">
        <v>5813.7</v>
      </c>
      <c r="D2002" s="142"/>
      <c r="E2002" s="142">
        <v>136488.1</v>
      </c>
      <c r="F2002" s="142"/>
      <c r="K2002" s="140" t="s">
        <v>6762</v>
      </c>
    </row>
    <row r="2003" spans="1:11" s="139" customFormat="1" ht="30" customHeight="1">
      <c r="A2003" s="140"/>
      <c r="B2003" s="140"/>
      <c r="C2003" s="140"/>
      <c r="D2003" s="140"/>
      <c r="E2003" s="140"/>
      <c r="F2003" s="140"/>
    </row>
    <row r="2004" spans="1:11" s="139" customFormat="1" ht="30" customHeight="1" thickBot="1">
      <c r="A2004" s="144" t="s">
        <v>3566</v>
      </c>
      <c r="B2004" s="145">
        <v>130674</v>
      </c>
      <c r="C2004" s="145">
        <v>5813</v>
      </c>
      <c r="D2004" s="145">
        <v>0</v>
      </c>
      <c r="E2004" s="145">
        <v>136487</v>
      </c>
      <c r="F2004" s="144"/>
    </row>
    <row r="2005" spans="1:11" s="139" customFormat="1" ht="30" customHeight="1">
      <c r="A2005" s="140"/>
      <c r="B2005" s="140"/>
      <c r="C2005" s="140"/>
      <c r="D2005" s="140"/>
      <c r="E2005" s="140"/>
      <c r="F2005" s="140"/>
    </row>
    <row r="2006" spans="1:11" s="139" customFormat="1" ht="30" customHeight="1">
      <c r="A2006" s="140" t="s">
        <v>7482</v>
      </c>
      <c r="B2006" s="141">
        <v>2000000</v>
      </c>
      <c r="C2006" s="141">
        <v>14150</v>
      </c>
      <c r="D2006" s="141">
        <v>0</v>
      </c>
      <c r="E2006" s="141">
        <v>2014150</v>
      </c>
      <c r="F2006" s="140" t="s">
        <v>52</v>
      </c>
      <c r="G2006" s="139" t="s">
        <v>52</v>
      </c>
      <c r="H2006" s="139" t="s">
        <v>6509</v>
      </c>
      <c r="K2006" s="139">
        <v>1</v>
      </c>
    </row>
    <row r="2007" spans="1:11" s="139" customFormat="1" ht="30" customHeight="1">
      <c r="A2007" s="147"/>
      <c r="B2007" s="140"/>
      <c r="C2007" s="140"/>
      <c r="D2007" s="140"/>
      <c r="E2007" s="140"/>
      <c r="F2007" s="140"/>
    </row>
    <row r="2008" spans="1:11" s="139" customFormat="1" ht="30" customHeight="1">
      <c r="A2008" s="140" t="s">
        <v>6674</v>
      </c>
      <c r="B2008" s="140"/>
      <c r="C2008" s="140"/>
      <c r="D2008" s="140"/>
      <c r="E2008" s="140"/>
      <c r="F2008" s="140"/>
      <c r="G2008" s="139" t="s">
        <v>52</v>
      </c>
      <c r="I2008" s="139" t="s">
        <v>1535</v>
      </c>
      <c r="J2008" s="139" t="s">
        <v>52</v>
      </c>
      <c r="K2008" s="139" t="s">
        <v>56</v>
      </c>
    </row>
    <row r="2009" spans="1:11" s="139" customFormat="1" ht="30" customHeight="1">
      <c r="A2009" s="140" t="s">
        <v>4243</v>
      </c>
      <c r="B2009" s="142"/>
      <c r="C2009" s="142"/>
      <c r="D2009" s="142"/>
      <c r="E2009" s="142"/>
      <c r="F2009" s="142"/>
      <c r="K2009" s="140" t="s">
        <v>7483</v>
      </c>
    </row>
    <row r="2010" spans="1:11" s="139" customFormat="1" ht="30" customHeight="1">
      <c r="A2010" s="140" t="s">
        <v>52</v>
      </c>
      <c r="B2010" s="142"/>
      <c r="C2010" s="142"/>
      <c r="D2010" s="142"/>
      <c r="E2010" s="142"/>
      <c r="F2010" s="142"/>
      <c r="K2010" s="140" t="s">
        <v>6676</v>
      </c>
    </row>
    <row r="2011" spans="1:11" s="139" customFormat="1" ht="30" customHeight="1">
      <c r="A2011" s="140" t="s">
        <v>3972</v>
      </c>
      <c r="B2011" s="142"/>
      <c r="C2011" s="142"/>
      <c r="D2011" s="142"/>
      <c r="E2011" s="142"/>
      <c r="F2011" s="142"/>
      <c r="K2011" s="140" t="s">
        <v>7091</v>
      </c>
    </row>
    <row r="2012" spans="1:11" s="139" customFormat="1" ht="30" customHeight="1">
      <c r="A2012" s="140" t="s">
        <v>4244</v>
      </c>
      <c r="B2012" s="142">
        <v>2000000</v>
      </c>
      <c r="C2012" s="142"/>
      <c r="D2012" s="142"/>
      <c r="E2012" s="142">
        <v>2000000</v>
      </c>
      <c r="F2012" s="142" t="s">
        <v>7484</v>
      </c>
      <c r="K2012" s="140" t="s">
        <v>7485</v>
      </c>
    </row>
    <row r="2013" spans="1:11" s="139" customFormat="1" ht="30" customHeight="1">
      <c r="A2013" s="140" t="s">
        <v>52</v>
      </c>
      <c r="B2013" s="142"/>
      <c r="C2013" s="142"/>
      <c r="D2013" s="142"/>
      <c r="E2013" s="142"/>
      <c r="F2013" s="142"/>
      <c r="K2013" s="140" t="s">
        <v>52</v>
      </c>
    </row>
    <row r="2014" spans="1:11" s="139" customFormat="1" ht="30" customHeight="1">
      <c r="A2014" s="140" t="s">
        <v>3618</v>
      </c>
      <c r="B2014" s="142">
        <v>2000000</v>
      </c>
      <c r="C2014" s="142"/>
      <c r="D2014" s="142"/>
      <c r="E2014" s="142">
        <v>2000000</v>
      </c>
      <c r="F2014" s="142"/>
      <c r="K2014" s="140" t="s">
        <v>6757</v>
      </c>
    </row>
    <row r="2015" spans="1:11" s="139" customFormat="1" ht="30" customHeight="1">
      <c r="A2015" s="140" t="s">
        <v>52</v>
      </c>
      <c r="B2015" s="142"/>
      <c r="C2015" s="142"/>
      <c r="D2015" s="142"/>
      <c r="E2015" s="142"/>
      <c r="F2015" s="142"/>
      <c r="K2015" s="140" t="s">
        <v>52</v>
      </c>
    </row>
    <row r="2016" spans="1:11" s="139" customFormat="1" ht="30" customHeight="1">
      <c r="A2016" s="140" t="s">
        <v>52</v>
      </c>
      <c r="B2016" s="142"/>
      <c r="C2016" s="142"/>
      <c r="D2016" s="142"/>
      <c r="E2016" s="142"/>
      <c r="F2016" s="142"/>
      <c r="K2016" s="140" t="s">
        <v>6758</v>
      </c>
    </row>
    <row r="2017" spans="1:11" s="139" customFormat="1" ht="30" customHeight="1">
      <c r="A2017" s="140" t="s">
        <v>4232</v>
      </c>
      <c r="B2017" s="142"/>
      <c r="C2017" s="142"/>
      <c r="D2017" s="142"/>
      <c r="E2017" s="142"/>
      <c r="F2017" s="142"/>
      <c r="K2017" s="140" t="s">
        <v>7462</v>
      </c>
    </row>
    <row r="2018" spans="1:11" s="139" customFormat="1" ht="30" customHeight="1">
      <c r="A2018" s="140" t="s">
        <v>4245</v>
      </c>
      <c r="B2018" s="142"/>
      <c r="C2018" s="142">
        <v>14150.7</v>
      </c>
      <c r="D2018" s="142"/>
      <c r="E2018" s="142">
        <v>14150.7</v>
      </c>
      <c r="F2018" s="142" t="s">
        <v>6755</v>
      </c>
      <c r="K2018" s="140" t="s">
        <v>7486</v>
      </c>
    </row>
    <row r="2019" spans="1:11" s="139" customFormat="1" ht="30" customHeight="1">
      <c r="A2019" s="140" t="s">
        <v>52</v>
      </c>
      <c r="B2019" s="142"/>
      <c r="C2019" s="142"/>
      <c r="D2019" s="142"/>
      <c r="E2019" s="142"/>
      <c r="F2019" s="142"/>
      <c r="K2019" s="140" t="s">
        <v>52</v>
      </c>
    </row>
    <row r="2020" spans="1:11" s="139" customFormat="1" ht="30" customHeight="1">
      <c r="A2020" s="140" t="s">
        <v>3618</v>
      </c>
      <c r="B2020" s="142"/>
      <c r="C2020" s="142">
        <v>14150.7</v>
      </c>
      <c r="D2020" s="142"/>
      <c r="E2020" s="142">
        <v>14150.7</v>
      </c>
      <c r="F2020" s="142"/>
      <c r="K2020" s="140" t="s">
        <v>6761</v>
      </c>
    </row>
    <row r="2021" spans="1:11" s="139" customFormat="1" ht="30" customHeight="1">
      <c r="A2021" s="140" t="s">
        <v>52</v>
      </c>
      <c r="B2021" s="142"/>
      <c r="C2021" s="142"/>
      <c r="D2021" s="142"/>
      <c r="E2021" s="142"/>
      <c r="F2021" s="142"/>
      <c r="K2021" s="140" t="s">
        <v>52</v>
      </c>
    </row>
    <row r="2022" spans="1:11" s="139" customFormat="1" ht="30" customHeight="1">
      <c r="A2022" s="140" t="s">
        <v>3621</v>
      </c>
      <c r="B2022" s="142">
        <v>2000000</v>
      </c>
      <c r="C2022" s="142">
        <v>14150.7</v>
      </c>
      <c r="D2022" s="142"/>
      <c r="E2022" s="142">
        <v>2014150.7</v>
      </c>
      <c r="F2022" s="142"/>
      <c r="K2022" s="140" t="s">
        <v>6762</v>
      </c>
    </row>
    <row r="2023" spans="1:11" s="139" customFormat="1" ht="30" customHeight="1">
      <c r="A2023" s="140"/>
      <c r="B2023" s="140"/>
      <c r="C2023" s="140"/>
      <c r="D2023" s="140"/>
      <c r="E2023" s="140"/>
      <c r="F2023" s="140"/>
    </row>
    <row r="2024" spans="1:11" s="139" customFormat="1" ht="30" customHeight="1" thickBot="1">
      <c r="A2024" s="144" t="s">
        <v>3566</v>
      </c>
      <c r="B2024" s="145">
        <v>2000000</v>
      </c>
      <c r="C2024" s="145">
        <v>14150</v>
      </c>
      <c r="D2024" s="145">
        <v>0</v>
      </c>
      <c r="E2024" s="145">
        <v>2014150</v>
      </c>
      <c r="F2024" s="144"/>
    </row>
    <row r="2025" spans="1:11" s="139" customFormat="1" ht="30" customHeight="1">
      <c r="A2025" s="140"/>
      <c r="B2025" s="140"/>
      <c r="C2025" s="140"/>
      <c r="D2025" s="140"/>
      <c r="E2025" s="140"/>
      <c r="F2025" s="140"/>
    </row>
    <row r="2026" spans="1:11" s="139" customFormat="1" ht="30" customHeight="1">
      <c r="A2026" s="140" t="s">
        <v>7487</v>
      </c>
      <c r="B2026" s="141">
        <v>5754</v>
      </c>
      <c r="C2026" s="141">
        <v>14675</v>
      </c>
      <c r="D2026" s="141">
        <v>5583</v>
      </c>
      <c r="E2026" s="141">
        <v>26012</v>
      </c>
      <c r="F2026" s="140" t="s">
        <v>52</v>
      </c>
      <c r="G2026" s="139" t="s">
        <v>52</v>
      </c>
      <c r="H2026" s="139" t="s">
        <v>6510</v>
      </c>
      <c r="K2026" s="139">
        <v>1</v>
      </c>
    </row>
    <row r="2027" spans="1:11" s="139" customFormat="1" ht="30" customHeight="1">
      <c r="A2027" s="147"/>
      <c r="B2027" s="140"/>
      <c r="C2027" s="140"/>
      <c r="D2027" s="140"/>
      <c r="E2027" s="140"/>
      <c r="F2027" s="140"/>
    </row>
    <row r="2028" spans="1:11" s="139" customFormat="1" ht="30" customHeight="1">
      <c r="A2028" s="140" t="s">
        <v>6674</v>
      </c>
      <c r="B2028" s="140"/>
      <c r="C2028" s="140"/>
      <c r="D2028" s="140"/>
      <c r="E2028" s="140"/>
      <c r="F2028" s="140"/>
      <c r="G2028" s="139" t="s">
        <v>52</v>
      </c>
      <c r="I2028" s="139" t="s">
        <v>1535</v>
      </c>
      <c r="J2028" s="139" t="s">
        <v>52</v>
      </c>
      <c r="K2028" s="139" t="s">
        <v>56</v>
      </c>
    </row>
    <row r="2029" spans="1:11" s="139" customFormat="1" ht="30" customHeight="1">
      <c r="A2029" s="140" t="s">
        <v>4246</v>
      </c>
      <c r="B2029" s="142"/>
      <c r="C2029" s="142"/>
      <c r="D2029" s="142"/>
      <c r="E2029" s="142"/>
      <c r="F2029" s="142"/>
      <c r="K2029" s="140" t="s">
        <v>7488</v>
      </c>
    </row>
    <row r="2030" spans="1:11" s="139" customFormat="1" ht="30" customHeight="1">
      <c r="A2030" s="140" t="s">
        <v>52</v>
      </c>
      <c r="B2030" s="142"/>
      <c r="C2030" s="142"/>
      <c r="D2030" s="142"/>
      <c r="E2030" s="142"/>
      <c r="F2030" s="142"/>
      <c r="K2030" s="140" t="s">
        <v>52</v>
      </c>
    </row>
    <row r="2031" spans="1:11" s="139" customFormat="1" ht="30" customHeight="1">
      <c r="A2031" s="140" t="s">
        <v>3548</v>
      </c>
      <c r="B2031" s="142"/>
      <c r="C2031" s="142"/>
      <c r="D2031" s="142"/>
      <c r="E2031" s="142"/>
      <c r="F2031" s="142"/>
      <c r="K2031" s="140" t="s">
        <v>6677</v>
      </c>
    </row>
    <row r="2032" spans="1:11" s="139" customFormat="1" ht="30" customHeight="1">
      <c r="A2032" s="140" t="s">
        <v>4247</v>
      </c>
      <c r="B2032" s="142"/>
      <c r="C2032" s="142"/>
      <c r="D2032" s="142"/>
      <c r="E2032" s="142"/>
      <c r="F2032" s="142"/>
      <c r="K2032" s="140" t="s">
        <v>7489</v>
      </c>
    </row>
    <row r="2033" spans="1:11" s="139" customFormat="1" ht="30" customHeight="1">
      <c r="A2033" s="140" t="s">
        <v>4248</v>
      </c>
      <c r="B2033" s="142"/>
      <c r="C2033" s="142"/>
      <c r="D2033" s="142"/>
      <c r="E2033" s="142"/>
      <c r="F2033" s="142"/>
      <c r="K2033" s="140" t="s">
        <v>7490</v>
      </c>
    </row>
    <row r="2034" spans="1:11" s="139" customFormat="1" ht="30" customHeight="1">
      <c r="A2034" s="140" t="s">
        <v>4249</v>
      </c>
      <c r="B2034" s="142"/>
      <c r="C2034" s="142"/>
      <c r="D2034" s="142"/>
      <c r="E2034" s="142"/>
      <c r="F2034" s="142"/>
      <c r="K2034" s="140" t="s">
        <v>7491</v>
      </c>
    </row>
    <row r="2035" spans="1:11" s="139" customFormat="1" ht="30" customHeight="1">
      <c r="A2035" s="140" t="s">
        <v>4250</v>
      </c>
      <c r="B2035" s="142"/>
      <c r="C2035" s="142"/>
      <c r="D2035" s="142"/>
      <c r="E2035" s="142"/>
      <c r="F2035" s="142"/>
      <c r="K2035" s="140" t="s">
        <v>7492</v>
      </c>
    </row>
    <row r="2036" spans="1:11" s="139" customFormat="1" ht="30" customHeight="1">
      <c r="A2036" s="140" t="s">
        <v>4251</v>
      </c>
      <c r="B2036" s="142"/>
      <c r="C2036" s="142"/>
      <c r="D2036" s="142"/>
      <c r="E2036" s="142"/>
      <c r="F2036" s="142"/>
      <c r="K2036" s="140" t="s">
        <v>7493</v>
      </c>
    </row>
    <row r="2037" spans="1:11" s="139" customFormat="1" ht="30" customHeight="1">
      <c r="A2037" s="140" t="s">
        <v>4252</v>
      </c>
      <c r="B2037" s="142"/>
      <c r="C2037" s="142"/>
      <c r="D2037" s="142"/>
      <c r="E2037" s="142"/>
      <c r="F2037" s="142"/>
      <c r="K2037" s="140" t="s">
        <v>7494</v>
      </c>
    </row>
    <row r="2038" spans="1:11" s="139" customFormat="1" ht="30" customHeight="1">
      <c r="A2038" s="140" t="s">
        <v>4253</v>
      </c>
      <c r="B2038" s="142"/>
      <c r="C2038" s="142"/>
      <c r="D2038" s="142"/>
      <c r="E2038" s="142"/>
      <c r="F2038" s="142"/>
      <c r="K2038" s="140" t="s">
        <v>7495</v>
      </c>
    </row>
    <row r="2039" spans="1:11" s="139" customFormat="1" ht="30" customHeight="1">
      <c r="A2039" s="140" t="s">
        <v>4254</v>
      </c>
      <c r="B2039" s="142"/>
      <c r="C2039" s="142"/>
      <c r="D2039" s="142"/>
      <c r="E2039" s="142"/>
      <c r="F2039" s="142"/>
      <c r="K2039" s="140" t="s">
        <v>7496</v>
      </c>
    </row>
    <row r="2040" spans="1:11" s="139" customFormat="1" ht="30" customHeight="1">
      <c r="A2040" s="140" t="s">
        <v>4255</v>
      </c>
      <c r="B2040" s="142"/>
      <c r="C2040" s="142"/>
      <c r="D2040" s="142"/>
      <c r="E2040" s="142"/>
      <c r="F2040" s="142"/>
      <c r="K2040" s="140" t="s">
        <v>7497</v>
      </c>
    </row>
    <row r="2041" spans="1:11" s="139" customFormat="1" ht="30" customHeight="1">
      <c r="A2041" s="140" t="s">
        <v>4256</v>
      </c>
      <c r="B2041" s="142"/>
      <c r="C2041" s="142"/>
      <c r="D2041" s="142"/>
      <c r="E2041" s="142"/>
      <c r="F2041" s="142"/>
      <c r="K2041" s="140" t="s">
        <v>7498</v>
      </c>
    </row>
    <row r="2042" spans="1:11" s="139" customFormat="1" ht="30" customHeight="1">
      <c r="A2042" s="140" t="s">
        <v>4257</v>
      </c>
      <c r="B2042" s="142"/>
      <c r="C2042" s="142"/>
      <c r="D2042" s="142"/>
      <c r="E2042" s="142"/>
      <c r="F2042" s="142"/>
      <c r="K2042" s="140" t="s">
        <v>7499</v>
      </c>
    </row>
    <row r="2043" spans="1:11" s="139" customFormat="1" ht="30" customHeight="1">
      <c r="A2043" s="140" t="s">
        <v>52</v>
      </c>
      <c r="B2043" s="142"/>
      <c r="C2043" s="142"/>
      <c r="D2043" s="142"/>
      <c r="E2043" s="142"/>
      <c r="F2043" s="142"/>
      <c r="K2043" s="140" t="s">
        <v>52</v>
      </c>
    </row>
    <row r="2044" spans="1:11" s="139" customFormat="1" ht="30" customHeight="1">
      <c r="A2044" s="140" t="s">
        <v>3586</v>
      </c>
      <c r="B2044" s="142"/>
      <c r="C2044" s="142"/>
      <c r="D2044" s="142"/>
      <c r="E2044" s="142"/>
      <c r="F2044" s="142"/>
      <c r="K2044" s="140" t="s">
        <v>7500</v>
      </c>
    </row>
    <row r="2045" spans="1:11" s="139" customFormat="1" ht="30" customHeight="1">
      <c r="A2045" s="140" t="s">
        <v>4258</v>
      </c>
      <c r="B2045" s="142"/>
      <c r="C2045" s="142"/>
      <c r="D2045" s="142"/>
      <c r="E2045" s="142"/>
      <c r="F2045" s="142"/>
      <c r="K2045" s="140" t="s">
        <v>7501</v>
      </c>
    </row>
    <row r="2046" spans="1:11" s="139" customFormat="1" ht="30" customHeight="1">
      <c r="A2046" s="140" t="s">
        <v>4259</v>
      </c>
      <c r="B2046" s="142"/>
      <c r="C2046" s="142"/>
      <c r="D2046" s="142"/>
      <c r="E2046" s="142"/>
      <c r="F2046" s="142"/>
      <c r="K2046" s="140" t="s">
        <v>7502</v>
      </c>
    </row>
    <row r="2047" spans="1:11" s="139" customFormat="1" ht="30" customHeight="1">
      <c r="A2047" s="140" t="s">
        <v>52</v>
      </c>
      <c r="B2047" s="142"/>
      <c r="C2047" s="142"/>
      <c r="D2047" s="142"/>
      <c r="E2047" s="142"/>
      <c r="F2047" s="142"/>
      <c r="K2047" s="140" t="s">
        <v>6676</v>
      </c>
    </row>
    <row r="2048" spans="1:11" s="139" customFormat="1" ht="30" customHeight="1">
      <c r="A2048" s="140" t="s">
        <v>4260</v>
      </c>
      <c r="B2048" s="142"/>
      <c r="C2048" s="142"/>
      <c r="D2048" s="142"/>
      <c r="E2048" s="142"/>
      <c r="F2048" s="142"/>
      <c r="K2048" s="140" t="s">
        <v>7503</v>
      </c>
    </row>
    <row r="2049" spans="1:11" s="139" customFormat="1" ht="30" customHeight="1">
      <c r="A2049" s="140" t="s">
        <v>4261</v>
      </c>
      <c r="B2049" s="142"/>
      <c r="C2049" s="142"/>
      <c r="D2049" s="142"/>
      <c r="E2049" s="142"/>
      <c r="F2049" s="142"/>
      <c r="K2049" s="140" t="s">
        <v>7504</v>
      </c>
    </row>
    <row r="2050" spans="1:11" s="139" customFormat="1" ht="30" customHeight="1">
      <c r="A2050" s="140" t="s">
        <v>4262</v>
      </c>
      <c r="B2050" s="142">
        <v>85</v>
      </c>
      <c r="C2050" s="142"/>
      <c r="D2050" s="142"/>
      <c r="E2050" s="142">
        <v>85</v>
      </c>
      <c r="F2050" s="142" t="s">
        <v>7505</v>
      </c>
      <c r="K2050" s="140" t="s">
        <v>7506</v>
      </c>
    </row>
    <row r="2051" spans="1:11" s="139" customFormat="1" ht="30" customHeight="1">
      <c r="A2051" s="140" t="s">
        <v>4263</v>
      </c>
      <c r="B2051" s="142"/>
      <c r="C2051" s="142">
        <v>290.60000000000002</v>
      </c>
      <c r="D2051" s="142"/>
      <c r="E2051" s="142">
        <v>290.60000000000002</v>
      </c>
      <c r="F2051" s="142" t="s">
        <v>7507</v>
      </c>
      <c r="K2051" s="140" t="s">
        <v>7508</v>
      </c>
    </row>
    <row r="2052" spans="1:11" s="139" customFormat="1" ht="30" customHeight="1">
      <c r="A2052" s="140" t="s">
        <v>4264</v>
      </c>
      <c r="B2052" s="142"/>
      <c r="C2052" s="142"/>
      <c r="D2052" s="142">
        <v>44.4</v>
      </c>
      <c r="E2052" s="142">
        <v>44.4</v>
      </c>
      <c r="F2052" s="142" t="s">
        <v>7509</v>
      </c>
      <c r="K2052" s="140" t="s">
        <v>7510</v>
      </c>
    </row>
    <row r="2053" spans="1:11" s="139" customFormat="1" ht="30" customHeight="1">
      <c r="A2053" s="140" t="s">
        <v>52</v>
      </c>
      <c r="B2053" s="142"/>
      <c r="C2053" s="142"/>
      <c r="D2053" s="142"/>
      <c r="E2053" s="142"/>
      <c r="F2053" s="142"/>
      <c r="K2053" s="140" t="s">
        <v>52</v>
      </c>
    </row>
    <row r="2054" spans="1:11" s="139" customFormat="1" ht="30" customHeight="1">
      <c r="A2054" s="140" t="s">
        <v>52</v>
      </c>
      <c r="B2054" s="142"/>
      <c r="C2054" s="142"/>
      <c r="D2054" s="142"/>
      <c r="E2054" s="142"/>
      <c r="F2054" s="142"/>
      <c r="K2054" s="140" t="s">
        <v>52</v>
      </c>
    </row>
    <row r="2055" spans="1:11" s="139" customFormat="1" ht="30" customHeight="1">
      <c r="A2055" s="140" t="s">
        <v>4265</v>
      </c>
      <c r="B2055" s="142"/>
      <c r="C2055" s="142"/>
      <c r="D2055" s="142"/>
      <c r="E2055" s="142"/>
      <c r="F2055" s="142"/>
      <c r="K2055" s="140" t="s">
        <v>7511</v>
      </c>
    </row>
    <row r="2056" spans="1:11" s="139" customFormat="1" ht="30" customHeight="1">
      <c r="A2056" s="140" t="s">
        <v>4266</v>
      </c>
      <c r="B2056" s="142"/>
      <c r="C2056" s="142"/>
      <c r="D2056" s="142"/>
      <c r="E2056" s="142"/>
      <c r="F2056" s="142"/>
      <c r="K2056" s="140" t="s">
        <v>7512</v>
      </c>
    </row>
    <row r="2057" spans="1:11" s="139" customFormat="1" ht="30" customHeight="1">
      <c r="A2057" s="140" t="s">
        <v>4267</v>
      </c>
      <c r="B2057" s="142"/>
      <c r="C2057" s="142"/>
      <c r="D2057" s="142"/>
      <c r="E2057" s="142"/>
      <c r="F2057" s="142"/>
      <c r="K2057" s="140" t="s">
        <v>7513</v>
      </c>
    </row>
    <row r="2058" spans="1:11" s="139" customFormat="1" ht="30" customHeight="1">
      <c r="A2058" s="140" t="s">
        <v>4268</v>
      </c>
      <c r="B2058" s="142"/>
      <c r="C2058" s="142"/>
      <c r="D2058" s="142"/>
      <c r="E2058" s="142"/>
      <c r="F2058" s="142"/>
      <c r="K2058" s="140" t="s">
        <v>7514</v>
      </c>
    </row>
    <row r="2059" spans="1:11" s="139" customFormat="1" ht="30" customHeight="1">
      <c r="A2059" s="140" t="s">
        <v>4269</v>
      </c>
      <c r="B2059" s="142"/>
      <c r="C2059" s="142"/>
      <c r="D2059" s="142"/>
      <c r="E2059" s="142"/>
      <c r="F2059" s="142"/>
      <c r="K2059" s="140" t="s">
        <v>7515</v>
      </c>
    </row>
    <row r="2060" spans="1:11" s="139" customFormat="1" ht="30" customHeight="1">
      <c r="A2060" s="140" t="s">
        <v>4270</v>
      </c>
      <c r="B2060" s="142">
        <v>5669.9</v>
      </c>
      <c r="C2060" s="142"/>
      <c r="D2060" s="142"/>
      <c r="E2060" s="142">
        <v>5669.9</v>
      </c>
      <c r="F2060" s="142" t="s">
        <v>7516</v>
      </c>
      <c r="K2060" s="140" t="s">
        <v>7517</v>
      </c>
    </row>
    <row r="2061" spans="1:11" s="139" customFormat="1" ht="30" customHeight="1">
      <c r="A2061" s="140" t="s">
        <v>4271</v>
      </c>
      <c r="B2061" s="142"/>
      <c r="C2061" s="142">
        <v>14385.1</v>
      </c>
      <c r="D2061" s="142"/>
      <c r="E2061" s="142">
        <v>14385.1</v>
      </c>
      <c r="F2061" s="142" t="s">
        <v>7518</v>
      </c>
      <c r="K2061" s="140" t="s">
        <v>7519</v>
      </c>
    </row>
    <row r="2062" spans="1:11" s="139" customFormat="1" ht="30" customHeight="1">
      <c r="A2062" s="140" t="s">
        <v>4272</v>
      </c>
      <c r="B2062" s="142"/>
      <c r="C2062" s="142"/>
      <c r="D2062" s="142">
        <v>5539.4</v>
      </c>
      <c r="E2062" s="142">
        <v>5539.4</v>
      </c>
      <c r="F2062" s="142" t="s">
        <v>7520</v>
      </c>
      <c r="K2062" s="140" t="s">
        <v>7521</v>
      </c>
    </row>
    <row r="2063" spans="1:11" s="139" customFormat="1" ht="30" customHeight="1">
      <c r="A2063" s="140" t="s">
        <v>52</v>
      </c>
      <c r="B2063" s="142"/>
      <c r="C2063" s="142"/>
      <c r="D2063" s="142"/>
      <c r="E2063" s="142"/>
      <c r="F2063" s="142"/>
      <c r="K2063" s="140" t="s">
        <v>52</v>
      </c>
    </row>
    <row r="2064" spans="1:11" s="139" customFormat="1" ht="30" customHeight="1">
      <c r="A2064" s="140" t="s">
        <v>4273</v>
      </c>
      <c r="B2064" s="143">
        <v>5754.9</v>
      </c>
      <c r="C2064" s="143">
        <v>14675.7</v>
      </c>
      <c r="D2064" s="143">
        <v>5583.8</v>
      </c>
      <c r="E2064" s="143">
        <v>26014.400000000001</v>
      </c>
      <c r="F2064" s="143"/>
      <c r="K2064" s="140" t="s">
        <v>7522</v>
      </c>
    </row>
    <row r="2065" spans="1:11" s="139" customFormat="1" ht="30" customHeight="1">
      <c r="A2065" s="140"/>
      <c r="B2065" s="140"/>
      <c r="C2065" s="140"/>
      <c r="D2065" s="140"/>
      <c r="E2065" s="140"/>
      <c r="F2065" s="140"/>
    </row>
    <row r="2066" spans="1:11" s="139" customFormat="1" ht="30" customHeight="1" thickBot="1">
      <c r="A2066" s="144" t="s">
        <v>3566</v>
      </c>
      <c r="B2066" s="145">
        <v>5754</v>
      </c>
      <c r="C2066" s="145">
        <v>14675</v>
      </c>
      <c r="D2066" s="145">
        <v>5583</v>
      </c>
      <c r="E2066" s="145">
        <v>26012</v>
      </c>
      <c r="F2066" s="144"/>
    </row>
    <row r="2067" spans="1:11" s="139" customFormat="1" ht="30" customHeight="1">
      <c r="A2067" s="140"/>
      <c r="B2067" s="140"/>
      <c r="C2067" s="140"/>
      <c r="D2067" s="140"/>
      <c r="E2067" s="140"/>
      <c r="F2067" s="140"/>
    </row>
    <row r="2068" spans="1:11" s="139" customFormat="1" ht="30" customHeight="1">
      <c r="A2068" s="140" t="s">
        <v>7523</v>
      </c>
      <c r="B2068" s="141">
        <v>4134</v>
      </c>
      <c r="C2068" s="141">
        <v>10528</v>
      </c>
      <c r="D2068" s="141">
        <v>4020</v>
      </c>
      <c r="E2068" s="141">
        <v>18682</v>
      </c>
      <c r="F2068" s="140" t="s">
        <v>52</v>
      </c>
      <c r="G2068" s="139" t="s">
        <v>52</v>
      </c>
      <c r="H2068" s="139" t="s">
        <v>6511</v>
      </c>
      <c r="K2068" s="139">
        <v>1</v>
      </c>
    </row>
    <row r="2069" spans="1:11" s="139" customFormat="1" ht="30" customHeight="1">
      <c r="A2069" s="147"/>
      <c r="B2069" s="140"/>
      <c r="C2069" s="140"/>
      <c r="D2069" s="140"/>
      <c r="E2069" s="140"/>
      <c r="F2069" s="140"/>
    </row>
    <row r="2070" spans="1:11" s="139" customFormat="1" ht="30" customHeight="1">
      <c r="A2070" s="140" t="s">
        <v>6674</v>
      </c>
      <c r="B2070" s="140"/>
      <c r="C2070" s="140"/>
      <c r="D2070" s="140"/>
      <c r="E2070" s="140"/>
      <c r="F2070" s="140"/>
      <c r="G2070" s="139" t="s">
        <v>52</v>
      </c>
      <c r="I2070" s="139" t="s">
        <v>1535</v>
      </c>
      <c r="J2070" s="139" t="s">
        <v>52</v>
      </c>
      <c r="K2070" s="139" t="s">
        <v>56</v>
      </c>
    </row>
    <row r="2071" spans="1:11" s="139" customFormat="1" ht="30" customHeight="1">
      <c r="A2071" s="140" t="s">
        <v>4274</v>
      </c>
      <c r="B2071" s="142"/>
      <c r="C2071" s="142"/>
      <c r="D2071" s="142"/>
      <c r="E2071" s="142"/>
      <c r="F2071" s="142"/>
      <c r="K2071" s="140" t="s">
        <v>7524</v>
      </c>
    </row>
    <row r="2072" spans="1:11" s="139" customFormat="1" ht="30" customHeight="1">
      <c r="A2072" s="140" t="s">
        <v>52</v>
      </c>
      <c r="B2072" s="142"/>
      <c r="C2072" s="142"/>
      <c r="D2072" s="142"/>
      <c r="E2072" s="142"/>
      <c r="F2072" s="142"/>
      <c r="K2072" s="140" t="s">
        <v>52</v>
      </c>
    </row>
    <row r="2073" spans="1:11" s="139" customFormat="1" ht="30" customHeight="1">
      <c r="A2073" s="140" t="s">
        <v>3548</v>
      </c>
      <c r="B2073" s="142"/>
      <c r="C2073" s="142"/>
      <c r="D2073" s="142"/>
      <c r="E2073" s="142"/>
      <c r="F2073" s="142"/>
      <c r="K2073" s="140" t="s">
        <v>6677</v>
      </c>
    </row>
    <row r="2074" spans="1:11" s="139" customFormat="1" ht="30" customHeight="1">
      <c r="A2074" s="140" t="s">
        <v>4247</v>
      </c>
      <c r="B2074" s="142"/>
      <c r="C2074" s="142"/>
      <c r="D2074" s="142"/>
      <c r="E2074" s="142"/>
      <c r="F2074" s="142"/>
      <c r="K2074" s="140" t="s">
        <v>7489</v>
      </c>
    </row>
    <row r="2075" spans="1:11" s="139" customFormat="1" ht="30" customHeight="1">
      <c r="A2075" s="140" t="s">
        <v>4248</v>
      </c>
      <c r="B2075" s="142"/>
      <c r="C2075" s="142"/>
      <c r="D2075" s="142"/>
      <c r="E2075" s="142"/>
      <c r="F2075" s="142"/>
      <c r="K2075" s="140" t="s">
        <v>7490</v>
      </c>
    </row>
    <row r="2076" spans="1:11" s="139" customFormat="1" ht="30" customHeight="1">
      <c r="A2076" s="140" t="s">
        <v>4249</v>
      </c>
      <c r="B2076" s="142"/>
      <c r="C2076" s="142"/>
      <c r="D2076" s="142"/>
      <c r="E2076" s="142"/>
      <c r="F2076" s="142"/>
      <c r="K2076" s="140" t="s">
        <v>7491</v>
      </c>
    </row>
    <row r="2077" spans="1:11" s="139" customFormat="1" ht="30" customHeight="1">
      <c r="A2077" s="140" t="s">
        <v>4250</v>
      </c>
      <c r="B2077" s="142"/>
      <c r="C2077" s="142"/>
      <c r="D2077" s="142"/>
      <c r="E2077" s="142"/>
      <c r="F2077" s="142"/>
      <c r="K2077" s="140" t="s">
        <v>7492</v>
      </c>
    </row>
    <row r="2078" spans="1:11" s="139" customFormat="1" ht="30" customHeight="1">
      <c r="A2078" s="140" t="s">
        <v>4275</v>
      </c>
      <c r="B2078" s="142"/>
      <c r="C2078" s="142"/>
      <c r="D2078" s="142"/>
      <c r="E2078" s="142"/>
      <c r="F2078" s="142"/>
      <c r="K2078" s="140" t="s">
        <v>7525</v>
      </c>
    </row>
    <row r="2079" spans="1:11" s="139" customFormat="1" ht="30" customHeight="1">
      <c r="A2079" s="140" t="s">
        <v>4252</v>
      </c>
      <c r="B2079" s="142"/>
      <c r="C2079" s="142"/>
      <c r="D2079" s="142"/>
      <c r="E2079" s="142"/>
      <c r="F2079" s="142"/>
      <c r="K2079" s="140" t="s">
        <v>7494</v>
      </c>
    </row>
    <row r="2080" spans="1:11" s="139" customFormat="1" ht="30" customHeight="1">
      <c r="A2080" s="140" t="s">
        <v>4253</v>
      </c>
      <c r="B2080" s="142"/>
      <c r="C2080" s="142"/>
      <c r="D2080" s="142"/>
      <c r="E2080" s="142"/>
      <c r="F2080" s="142"/>
      <c r="K2080" s="140" t="s">
        <v>7495</v>
      </c>
    </row>
    <row r="2081" spans="1:11" s="139" customFormat="1" ht="30" customHeight="1">
      <c r="A2081" s="140" t="s">
        <v>4254</v>
      </c>
      <c r="B2081" s="142"/>
      <c r="C2081" s="142"/>
      <c r="D2081" s="142"/>
      <c r="E2081" s="142"/>
      <c r="F2081" s="142"/>
      <c r="K2081" s="140" t="s">
        <v>7496</v>
      </c>
    </row>
    <row r="2082" spans="1:11" s="139" customFormat="1" ht="30" customHeight="1">
      <c r="A2082" s="140" t="s">
        <v>4255</v>
      </c>
      <c r="B2082" s="142"/>
      <c r="C2082" s="142"/>
      <c r="D2082" s="142"/>
      <c r="E2082" s="142"/>
      <c r="F2082" s="142"/>
      <c r="K2082" s="140" t="s">
        <v>7497</v>
      </c>
    </row>
    <row r="2083" spans="1:11" s="139" customFormat="1" ht="30" customHeight="1">
      <c r="A2083" s="140" t="s">
        <v>4256</v>
      </c>
      <c r="B2083" s="142"/>
      <c r="C2083" s="142"/>
      <c r="D2083" s="142"/>
      <c r="E2083" s="142"/>
      <c r="F2083" s="142"/>
      <c r="K2083" s="140" t="s">
        <v>7498</v>
      </c>
    </row>
    <row r="2084" spans="1:11" s="139" customFormat="1" ht="30" customHeight="1">
      <c r="A2084" s="140" t="s">
        <v>4257</v>
      </c>
      <c r="B2084" s="142"/>
      <c r="C2084" s="142"/>
      <c r="D2084" s="142"/>
      <c r="E2084" s="142"/>
      <c r="F2084" s="142"/>
      <c r="K2084" s="140" t="s">
        <v>7499</v>
      </c>
    </row>
    <row r="2085" spans="1:11" s="139" customFormat="1" ht="30" customHeight="1">
      <c r="A2085" s="140" t="s">
        <v>52</v>
      </c>
      <c r="B2085" s="142"/>
      <c r="C2085" s="142"/>
      <c r="D2085" s="142"/>
      <c r="E2085" s="142"/>
      <c r="F2085" s="142"/>
      <c r="K2085" s="140" t="s">
        <v>52</v>
      </c>
    </row>
    <row r="2086" spans="1:11" s="139" customFormat="1" ht="30" customHeight="1">
      <c r="A2086" s="140" t="s">
        <v>3586</v>
      </c>
      <c r="B2086" s="142"/>
      <c r="C2086" s="142"/>
      <c r="D2086" s="142"/>
      <c r="E2086" s="142"/>
      <c r="F2086" s="142"/>
      <c r="K2086" s="140" t="s">
        <v>7500</v>
      </c>
    </row>
    <row r="2087" spans="1:11" s="139" customFormat="1" ht="30" customHeight="1">
      <c r="A2087" s="140" t="s">
        <v>4258</v>
      </c>
      <c r="B2087" s="142"/>
      <c r="C2087" s="142"/>
      <c r="D2087" s="142"/>
      <c r="E2087" s="142"/>
      <c r="F2087" s="142"/>
      <c r="K2087" s="140" t="s">
        <v>7501</v>
      </c>
    </row>
    <row r="2088" spans="1:11" s="139" customFormat="1" ht="30" customHeight="1">
      <c r="A2088" s="140" t="s">
        <v>4276</v>
      </c>
      <c r="B2088" s="142"/>
      <c r="C2088" s="142"/>
      <c r="D2088" s="142"/>
      <c r="E2088" s="142"/>
      <c r="F2088" s="142"/>
      <c r="K2088" s="140" t="s">
        <v>7526</v>
      </c>
    </row>
    <row r="2089" spans="1:11" s="139" customFormat="1" ht="30" customHeight="1">
      <c r="A2089" s="140" t="s">
        <v>52</v>
      </c>
      <c r="B2089" s="142"/>
      <c r="C2089" s="142"/>
      <c r="D2089" s="142"/>
      <c r="E2089" s="142"/>
      <c r="F2089" s="142"/>
      <c r="K2089" s="140" t="s">
        <v>6676</v>
      </c>
    </row>
    <row r="2090" spans="1:11" s="139" customFormat="1" ht="30" customHeight="1">
      <c r="A2090" s="140" t="s">
        <v>4260</v>
      </c>
      <c r="B2090" s="142"/>
      <c r="C2090" s="142"/>
      <c r="D2090" s="142"/>
      <c r="E2090" s="142"/>
      <c r="F2090" s="142"/>
      <c r="K2090" s="140" t="s">
        <v>7503</v>
      </c>
    </row>
    <row r="2091" spans="1:11" s="139" customFormat="1" ht="30" customHeight="1">
      <c r="A2091" s="140" t="s">
        <v>4277</v>
      </c>
      <c r="B2091" s="142"/>
      <c r="C2091" s="142"/>
      <c r="D2091" s="142"/>
      <c r="E2091" s="142"/>
      <c r="F2091" s="142"/>
      <c r="K2091" s="140" t="s">
        <v>7504</v>
      </c>
    </row>
    <row r="2092" spans="1:11" s="139" customFormat="1" ht="30" customHeight="1">
      <c r="A2092" s="140" t="s">
        <v>4278</v>
      </c>
      <c r="B2092" s="142">
        <v>42.9</v>
      </c>
      <c r="C2092" s="142"/>
      <c r="D2092" s="142"/>
      <c r="E2092" s="142">
        <v>42.9</v>
      </c>
      <c r="F2092" s="142" t="s">
        <v>7505</v>
      </c>
      <c r="K2092" s="140" t="s">
        <v>7527</v>
      </c>
    </row>
    <row r="2093" spans="1:11" s="139" customFormat="1" ht="30" customHeight="1">
      <c r="A2093" s="140" t="s">
        <v>4279</v>
      </c>
      <c r="B2093" s="142"/>
      <c r="C2093" s="142">
        <v>146.69999999999999</v>
      </c>
      <c r="D2093" s="142"/>
      <c r="E2093" s="142">
        <v>146.69999999999999</v>
      </c>
      <c r="F2093" s="142" t="s">
        <v>7507</v>
      </c>
      <c r="K2093" s="140" t="s">
        <v>7528</v>
      </c>
    </row>
    <row r="2094" spans="1:11" s="139" customFormat="1" ht="30" customHeight="1">
      <c r="A2094" s="140" t="s">
        <v>4280</v>
      </c>
      <c r="B2094" s="142"/>
      <c r="C2094" s="142"/>
      <c r="D2094" s="142">
        <v>22.4</v>
      </c>
      <c r="E2094" s="142">
        <v>22.4</v>
      </c>
      <c r="F2094" s="142" t="s">
        <v>7509</v>
      </c>
      <c r="K2094" s="140" t="s">
        <v>7529</v>
      </c>
    </row>
    <row r="2095" spans="1:11" s="139" customFormat="1" ht="30" customHeight="1">
      <c r="A2095" s="140" t="s">
        <v>52</v>
      </c>
      <c r="B2095" s="142"/>
      <c r="C2095" s="142"/>
      <c r="D2095" s="142"/>
      <c r="E2095" s="142"/>
      <c r="F2095" s="142"/>
      <c r="K2095" s="140" t="s">
        <v>52</v>
      </c>
    </row>
    <row r="2096" spans="1:11" s="139" customFormat="1" ht="30" customHeight="1">
      <c r="A2096" s="140" t="s">
        <v>4265</v>
      </c>
      <c r="B2096" s="142"/>
      <c r="C2096" s="142"/>
      <c r="D2096" s="142"/>
      <c r="E2096" s="142"/>
      <c r="F2096" s="142"/>
      <c r="K2096" s="140" t="s">
        <v>7511</v>
      </c>
    </row>
    <row r="2097" spans="1:11" s="139" customFormat="1" ht="30" customHeight="1">
      <c r="A2097" s="140" t="s">
        <v>4266</v>
      </c>
      <c r="B2097" s="142"/>
      <c r="C2097" s="142"/>
      <c r="D2097" s="142"/>
      <c r="E2097" s="142"/>
      <c r="F2097" s="142"/>
      <c r="K2097" s="140" t="s">
        <v>7512</v>
      </c>
    </row>
    <row r="2098" spans="1:11" s="139" customFormat="1" ht="30" customHeight="1">
      <c r="A2098" s="140" t="s">
        <v>4267</v>
      </c>
      <c r="B2098" s="142"/>
      <c r="C2098" s="142"/>
      <c r="D2098" s="142"/>
      <c r="E2098" s="142"/>
      <c r="F2098" s="142"/>
      <c r="K2098" s="140" t="s">
        <v>7513</v>
      </c>
    </row>
    <row r="2099" spans="1:11" s="139" customFormat="1" ht="30" customHeight="1">
      <c r="A2099" s="140" t="s">
        <v>4281</v>
      </c>
      <c r="B2099" s="142"/>
      <c r="C2099" s="142"/>
      <c r="D2099" s="142"/>
      <c r="E2099" s="142"/>
      <c r="F2099" s="142"/>
      <c r="K2099" s="140" t="s">
        <v>7530</v>
      </c>
    </row>
    <row r="2100" spans="1:11" s="139" customFormat="1" ht="30" customHeight="1">
      <c r="A2100" s="140" t="s">
        <v>4269</v>
      </c>
      <c r="B2100" s="142"/>
      <c r="C2100" s="142"/>
      <c r="D2100" s="142"/>
      <c r="E2100" s="142"/>
      <c r="F2100" s="142"/>
      <c r="K2100" s="140" t="s">
        <v>7515</v>
      </c>
    </row>
    <row r="2101" spans="1:11" s="139" customFormat="1" ht="30" customHeight="1">
      <c r="A2101" s="140" t="s">
        <v>4282</v>
      </c>
      <c r="B2101" s="142">
        <v>4092</v>
      </c>
      <c r="C2101" s="142"/>
      <c r="D2101" s="142"/>
      <c r="E2101" s="142">
        <v>4092</v>
      </c>
      <c r="F2101" s="142" t="s">
        <v>7516</v>
      </c>
      <c r="K2101" s="140" t="s">
        <v>7531</v>
      </c>
    </row>
    <row r="2102" spans="1:11" s="139" customFormat="1" ht="30" customHeight="1">
      <c r="A2102" s="140" t="s">
        <v>4283</v>
      </c>
      <c r="B2102" s="142"/>
      <c r="C2102" s="142">
        <v>10381.9</v>
      </c>
      <c r="D2102" s="142"/>
      <c r="E2102" s="142">
        <v>10381.9</v>
      </c>
      <c r="F2102" s="142" t="s">
        <v>7518</v>
      </c>
      <c r="K2102" s="140" t="s">
        <v>7532</v>
      </c>
    </row>
    <row r="2103" spans="1:11" s="139" customFormat="1" ht="30" customHeight="1">
      <c r="A2103" s="140" t="s">
        <v>4284</v>
      </c>
      <c r="B2103" s="142"/>
      <c r="C2103" s="142"/>
      <c r="D2103" s="142">
        <v>3997.9</v>
      </c>
      <c r="E2103" s="142">
        <v>3997.9</v>
      </c>
      <c r="F2103" s="142" t="s">
        <v>7520</v>
      </c>
      <c r="K2103" s="140" t="s">
        <v>7533</v>
      </c>
    </row>
    <row r="2104" spans="1:11" s="139" customFormat="1" ht="30" customHeight="1">
      <c r="A2104" s="140" t="s">
        <v>52</v>
      </c>
      <c r="B2104" s="142"/>
      <c r="C2104" s="142"/>
      <c r="D2104" s="142"/>
      <c r="E2104" s="142"/>
      <c r="F2104" s="142"/>
      <c r="K2104" s="140" t="s">
        <v>52</v>
      </c>
    </row>
    <row r="2105" spans="1:11" s="139" customFormat="1" ht="30" customHeight="1">
      <c r="A2105" s="140" t="s">
        <v>52</v>
      </c>
      <c r="B2105" s="142"/>
      <c r="C2105" s="142"/>
      <c r="D2105" s="142"/>
      <c r="E2105" s="142"/>
      <c r="F2105" s="142"/>
      <c r="K2105" s="140" t="s">
        <v>52</v>
      </c>
    </row>
    <row r="2106" spans="1:11" s="139" customFormat="1" ht="30" customHeight="1">
      <c r="A2106" s="140" t="s">
        <v>4273</v>
      </c>
      <c r="B2106" s="143">
        <v>4134.8999999999996</v>
      </c>
      <c r="C2106" s="143">
        <v>10528.6</v>
      </c>
      <c r="D2106" s="143">
        <v>4020.3</v>
      </c>
      <c r="E2106" s="143">
        <v>18683.8</v>
      </c>
      <c r="F2106" s="143"/>
      <c r="K2106" s="140" t="s">
        <v>7534</v>
      </c>
    </row>
    <row r="2107" spans="1:11" s="139" customFormat="1" ht="30" customHeight="1">
      <c r="A2107" s="140"/>
      <c r="B2107" s="140"/>
      <c r="C2107" s="140"/>
      <c r="D2107" s="140"/>
      <c r="E2107" s="140"/>
      <c r="F2107" s="140"/>
    </row>
    <row r="2108" spans="1:11" s="139" customFormat="1" ht="30" customHeight="1" thickBot="1">
      <c r="A2108" s="144" t="s">
        <v>3566</v>
      </c>
      <c r="B2108" s="145">
        <v>4134</v>
      </c>
      <c r="C2108" s="145">
        <v>10528</v>
      </c>
      <c r="D2108" s="145">
        <v>4020</v>
      </c>
      <c r="E2108" s="145">
        <v>18682</v>
      </c>
      <c r="F2108" s="144"/>
    </row>
    <row r="2109" spans="1:11" s="139" customFormat="1" ht="30" customHeight="1">
      <c r="A2109" s="140"/>
      <c r="B2109" s="140"/>
      <c r="C2109" s="140"/>
      <c r="D2109" s="140"/>
      <c r="E2109" s="140"/>
      <c r="F2109" s="140"/>
    </row>
    <row r="2110" spans="1:11" s="139" customFormat="1" ht="30" customHeight="1">
      <c r="A2110" s="140" t="s">
        <v>7535</v>
      </c>
      <c r="B2110" s="141">
        <v>8269</v>
      </c>
      <c r="C2110" s="141">
        <v>21057</v>
      </c>
      <c r="D2110" s="141">
        <v>8040</v>
      </c>
      <c r="E2110" s="141">
        <v>37366</v>
      </c>
      <c r="F2110" s="140" t="s">
        <v>52</v>
      </c>
      <c r="G2110" s="139" t="s">
        <v>52</v>
      </c>
      <c r="H2110" s="139" t="s">
        <v>6512</v>
      </c>
      <c r="K2110" s="139">
        <v>1</v>
      </c>
    </row>
    <row r="2111" spans="1:11" s="139" customFormat="1" ht="30" customHeight="1">
      <c r="A2111" s="147"/>
      <c r="B2111" s="140"/>
      <c r="C2111" s="140"/>
      <c r="D2111" s="140"/>
      <c r="E2111" s="140"/>
      <c r="F2111" s="140"/>
    </row>
    <row r="2112" spans="1:11" s="139" customFormat="1" ht="30" customHeight="1">
      <c r="A2112" s="140" t="s">
        <v>6674</v>
      </c>
      <c r="B2112" s="140"/>
      <c r="C2112" s="140"/>
      <c r="D2112" s="140"/>
      <c r="E2112" s="140"/>
      <c r="F2112" s="140"/>
      <c r="G2112" s="139" t="s">
        <v>52</v>
      </c>
      <c r="I2112" s="139" t="s">
        <v>1535</v>
      </c>
      <c r="J2112" s="139" t="s">
        <v>52</v>
      </c>
      <c r="K2112" s="139" t="s">
        <v>56</v>
      </c>
    </row>
    <row r="2113" spans="1:11" s="139" customFormat="1" ht="30" customHeight="1">
      <c r="A2113" s="140" t="s">
        <v>4274</v>
      </c>
      <c r="B2113" s="142"/>
      <c r="C2113" s="142"/>
      <c r="D2113" s="142"/>
      <c r="E2113" s="142"/>
      <c r="F2113" s="142"/>
      <c r="K2113" s="140" t="s">
        <v>7524</v>
      </c>
    </row>
    <row r="2114" spans="1:11" s="139" customFormat="1" ht="30" customHeight="1">
      <c r="A2114" s="140" t="s">
        <v>52</v>
      </c>
      <c r="B2114" s="142"/>
      <c r="C2114" s="142"/>
      <c r="D2114" s="142"/>
      <c r="E2114" s="142"/>
      <c r="F2114" s="142"/>
      <c r="K2114" s="140" t="s">
        <v>52</v>
      </c>
    </row>
    <row r="2115" spans="1:11" s="139" customFormat="1" ht="30" customHeight="1">
      <c r="A2115" s="140" t="s">
        <v>3548</v>
      </c>
      <c r="B2115" s="142"/>
      <c r="C2115" s="142"/>
      <c r="D2115" s="142"/>
      <c r="E2115" s="142"/>
      <c r="F2115" s="142"/>
      <c r="K2115" s="140" t="s">
        <v>6677</v>
      </c>
    </row>
    <row r="2116" spans="1:11" s="139" customFormat="1" ht="30" customHeight="1">
      <c r="A2116" s="140" t="s">
        <v>4247</v>
      </c>
      <c r="B2116" s="142"/>
      <c r="C2116" s="142"/>
      <c r="D2116" s="142"/>
      <c r="E2116" s="142"/>
      <c r="F2116" s="142"/>
      <c r="K2116" s="140" t="s">
        <v>7489</v>
      </c>
    </row>
    <row r="2117" spans="1:11" s="139" customFormat="1" ht="30" customHeight="1">
      <c r="A2117" s="140" t="s">
        <v>4248</v>
      </c>
      <c r="B2117" s="142"/>
      <c r="C2117" s="142"/>
      <c r="D2117" s="142"/>
      <c r="E2117" s="142"/>
      <c r="F2117" s="142"/>
      <c r="K2117" s="140" t="s">
        <v>7490</v>
      </c>
    </row>
    <row r="2118" spans="1:11" s="139" customFormat="1" ht="30" customHeight="1">
      <c r="A2118" s="140" t="s">
        <v>4249</v>
      </c>
      <c r="B2118" s="142"/>
      <c r="C2118" s="142"/>
      <c r="D2118" s="142"/>
      <c r="E2118" s="142"/>
      <c r="F2118" s="142"/>
      <c r="K2118" s="140" t="s">
        <v>7491</v>
      </c>
    </row>
    <row r="2119" spans="1:11" s="139" customFormat="1" ht="30" customHeight="1">
      <c r="A2119" s="140" t="s">
        <v>4250</v>
      </c>
      <c r="B2119" s="142"/>
      <c r="C2119" s="142"/>
      <c r="D2119" s="142"/>
      <c r="E2119" s="142"/>
      <c r="F2119" s="142"/>
      <c r="K2119" s="140" t="s">
        <v>7492</v>
      </c>
    </row>
    <row r="2120" spans="1:11" s="139" customFormat="1" ht="30" customHeight="1">
      <c r="A2120" s="140" t="s">
        <v>4285</v>
      </c>
      <c r="B2120" s="142"/>
      <c r="C2120" s="142"/>
      <c r="D2120" s="142"/>
      <c r="E2120" s="142"/>
      <c r="F2120" s="142"/>
      <c r="K2120" s="140" t="s">
        <v>7536</v>
      </c>
    </row>
    <row r="2121" spans="1:11" s="139" customFormat="1" ht="30" customHeight="1">
      <c r="A2121" s="140" t="s">
        <v>4252</v>
      </c>
      <c r="B2121" s="142"/>
      <c r="C2121" s="142"/>
      <c r="D2121" s="142"/>
      <c r="E2121" s="142"/>
      <c r="F2121" s="142"/>
      <c r="K2121" s="140" t="s">
        <v>7494</v>
      </c>
    </row>
    <row r="2122" spans="1:11" s="139" customFormat="1" ht="30" customHeight="1">
      <c r="A2122" s="140" t="s">
        <v>4253</v>
      </c>
      <c r="B2122" s="142"/>
      <c r="C2122" s="142"/>
      <c r="D2122" s="142"/>
      <c r="E2122" s="142"/>
      <c r="F2122" s="142"/>
      <c r="K2122" s="140" t="s">
        <v>7495</v>
      </c>
    </row>
    <row r="2123" spans="1:11" s="139" customFormat="1" ht="30" customHeight="1">
      <c r="A2123" s="140" t="s">
        <v>4254</v>
      </c>
      <c r="B2123" s="142"/>
      <c r="C2123" s="142"/>
      <c r="D2123" s="142"/>
      <c r="E2123" s="142"/>
      <c r="F2123" s="142"/>
      <c r="K2123" s="140" t="s">
        <v>7496</v>
      </c>
    </row>
    <row r="2124" spans="1:11" s="139" customFormat="1" ht="30" customHeight="1">
      <c r="A2124" s="140" t="s">
        <v>4255</v>
      </c>
      <c r="B2124" s="142"/>
      <c r="C2124" s="142"/>
      <c r="D2124" s="142"/>
      <c r="E2124" s="142"/>
      <c r="F2124" s="142"/>
      <c r="K2124" s="140" t="s">
        <v>7497</v>
      </c>
    </row>
    <row r="2125" spans="1:11" s="139" customFormat="1" ht="30" customHeight="1">
      <c r="A2125" s="140" t="s">
        <v>4256</v>
      </c>
      <c r="B2125" s="142"/>
      <c r="C2125" s="142"/>
      <c r="D2125" s="142"/>
      <c r="E2125" s="142"/>
      <c r="F2125" s="142"/>
      <c r="K2125" s="140" t="s">
        <v>7498</v>
      </c>
    </row>
    <row r="2126" spans="1:11" s="139" customFormat="1" ht="30" customHeight="1">
      <c r="A2126" s="140" t="s">
        <v>4257</v>
      </c>
      <c r="B2126" s="142"/>
      <c r="C2126" s="142"/>
      <c r="D2126" s="142"/>
      <c r="E2126" s="142"/>
      <c r="F2126" s="142"/>
      <c r="K2126" s="140" t="s">
        <v>7499</v>
      </c>
    </row>
    <row r="2127" spans="1:11" s="139" customFormat="1" ht="30" customHeight="1">
      <c r="A2127" s="140" t="s">
        <v>52</v>
      </c>
      <c r="B2127" s="142"/>
      <c r="C2127" s="142"/>
      <c r="D2127" s="142"/>
      <c r="E2127" s="142"/>
      <c r="F2127" s="142"/>
      <c r="K2127" s="140" t="s">
        <v>52</v>
      </c>
    </row>
    <row r="2128" spans="1:11" s="139" customFormat="1" ht="30" customHeight="1">
      <c r="A2128" s="140" t="s">
        <v>3586</v>
      </c>
      <c r="B2128" s="142"/>
      <c r="C2128" s="142"/>
      <c r="D2128" s="142"/>
      <c r="E2128" s="142"/>
      <c r="F2128" s="142"/>
      <c r="K2128" s="140" t="s">
        <v>7500</v>
      </c>
    </row>
    <row r="2129" spans="1:11" s="139" customFormat="1" ht="30" customHeight="1">
      <c r="A2129" s="140" t="s">
        <v>4258</v>
      </c>
      <c r="B2129" s="142"/>
      <c r="C2129" s="142"/>
      <c r="D2129" s="142"/>
      <c r="E2129" s="142"/>
      <c r="F2129" s="142"/>
      <c r="K2129" s="140" t="s">
        <v>7501</v>
      </c>
    </row>
    <row r="2130" spans="1:11" s="139" customFormat="1" ht="30" customHeight="1">
      <c r="A2130" s="140" t="s">
        <v>4276</v>
      </c>
      <c r="B2130" s="142"/>
      <c r="C2130" s="142"/>
      <c r="D2130" s="142"/>
      <c r="E2130" s="142"/>
      <c r="F2130" s="142"/>
      <c r="K2130" s="140" t="s">
        <v>7526</v>
      </c>
    </row>
    <row r="2131" spans="1:11" s="139" customFormat="1" ht="30" customHeight="1">
      <c r="A2131" s="140" t="s">
        <v>52</v>
      </c>
      <c r="B2131" s="142"/>
      <c r="C2131" s="142"/>
      <c r="D2131" s="142"/>
      <c r="E2131" s="142"/>
      <c r="F2131" s="142"/>
      <c r="K2131" s="140" t="s">
        <v>6676</v>
      </c>
    </row>
    <row r="2132" spans="1:11" s="139" customFormat="1" ht="30" customHeight="1">
      <c r="A2132" s="140" t="s">
        <v>4260</v>
      </c>
      <c r="B2132" s="142"/>
      <c r="C2132" s="142"/>
      <c r="D2132" s="142"/>
      <c r="E2132" s="142"/>
      <c r="F2132" s="142"/>
      <c r="K2132" s="140" t="s">
        <v>7503</v>
      </c>
    </row>
    <row r="2133" spans="1:11" s="139" customFormat="1" ht="30" customHeight="1">
      <c r="A2133" s="140" t="s">
        <v>4286</v>
      </c>
      <c r="B2133" s="142"/>
      <c r="C2133" s="142"/>
      <c r="D2133" s="142"/>
      <c r="E2133" s="142"/>
      <c r="F2133" s="142"/>
      <c r="K2133" s="140" t="s">
        <v>7504</v>
      </c>
    </row>
    <row r="2134" spans="1:11" s="139" customFormat="1" ht="30" customHeight="1">
      <c r="A2134" s="140" t="s">
        <v>4287</v>
      </c>
      <c r="B2134" s="142">
        <v>85.8</v>
      </c>
      <c r="C2134" s="142"/>
      <c r="D2134" s="142"/>
      <c r="E2134" s="142">
        <v>85.8</v>
      </c>
      <c r="F2134" s="142" t="s">
        <v>7505</v>
      </c>
      <c r="K2134" s="140" t="s">
        <v>7506</v>
      </c>
    </row>
    <row r="2135" spans="1:11" s="139" customFormat="1" ht="30" customHeight="1">
      <c r="A2135" s="140" t="s">
        <v>4288</v>
      </c>
      <c r="B2135" s="142"/>
      <c r="C2135" s="142">
        <v>293.39999999999998</v>
      </c>
      <c r="D2135" s="142"/>
      <c r="E2135" s="142">
        <v>293.39999999999998</v>
      </c>
      <c r="F2135" s="142" t="s">
        <v>7507</v>
      </c>
      <c r="K2135" s="140" t="s">
        <v>7508</v>
      </c>
    </row>
    <row r="2136" spans="1:11" s="139" customFormat="1" ht="30" customHeight="1">
      <c r="A2136" s="140" t="s">
        <v>4289</v>
      </c>
      <c r="B2136" s="142"/>
      <c r="C2136" s="142"/>
      <c r="D2136" s="142">
        <v>44.8</v>
      </c>
      <c r="E2136" s="142">
        <v>44.8</v>
      </c>
      <c r="F2136" s="142" t="s">
        <v>7509</v>
      </c>
      <c r="K2136" s="140" t="s">
        <v>7510</v>
      </c>
    </row>
    <row r="2137" spans="1:11" s="139" customFormat="1" ht="30" customHeight="1">
      <c r="A2137" s="140" t="s">
        <v>52</v>
      </c>
      <c r="B2137" s="142"/>
      <c r="C2137" s="142"/>
      <c r="D2137" s="142"/>
      <c r="E2137" s="142"/>
      <c r="F2137" s="142"/>
      <c r="K2137" s="140" t="s">
        <v>52</v>
      </c>
    </row>
    <row r="2138" spans="1:11" s="139" customFormat="1" ht="30" customHeight="1">
      <c r="A2138" s="140" t="s">
        <v>4265</v>
      </c>
      <c r="B2138" s="142"/>
      <c r="C2138" s="142"/>
      <c r="D2138" s="142"/>
      <c r="E2138" s="142"/>
      <c r="F2138" s="142"/>
      <c r="K2138" s="140" t="s">
        <v>7511</v>
      </c>
    </row>
    <row r="2139" spans="1:11" s="139" customFormat="1" ht="30" customHeight="1">
      <c r="A2139" s="140" t="s">
        <v>4266</v>
      </c>
      <c r="B2139" s="142"/>
      <c r="C2139" s="142"/>
      <c r="D2139" s="142"/>
      <c r="E2139" s="142"/>
      <c r="F2139" s="142"/>
      <c r="K2139" s="140" t="s">
        <v>7512</v>
      </c>
    </row>
    <row r="2140" spans="1:11" s="139" customFormat="1" ht="30" customHeight="1">
      <c r="A2140" s="140" t="s">
        <v>4267</v>
      </c>
      <c r="B2140" s="142"/>
      <c r="C2140" s="142"/>
      <c r="D2140" s="142"/>
      <c r="E2140" s="142"/>
      <c r="F2140" s="142"/>
      <c r="K2140" s="140" t="s">
        <v>7513</v>
      </c>
    </row>
    <row r="2141" spans="1:11" s="139" customFormat="1" ht="30" customHeight="1">
      <c r="A2141" s="140" t="s">
        <v>4290</v>
      </c>
      <c r="B2141" s="142"/>
      <c r="C2141" s="142"/>
      <c r="D2141" s="142"/>
      <c r="E2141" s="142"/>
      <c r="F2141" s="142"/>
      <c r="K2141" s="140" t="s">
        <v>7530</v>
      </c>
    </row>
    <row r="2142" spans="1:11" s="139" customFormat="1" ht="30" customHeight="1">
      <c r="A2142" s="140" t="s">
        <v>4269</v>
      </c>
      <c r="B2142" s="142"/>
      <c r="C2142" s="142"/>
      <c r="D2142" s="142"/>
      <c r="E2142" s="142"/>
      <c r="F2142" s="142"/>
      <c r="K2142" s="140" t="s">
        <v>7515</v>
      </c>
    </row>
    <row r="2143" spans="1:11" s="139" customFormat="1" ht="30" customHeight="1">
      <c r="A2143" s="140" t="s">
        <v>4291</v>
      </c>
      <c r="B2143" s="142">
        <v>8184.1</v>
      </c>
      <c r="C2143" s="142"/>
      <c r="D2143" s="142"/>
      <c r="E2143" s="142">
        <v>8184.1</v>
      </c>
      <c r="F2143" s="142" t="s">
        <v>7516</v>
      </c>
      <c r="K2143" s="140" t="s">
        <v>7537</v>
      </c>
    </row>
    <row r="2144" spans="1:11" s="139" customFormat="1" ht="30" customHeight="1">
      <c r="A2144" s="140" t="s">
        <v>4292</v>
      </c>
      <c r="B2144" s="142"/>
      <c r="C2144" s="142">
        <v>20763.900000000001</v>
      </c>
      <c r="D2144" s="142"/>
      <c r="E2144" s="142">
        <v>20763.900000000001</v>
      </c>
      <c r="F2144" s="142" t="s">
        <v>7518</v>
      </c>
      <c r="K2144" s="140" t="s">
        <v>7538</v>
      </c>
    </row>
    <row r="2145" spans="1:11" s="139" customFormat="1" ht="30" customHeight="1">
      <c r="A2145" s="140" t="s">
        <v>4293</v>
      </c>
      <c r="B2145" s="142"/>
      <c r="C2145" s="142"/>
      <c r="D2145" s="142">
        <v>7995.8</v>
      </c>
      <c r="E2145" s="142">
        <v>7995.8</v>
      </c>
      <c r="F2145" s="142" t="s">
        <v>7520</v>
      </c>
      <c r="K2145" s="140" t="s">
        <v>7539</v>
      </c>
    </row>
    <row r="2146" spans="1:11" s="139" customFormat="1" ht="30" customHeight="1">
      <c r="A2146" s="140" t="s">
        <v>52</v>
      </c>
      <c r="B2146" s="142"/>
      <c r="C2146" s="142"/>
      <c r="D2146" s="142"/>
      <c r="E2146" s="142"/>
      <c r="F2146" s="142"/>
      <c r="K2146" s="140" t="s">
        <v>52</v>
      </c>
    </row>
    <row r="2147" spans="1:11" s="139" customFormat="1" ht="30" customHeight="1">
      <c r="A2147" s="140" t="s">
        <v>4273</v>
      </c>
      <c r="B2147" s="143">
        <v>8269.9</v>
      </c>
      <c r="C2147" s="143">
        <v>21057.3</v>
      </c>
      <c r="D2147" s="143">
        <v>8040.6</v>
      </c>
      <c r="E2147" s="143">
        <v>37367.800000000003</v>
      </c>
      <c r="F2147" s="143"/>
      <c r="K2147" s="140" t="s">
        <v>7522</v>
      </c>
    </row>
    <row r="2148" spans="1:11" s="139" customFormat="1" ht="30" customHeight="1">
      <c r="A2148" s="140"/>
      <c r="B2148" s="140"/>
      <c r="C2148" s="140"/>
      <c r="D2148" s="140"/>
      <c r="E2148" s="140"/>
      <c r="F2148" s="140"/>
    </row>
    <row r="2149" spans="1:11" s="139" customFormat="1" ht="30" customHeight="1" thickBot="1">
      <c r="A2149" s="144" t="s">
        <v>3566</v>
      </c>
      <c r="B2149" s="145">
        <v>8269</v>
      </c>
      <c r="C2149" s="145">
        <v>21057</v>
      </c>
      <c r="D2149" s="145">
        <v>8040</v>
      </c>
      <c r="E2149" s="145">
        <v>37366</v>
      </c>
      <c r="F2149" s="144"/>
    </row>
    <row r="2150" spans="1:11" s="139" customFormat="1" ht="30" customHeight="1">
      <c r="A2150" s="140"/>
      <c r="B2150" s="140"/>
      <c r="C2150" s="140"/>
      <c r="D2150" s="140"/>
      <c r="E2150" s="140"/>
      <c r="F2150" s="140"/>
    </row>
    <row r="2151" spans="1:11" s="139" customFormat="1" ht="30" customHeight="1">
      <c r="A2151" s="140" t="s">
        <v>7540</v>
      </c>
      <c r="B2151" s="141">
        <v>5112</v>
      </c>
      <c r="C2151" s="141">
        <v>13015</v>
      </c>
      <c r="D2151" s="141">
        <v>4971</v>
      </c>
      <c r="E2151" s="141">
        <v>23098</v>
      </c>
      <c r="F2151" s="140" t="s">
        <v>52</v>
      </c>
      <c r="G2151" s="139" t="s">
        <v>52</v>
      </c>
      <c r="H2151" s="139" t="s">
        <v>6513</v>
      </c>
      <c r="K2151" s="139">
        <v>1</v>
      </c>
    </row>
    <row r="2152" spans="1:11" s="139" customFormat="1" ht="30" customHeight="1">
      <c r="A2152" s="147"/>
      <c r="B2152" s="140"/>
      <c r="C2152" s="140"/>
      <c r="D2152" s="140"/>
      <c r="E2152" s="140"/>
      <c r="F2152" s="140"/>
    </row>
    <row r="2153" spans="1:11" s="139" customFormat="1" ht="30" customHeight="1">
      <c r="A2153" s="140" t="s">
        <v>6674</v>
      </c>
      <c r="B2153" s="140"/>
      <c r="C2153" s="140"/>
      <c r="D2153" s="140"/>
      <c r="E2153" s="140"/>
      <c r="F2153" s="140"/>
      <c r="G2153" s="139" t="s">
        <v>52</v>
      </c>
      <c r="I2153" s="139" t="s">
        <v>1535</v>
      </c>
      <c r="J2153" s="139" t="s">
        <v>52</v>
      </c>
      <c r="K2153" s="139" t="s">
        <v>56</v>
      </c>
    </row>
    <row r="2154" spans="1:11" s="139" customFormat="1" ht="30" customHeight="1">
      <c r="A2154" s="140" t="s">
        <v>4294</v>
      </c>
      <c r="B2154" s="142"/>
      <c r="C2154" s="142"/>
      <c r="D2154" s="142"/>
      <c r="E2154" s="142"/>
      <c r="F2154" s="142"/>
      <c r="K2154" s="140" t="s">
        <v>7541</v>
      </c>
    </row>
    <row r="2155" spans="1:11" s="139" customFormat="1" ht="30" customHeight="1">
      <c r="A2155" s="140" t="s">
        <v>52</v>
      </c>
      <c r="B2155" s="142"/>
      <c r="C2155" s="142"/>
      <c r="D2155" s="142"/>
      <c r="E2155" s="142"/>
      <c r="F2155" s="142"/>
      <c r="K2155" s="140" t="s">
        <v>52</v>
      </c>
    </row>
    <row r="2156" spans="1:11" s="139" customFormat="1" ht="30" customHeight="1">
      <c r="A2156" s="140" t="s">
        <v>3548</v>
      </c>
      <c r="B2156" s="142"/>
      <c r="C2156" s="142"/>
      <c r="D2156" s="142"/>
      <c r="E2156" s="142"/>
      <c r="F2156" s="142"/>
      <c r="K2156" s="140" t="s">
        <v>6677</v>
      </c>
    </row>
    <row r="2157" spans="1:11" s="139" customFormat="1" ht="30" customHeight="1">
      <c r="A2157" s="140" t="s">
        <v>4247</v>
      </c>
      <c r="B2157" s="142"/>
      <c r="C2157" s="142"/>
      <c r="D2157" s="142"/>
      <c r="E2157" s="142"/>
      <c r="F2157" s="142"/>
      <c r="K2157" s="140" t="s">
        <v>7489</v>
      </c>
    </row>
    <row r="2158" spans="1:11" s="139" customFormat="1" ht="30" customHeight="1">
      <c r="A2158" s="140" t="s">
        <v>4248</v>
      </c>
      <c r="B2158" s="142"/>
      <c r="C2158" s="142"/>
      <c r="D2158" s="142"/>
      <c r="E2158" s="142"/>
      <c r="F2158" s="142"/>
      <c r="K2158" s="140" t="s">
        <v>7490</v>
      </c>
    </row>
    <row r="2159" spans="1:11" s="139" customFormat="1" ht="30" customHeight="1">
      <c r="A2159" s="140" t="s">
        <v>4249</v>
      </c>
      <c r="B2159" s="142"/>
      <c r="C2159" s="142"/>
      <c r="D2159" s="142"/>
      <c r="E2159" s="142"/>
      <c r="F2159" s="142"/>
      <c r="K2159" s="140" t="s">
        <v>7491</v>
      </c>
    </row>
    <row r="2160" spans="1:11" s="139" customFormat="1" ht="30" customHeight="1">
      <c r="A2160" s="140" t="s">
        <v>4250</v>
      </c>
      <c r="B2160" s="142"/>
      <c r="C2160" s="142"/>
      <c r="D2160" s="142"/>
      <c r="E2160" s="142"/>
      <c r="F2160" s="142"/>
      <c r="K2160" s="140" t="s">
        <v>7492</v>
      </c>
    </row>
    <row r="2161" spans="1:11" s="139" customFormat="1" ht="30" customHeight="1">
      <c r="A2161" s="140" t="s">
        <v>4295</v>
      </c>
      <c r="B2161" s="142"/>
      <c r="C2161" s="142"/>
      <c r="D2161" s="142"/>
      <c r="E2161" s="142"/>
      <c r="F2161" s="142"/>
      <c r="K2161" s="140" t="s">
        <v>7542</v>
      </c>
    </row>
    <row r="2162" spans="1:11" s="139" customFormat="1" ht="30" customHeight="1">
      <c r="A2162" s="140" t="s">
        <v>4252</v>
      </c>
      <c r="B2162" s="142"/>
      <c r="C2162" s="142"/>
      <c r="D2162" s="142"/>
      <c r="E2162" s="142"/>
      <c r="F2162" s="142"/>
      <c r="K2162" s="140" t="s">
        <v>7494</v>
      </c>
    </row>
    <row r="2163" spans="1:11" s="139" customFormat="1" ht="30" customHeight="1">
      <c r="A2163" s="140" t="s">
        <v>4253</v>
      </c>
      <c r="B2163" s="142"/>
      <c r="C2163" s="142"/>
      <c r="D2163" s="142"/>
      <c r="E2163" s="142"/>
      <c r="F2163" s="142"/>
      <c r="K2163" s="140" t="s">
        <v>7495</v>
      </c>
    </row>
    <row r="2164" spans="1:11" s="139" customFormat="1" ht="30" customHeight="1">
      <c r="A2164" s="140" t="s">
        <v>4254</v>
      </c>
      <c r="B2164" s="142"/>
      <c r="C2164" s="142"/>
      <c r="D2164" s="142"/>
      <c r="E2164" s="142"/>
      <c r="F2164" s="142"/>
      <c r="K2164" s="140" t="s">
        <v>7496</v>
      </c>
    </row>
    <row r="2165" spans="1:11" s="139" customFormat="1" ht="30" customHeight="1">
      <c r="A2165" s="140" t="s">
        <v>4255</v>
      </c>
      <c r="B2165" s="142"/>
      <c r="C2165" s="142"/>
      <c r="D2165" s="142"/>
      <c r="E2165" s="142"/>
      <c r="F2165" s="142"/>
      <c r="K2165" s="140" t="s">
        <v>7497</v>
      </c>
    </row>
    <row r="2166" spans="1:11" s="139" customFormat="1" ht="30" customHeight="1">
      <c r="A2166" s="140" t="s">
        <v>4256</v>
      </c>
      <c r="B2166" s="142"/>
      <c r="C2166" s="142"/>
      <c r="D2166" s="142"/>
      <c r="E2166" s="142"/>
      <c r="F2166" s="142"/>
      <c r="K2166" s="140" t="s">
        <v>7498</v>
      </c>
    </row>
    <row r="2167" spans="1:11" s="139" customFormat="1" ht="30" customHeight="1">
      <c r="A2167" s="140" t="s">
        <v>4257</v>
      </c>
      <c r="B2167" s="142"/>
      <c r="C2167" s="142"/>
      <c r="D2167" s="142"/>
      <c r="E2167" s="142"/>
      <c r="F2167" s="142"/>
      <c r="K2167" s="140" t="s">
        <v>7499</v>
      </c>
    </row>
    <row r="2168" spans="1:11" s="139" customFormat="1" ht="30" customHeight="1">
      <c r="A2168" s="140" t="s">
        <v>52</v>
      </c>
      <c r="B2168" s="142"/>
      <c r="C2168" s="142"/>
      <c r="D2168" s="142"/>
      <c r="E2168" s="142"/>
      <c r="F2168" s="142"/>
      <c r="K2168" s="140" t="s">
        <v>52</v>
      </c>
    </row>
    <row r="2169" spans="1:11" s="139" customFormat="1" ht="30" customHeight="1">
      <c r="A2169" s="140" t="s">
        <v>3586</v>
      </c>
      <c r="B2169" s="142"/>
      <c r="C2169" s="142"/>
      <c r="D2169" s="142"/>
      <c r="E2169" s="142"/>
      <c r="F2169" s="142"/>
      <c r="K2169" s="140" t="s">
        <v>7500</v>
      </c>
    </row>
    <row r="2170" spans="1:11" s="139" customFormat="1" ht="30" customHeight="1">
      <c r="A2170" s="140" t="s">
        <v>4258</v>
      </c>
      <c r="B2170" s="142"/>
      <c r="C2170" s="142"/>
      <c r="D2170" s="142"/>
      <c r="E2170" s="142"/>
      <c r="F2170" s="142"/>
      <c r="K2170" s="140" t="s">
        <v>7501</v>
      </c>
    </row>
    <row r="2171" spans="1:11" s="139" customFormat="1" ht="30" customHeight="1">
      <c r="A2171" s="140" t="s">
        <v>4259</v>
      </c>
      <c r="B2171" s="142"/>
      <c r="C2171" s="142"/>
      <c r="D2171" s="142"/>
      <c r="E2171" s="142"/>
      <c r="F2171" s="142"/>
      <c r="K2171" s="140" t="s">
        <v>7502</v>
      </c>
    </row>
    <row r="2172" spans="1:11" s="139" customFormat="1" ht="30" customHeight="1">
      <c r="A2172" s="140" t="s">
        <v>52</v>
      </c>
      <c r="B2172" s="142"/>
      <c r="C2172" s="142"/>
      <c r="D2172" s="142"/>
      <c r="E2172" s="142"/>
      <c r="F2172" s="142"/>
      <c r="K2172" s="140" t="s">
        <v>52</v>
      </c>
    </row>
    <row r="2173" spans="1:11" s="139" customFormat="1" ht="30" customHeight="1">
      <c r="A2173" s="140" t="s">
        <v>4260</v>
      </c>
      <c r="B2173" s="142"/>
      <c r="C2173" s="142"/>
      <c r="D2173" s="142"/>
      <c r="E2173" s="142"/>
      <c r="F2173" s="142"/>
      <c r="K2173" s="140" t="s">
        <v>7503</v>
      </c>
    </row>
    <row r="2174" spans="1:11" s="139" customFormat="1" ht="30" customHeight="1">
      <c r="A2174" s="140" t="s">
        <v>4296</v>
      </c>
      <c r="B2174" s="142"/>
      <c r="C2174" s="142"/>
      <c r="D2174" s="142"/>
      <c r="E2174" s="142"/>
      <c r="F2174" s="142"/>
      <c r="K2174" s="140" t="s">
        <v>7504</v>
      </c>
    </row>
    <row r="2175" spans="1:11" s="139" customFormat="1" ht="30" customHeight="1">
      <c r="A2175" s="140" t="s">
        <v>4297</v>
      </c>
      <c r="B2175" s="142">
        <v>51.6</v>
      </c>
      <c r="C2175" s="142"/>
      <c r="D2175" s="142"/>
      <c r="E2175" s="142">
        <v>51.6</v>
      </c>
      <c r="F2175" s="142" t="s">
        <v>7505</v>
      </c>
      <c r="K2175" s="140" t="s">
        <v>7527</v>
      </c>
    </row>
    <row r="2176" spans="1:11" s="139" customFormat="1" ht="30" customHeight="1">
      <c r="A2176" s="140" t="s">
        <v>4298</v>
      </c>
      <c r="B2176" s="142"/>
      <c r="C2176" s="142">
        <v>176.5</v>
      </c>
      <c r="D2176" s="142"/>
      <c r="E2176" s="142">
        <v>176.5</v>
      </c>
      <c r="F2176" s="142" t="s">
        <v>7507</v>
      </c>
      <c r="K2176" s="140" t="s">
        <v>7528</v>
      </c>
    </row>
    <row r="2177" spans="1:11" s="139" customFormat="1" ht="30" customHeight="1">
      <c r="A2177" s="140" t="s">
        <v>4299</v>
      </c>
      <c r="B2177" s="142"/>
      <c r="C2177" s="142"/>
      <c r="D2177" s="142">
        <v>27</v>
      </c>
      <c r="E2177" s="142">
        <v>27</v>
      </c>
      <c r="F2177" s="142" t="s">
        <v>7509</v>
      </c>
      <c r="K2177" s="140" t="s">
        <v>7529</v>
      </c>
    </row>
    <row r="2178" spans="1:11" s="139" customFormat="1" ht="30" customHeight="1">
      <c r="A2178" s="140" t="s">
        <v>52</v>
      </c>
      <c r="B2178" s="142"/>
      <c r="C2178" s="142"/>
      <c r="D2178" s="142"/>
      <c r="E2178" s="142"/>
      <c r="F2178" s="142"/>
      <c r="K2178" s="140" t="s">
        <v>52</v>
      </c>
    </row>
    <row r="2179" spans="1:11" s="139" customFormat="1" ht="30" customHeight="1">
      <c r="A2179" s="140" t="s">
        <v>4300</v>
      </c>
      <c r="B2179" s="146">
        <v>51.6</v>
      </c>
      <c r="C2179" s="146">
        <v>176.5</v>
      </c>
      <c r="D2179" s="146">
        <v>27</v>
      </c>
      <c r="E2179" s="146">
        <v>255.1</v>
      </c>
      <c r="F2179" s="146"/>
      <c r="K2179" s="140" t="s">
        <v>7543</v>
      </c>
    </row>
    <row r="2180" spans="1:11" s="139" customFormat="1" ht="30" customHeight="1">
      <c r="A2180" s="140" t="s">
        <v>52</v>
      </c>
      <c r="B2180" s="142"/>
      <c r="C2180" s="142"/>
      <c r="D2180" s="142"/>
      <c r="E2180" s="142"/>
      <c r="F2180" s="142"/>
      <c r="K2180" s="140" t="s">
        <v>52</v>
      </c>
    </row>
    <row r="2181" spans="1:11" s="139" customFormat="1" ht="30" customHeight="1">
      <c r="A2181" s="140" t="s">
        <v>4265</v>
      </c>
      <c r="B2181" s="142"/>
      <c r="C2181" s="142"/>
      <c r="D2181" s="142"/>
      <c r="E2181" s="142"/>
      <c r="F2181" s="142"/>
      <c r="K2181" s="140" t="s">
        <v>7511</v>
      </c>
    </row>
    <row r="2182" spans="1:11" s="139" customFormat="1" ht="30" customHeight="1">
      <c r="A2182" s="140" t="s">
        <v>4301</v>
      </c>
      <c r="B2182" s="142"/>
      <c r="C2182" s="142"/>
      <c r="D2182" s="142"/>
      <c r="E2182" s="142"/>
      <c r="F2182" s="142"/>
      <c r="K2182" s="140" t="s">
        <v>7544</v>
      </c>
    </row>
    <row r="2183" spans="1:11" s="139" customFormat="1" ht="30" customHeight="1">
      <c r="A2183" s="140" t="s">
        <v>4267</v>
      </c>
      <c r="B2183" s="142"/>
      <c r="C2183" s="142"/>
      <c r="D2183" s="142"/>
      <c r="E2183" s="142"/>
      <c r="F2183" s="142"/>
      <c r="K2183" s="140" t="s">
        <v>7513</v>
      </c>
    </row>
    <row r="2184" spans="1:11" s="139" customFormat="1" ht="30" customHeight="1">
      <c r="A2184" s="140" t="s">
        <v>4302</v>
      </c>
      <c r="B2184" s="142"/>
      <c r="C2184" s="142"/>
      <c r="D2184" s="142"/>
      <c r="E2184" s="142"/>
      <c r="F2184" s="142"/>
      <c r="K2184" s="140" t="s">
        <v>7530</v>
      </c>
    </row>
    <row r="2185" spans="1:11" s="139" customFormat="1" ht="30" customHeight="1">
      <c r="A2185" s="140" t="s">
        <v>4269</v>
      </c>
      <c r="B2185" s="142"/>
      <c r="C2185" s="142"/>
      <c r="D2185" s="142"/>
      <c r="E2185" s="142"/>
      <c r="F2185" s="142"/>
      <c r="K2185" s="140" t="s">
        <v>7515</v>
      </c>
    </row>
    <row r="2186" spans="1:11" s="139" customFormat="1" ht="30" customHeight="1">
      <c r="A2186" s="140" t="s">
        <v>4303</v>
      </c>
      <c r="B2186" s="142">
        <v>5060.6000000000004</v>
      </c>
      <c r="C2186" s="142"/>
      <c r="D2186" s="142"/>
      <c r="E2186" s="142">
        <v>5060.6000000000004</v>
      </c>
      <c r="F2186" s="142" t="s">
        <v>7516</v>
      </c>
      <c r="K2186" s="140" t="s">
        <v>7531</v>
      </c>
    </row>
    <row r="2187" spans="1:11" s="139" customFormat="1" ht="30" customHeight="1">
      <c r="A2187" s="140" t="s">
        <v>4304</v>
      </c>
      <c r="B2187" s="142"/>
      <c r="C2187" s="142">
        <v>12839.3</v>
      </c>
      <c r="D2187" s="142"/>
      <c r="E2187" s="142">
        <v>12839.3</v>
      </c>
      <c r="F2187" s="142" t="s">
        <v>7518</v>
      </c>
      <c r="K2187" s="140" t="s">
        <v>7532</v>
      </c>
    </row>
    <row r="2188" spans="1:11" s="139" customFormat="1" ht="30" customHeight="1">
      <c r="A2188" s="140" t="s">
        <v>4305</v>
      </c>
      <c r="B2188" s="142"/>
      <c r="C2188" s="142"/>
      <c r="D2188" s="142">
        <v>4944.2</v>
      </c>
      <c r="E2188" s="142">
        <v>4944.2</v>
      </c>
      <c r="F2188" s="142" t="s">
        <v>7520</v>
      </c>
      <c r="K2188" s="140" t="s">
        <v>7533</v>
      </c>
    </row>
    <row r="2189" spans="1:11" s="139" customFormat="1" ht="30" customHeight="1">
      <c r="A2189" s="140" t="s">
        <v>52</v>
      </c>
      <c r="B2189" s="142"/>
      <c r="C2189" s="142"/>
      <c r="D2189" s="142"/>
      <c r="E2189" s="142"/>
      <c r="F2189" s="142"/>
      <c r="K2189" s="140" t="s">
        <v>52</v>
      </c>
    </row>
    <row r="2190" spans="1:11" s="139" customFormat="1" ht="30" customHeight="1">
      <c r="A2190" s="140" t="s">
        <v>4306</v>
      </c>
      <c r="B2190" s="146">
        <v>5060.6000000000004</v>
      </c>
      <c r="C2190" s="146">
        <v>12839.3</v>
      </c>
      <c r="D2190" s="146">
        <v>4944.2</v>
      </c>
      <c r="E2190" s="146">
        <v>22844.100000000002</v>
      </c>
      <c r="F2190" s="146"/>
      <c r="K2190" s="140" t="s">
        <v>7545</v>
      </c>
    </row>
    <row r="2191" spans="1:11" s="139" customFormat="1" ht="30" customHeight="1">
      <c r="A2191" s="140" t="s">
        <v>52</v>
      </c>
      <c r="B2191" s="142"/>
      <c r="C2191" s="142"/>
      <c r="D2191" s="142"/>
      <c r="E2191" s="142"/>
      <c r="F2191" s="142"/>
      <c r="K2191" s="140" t="s">
        <v>52</v>
      </c>
    </row>
    <row r="2192" spans="1:11" s="139" customFormat="1" ht="30" customHeight="1">
      <c r="A2192" s="140" t="s">
        <v>4307</v>
      </c>
      <c r="B2192" s="143">
        <v>5112.2</v>
      </c>
      <c r="C2192" s="143">
        <v>13015.8</v>
      </c>
      <c r="D2192" s="143">
        <v>4971.2</v>
      </c>
      <c r="E2192" s="143">
        <v>23099.200000000001</v>
      </c>
      <c r="F2192" s="143"/>
      <c r="K2192" s="140" t="s">
        <v>7546</v>
      </c>
    </row>
    <row r="2193" spans="1:11" s="139" customFormat="1" ht="30" customHeight="1">
      <c r="A2193" s="140"/>
      <c r="B2193" s="140"/>
      <c r="C2193" s="140"/>
      <c r="D2193" s="140"/>
      <c r="E2193" s="140"/>
      <c r="F2193" s="140"/>
    </row>
    <row r="2194" spans="1:11" s="139" customFormat="1" ht="30" customHeight="1" thickBot="1">
      <c r="A2194" s="144" t="s">
        <v>3566</v>
      </c>
      <c r="B2194" s="145">
        <v>5112</v>
      </c>
      <c r="C2194" s="145">
        <v>13015</v>
      </c>
      <c r="D2194" s="145">
        <v>4971</v>
      </c>
      <c r="E2194" s="145">
        <v>23098</v>
      </c>
      <c r="F2194" s="144"/>
    </row>
    <row r="2195" spans="1:11" s="139" customFormat="1" ht="30" customHeight="1">
      <c r="A2195" s="140"/>
      <c r="B2195" s="140"/>
      <c r="C2195" s="140"/>
      <c r="D2195" s="140"/>
      <c r="E2195" s="140"/>
      <c r="F2195" s="140"/>
    </row>
    <row r="2196" spans="1:11" s="139" customFormat="1" ht="30" customHeight="1">
      <c r="A2196" s="140" t="s">
        <v>7547</v>
      </c>
      <c r="B2196" s="141">
        <v>10714</v>
      </c>
      <c r="C2196" s="141">
        <v>27275</v>
      </c>
      <c r="D2196" s="141">
        <v>10420</v>
      </c>
      <c r="E2196" s="141">
        <v>48409</v>
      </c>
      <c r="F2196" s="140" t="s">
        <v>52</v>
      </c>
      <c r="G2196" s="139" t="s">
        <v>52</v>
      </c>
      <c r="H2196" s="139" t="s">
        <v>6514</v>
      </c>
      <c r="K2196" s="139">
        <v>1</v>
      </c>
    </row>
    <row r="2197" spans="1:11" s="139" customFormat="1" ht="30" customHeight="1">
      <c r="A2197" s="147"/>
      <c r="B2197" s="140"/>
      <c r="C2197" s="140"/>
      <c r="D2197" s="140"/>
      <c r="E2197" s="140"/>
      <c r="F2197" s="140"/>
    </row>
    <row r="2198" spans="1:11" s="139" customFormat="1" ht="30" customHeight="1">
      <c r="A2198" s="140" t="s">
        <v>6674</v>
      </c>
      <c r="B2198" s="140"/>
      <c r="C2198" s="140"/>
      <c r="D2198" s="140"/>
      <c r="E2198" s="140"/>
      <c r="F2198" s="140"/>
      <c r="G2198" s="139" t="s">
        <v>52</v>
      </c>
      <c r="I2198" s="139" t="s">
        <v>1535</v>
      </c>
      <c r="J2198" s="139" t="s">
        <v>52</v>
      </c>
      <c r="K2198" s="139" t="s">
        <v>56</v>
      </c>
    </row>
    <row r="2199" spans="1:11" s="139" customFormat="1" ht="30" customHeight="1">
      <c r="A2199" s="140" t="s">
        <v>4308</v>
      </c>
      <c r="B2199" s="142"/>
      <c r="C2199" s="142"/>
      <c r="D2199" s="142"/>
      <c r="E2199" s="142"/>
      <c r="F2199" s="142"/>
      <c r="K2199" s="140" t="s">
        <v>7548</v>
      </c>
    </row>
    <row r="2200" spans="1:11" s="139" customFormat="1" ht="30" customHeight="1">
      <c r="A2200" s="140" t="s">
        <v>52</v>
      </c>
      <c r="B2200" s="142"/>
      <c r="C2200" s="142"/>
      <c r="D2200" s="142"/>
      <c r="E2200" s="142"/>
      <c r="F2200" s="142"/>
      <c r="K2200" s="140" t="s">
        <v>52</v>
      </c>
    </row>
    <row r="2201" spans="1:11" s="139" customFormat="1" ht="30" customHeight="1">
      <c r="A2201" s="140" t="s">
        <v>3548</v>
      </c>
      <c r="B2201" s="142"/>
      <c r="C2201" s="142"/>
      <c r="D2201" s="142"/>
      <c r="E2201" s="142"/>
      <c r="F2201" s="142"/>
      <c r="K2201" s="140" t="s">
        <v>6677</v>
      </c>
    </row>
    <row r="2202" spans="1:11" s="139" customFormat="1" ht="30" customHeight="1">
      <c r="A2202" s="140" t="s">
        <v>4247</v>
      </c>
      <c r="B2202" s="142"/>
      <c r="C2202" s="142"/>
      <c r="D2202" s="142"/>
      <c r="E2202" s="142"/>
      <c r="F2202" s="142"/>
      <c r="K2202" s="140" t="s">
        <v>7489</v>
      </c>
    </row>
    <row r="2203" spans="1:11" s="139" customFormat="1" ht="30" customHeight="1">
      <c r="A2203" s="140" t="s">
        <v>4248</v>
      </c>
      <c r="B2203" s="142"/>
      <c r="C2203" s="142"/>
      <c r="D2203" s="142"/>
      <c r="E2203" s="142"/>
      <c r="F2203" s="142"/>
      <c r="K2203" s="140" t="s">
        <v>7490</v>
      </c>
    </row>
    <row r="2204" spans="1:11" s="139" customFormat="1" ht="30" customHeight="1">
      <c r="A2204" s="140" t="s">
        <v>4249</v>
      </c>
      <c r="B2204" s="142"/>
      <c r="C2204" s="142"/>
      <c r="D2204" s="142"/>
      <c r="E2204" s="142"/>
      <c r="F2204" s="142"/>
      <c r="K2204" s="140" t="s">
        <v>7491</v>
      </c>
    </row>
    <row r="2205" spans="1:11" s="139" customFormat="1" ht="30" customHeight="1">
      <c r="A2205" s="140" t="s">
        <v>4250</v>
      </c>
      <c r="B2205" s="142"/>
      <c r="C2205" s="142"/>
      <c r="D2205" s="142"/>
      <c r="E2205" s="142"/>
      <c r="F2205" s="142"/>
      <c r="K2205" s="140" t="s">
        <v>7492</v>
      </c>
    </row>
    <row r="2206" spans="1:11" s="139" customFormat="1" ht="30" customHeight="1">
      <c r="A2206" s="140" t="s">
        <v>4309</v>
      </c>
      <c r="B2206" s="142"/>
      <c r="C2206" s="142"/>
      <c r="D2206" s="142"/>
      <c r="E2206" s="142"/>
      <c r="F2206" s="142"/>
      <c r="K2206" s="140" t="s">
        <v>7549</v>
      </c>
    </row>
    <row r="2207" spans="1:11" s="139" customFormat="1" ht="30" customHeight="1">
      <c r="A2207" s="140" t="s">
        <v>4252</v>
      </c>
      <c r="B2207" s="142"/>
      <c r="C2207" s="142"/>
      <c r="D2207" s="142"/>
      <c r="E2207" s="142"/>
      <c r="F2207" s="142"/>
      <c r="K2207" s="140" t="s">
        <v>7494</v>
      </c>
    </row>
    <row r="2208" spans="1:11" s="139" customFormat="1" ht="30" customHeight="1">
      <c r="A2208" s="140" t="s">
        <v>4253</v>
      </c>
      <c r="B2208" s="142"/>
      <c r="C2208" s="142"/>
      <c r="D2208" s="142"/>
      <c r="E2208" s="142"/>
      <c r="F2208" s="142"/>
      <c r="K2208" s="140" t="s">
        <v>7495</v>
      </c>
    </row>
    <row r="2209" spans="1:11" s="139" customFormat="1" ht="30" customHeight="1">
      <c r="A2209" s="140" t="s">
        <v>4254</v>
      </c>
      <c r="B2209" s="142"/>
      <c r="C2209" s="142"/>
      <c r="D2209" s="142"/>
      <c r="E2209" s="142"/>
      <c r="F2209" s="142"/>
      <c r="K2209" s="140" t="s">
        <v>7496</v>
      </c>
    </row>
    <row r="2210" spans="1:11" s="139" customFormat="1" ht="30" customHeight="1">
      <c r="A2210" s="140" t="s">
        <v>4255</v>
      </c>
      <c r="B2210" s="142"/>
      <c r="C2210" s="142"/>
      <c r="D2210" s="142"/>
      <c r="E2210" s="142"/>
      <c r="F2210" s="142"/>
      <c r="K2210" s="140" t="s">
        <v>7497</v>
      </c>
    </row>
    <row r="2211" spans="1:11" s="139" customFormat="1" ht="30" customHeight="1">
      <c r="A2211" s="140" t="s">
        <v>4256</v>
      </c>
      <c r="B2211" s="142"/>
      <c r="C2211" s="142"/>
      <c r="D2211" s="142"/>
      <c r="E2211" s="142"/>
      <c r="F2211" s="142"/>
      <c r="K2211" s="140" t="s">
        <v>7498</v>
      </c>
    </row>
    <row r="2212" spans="1:11" s="139" customFormat="1" ht="30" customHeight="1">
      <c r="A2212" s="140" t="s">
        <v>4257</v>
      </c>
      <c r="B2212" s="142"/>
      <c r="C2212" s="142"/>
      <c r="D2212" s="142"/>
      <c r="E2212" s="142"/>
      <c r="F2212" s="142"/>
      <c r="K2212" s="140" t="s">
        <v>7499</v>
      </c>
    </row>
    <row r="2213" spans="1:11" s="139" customFormat="1" ht="30" customHeight="1">
      <c r="A2213" s="140" t="s">
        <v>52</v>
      </c>
      <c r="B2213" s="142"/>
      <c r="C2213" s="142"/>
      <c r="D2213" s="142"/>
      <c r="E2213" s="142"/>
      <c r="F2213" s="142"/>
      <c r="K2213" s="140" t="s">
        <v>52</v>
      </c>
    </row>
    <row r="2214" spans="1:11" s="139" customFormat="1" ht="30" customHeight="1">
      <c r="A2214" s="140" t="s">
        <v>3586</v>
      </c>
      <c r="B2214" s="142"/>
      <c r="C2214" s="142"/>
      <c r="D2214" s="142"/>
      <c r="E2214" s="142"/>
      <c r="F2214" s="142"/>
      <c r="K2214" s="140" t="s">
        <v>7500</v>
      </c>
    </row>
    <row r="2215" spans="1:11" s="139" customFormat="1" ht="30" customHeight="1">
      <c r="A2215" s="140" t="s">
        <v>4258</v>
      </c>
      <c r="B2215" s="142"/>
      <c r="C2215" s="142"/>
      <c r="D2215" s="142"/>
      <c r="E2215" s="142"/>
      <c r="F2215" s="142"/>
      <c r="K2215" s="140" t="s">
        <v>7501</v>
      </c>
    </row>
    <row r="2216" spans="1:11" s="139" customFormat="1" ht="30" customHeight="1">
      <c r="A2216" s="140" t="s">
        <v>4259</v>
      </c>
      <c r="B2216" s="142"/>
      <c r="C2216" s="142"/>
      <c r="D2216" s="142"/>
      <c r="E2216" s="142"/>
      <c r="F2216" s="142"/>
      <c r="K2216" s="140" t="s">
        <v>7502</v>
      </c>
    </row>
    <row r="2217" spans="1:11" s="139" customFormat="1" ht="30" customHeight="1">
      <c r="A2217" s="140" t="s">
        <v>52</v>
      </c>
      <c r="B2217" s="142"/>
      <c r="C2217" s="142"/>
      <c r="D2217" s="142"/>
      <c r="E2217" s="142"/>
      <c r="F2217" s="142"/>
      <c r="K2217" s="140" t="s">
        <v>52</v>
      </c>
    </row>
    <row r="2218" spans="1:11" s="139" customFormat="1" ht="30" customHeight="1">
      <c r="A2218" s="140" t="s">
        <v>4260</v>
      </c>
      <c r="B2218" s="142"/>
      <c r="C2218" s="142"/>
      <c r="D2218" s="142"/>
      <c r="E2218" s="142"/>
      <c r="F2218" s="142"/>
      <c r="K2218" s="140" t="s">
        <v>7503</v>
      </c>
    </row>
    <row r="2219" spans="1:11" s="139" customFormat="1" ht="30" customHeight="1">
      <c r="A2219" s="140" t="s">
        <v>4310</v>
      </c>
      <c r="B2219" s="142"/>
      <c r="C2219" s="142"/>
      <c r="D2219" s="142"/>
      <c r="E2219" s="142"/>
      <c r="F2219" s="142"/>
      <c r="K2219" s="140" t="s">
        <v>7504</v>
      </c>
    </row>
    <row r="2220" spans="1:11" s="139" customFormat="1" ht="30" customHeight="1">
      <c r="A2220" s="140" t="s">
        <v>4311</v>
      </c>
      <c r="B2220" s="142">
        <v>104.1</v>
      </c>
      <c r="C2220" s="142"/>
      <c r="D2220" s="142"/>
      <c r="E2220" s="142">
        <v>104.1</v>
      </c>
      <c r="F2220" s="142" t="s">
        <v>7505</v>
      </c>
      <c r="K2220" s="140" t="s">
        <v>7527</v>
      </c>
    </row>
    <row r="2221" spans="1:11" s="139" customFormat="1" ht="30" customHeight="1">
      <c r="A2221" s="140" t="s">
        <v>4312</v>
      </c>
      <c r="B2221" s="142"/>
      <c r="C2221" s="142">
        <v>355.9</v>
      </c>
      <c r="D2221" s="142"/>
      <c r="E2221" s="142">
        <v>355.9</v>
      </c>
      <c r="F2221" s="142" t="s">
        <v>7507</v>
      </c>
      <c r="K2221" s="140" t="s">
        <v>7528</v>
      </c>
    </row>
    <row r="2222" spans="1:11" s="139" customFormat="1" ht="30" customHeight="1">
      <c r="A2222" s="140" t="s">
        <v>4313</v>
      </c>
      <c r="B2222" s="142"/>
      <c r="C2222" s="142"/>
      <c r="D2222" s="142">
        <v>54.4</v>
      </c>
      <c r="E2222" s="142">
        <v>54.4</v>
      </c>
      <c r="F2222" s="142" t="s">
        <v>7509</v>
      </c>
      <c r="K2222" s="140" t="s">
        <v>7529</v>
      </c>
    </row>
    <row r="2223" spans="1:11" s="139" customFormat="1" ht="30" customHeight="1">
      <c r="A2223" s="140" t="s">
        <v>52</v>
      </c>
      <c r="B2223" s="142"/>
      <c r="C2223" s="142"/>
      <c r="D2223" s="142"/>
      <c r="E2223" s="142"/>
      <c r="F2223" s="142"/>
      <c r="K2223" s="140" t="s">
        <v>52</v>
      </c>
    </row>
    <row r="2224" spans="1:11" s="139" customFormat="1" ht="30" customHeight="1">
      <c r="A2224" s="140" t="s">
        <v>4300</v>
      </c>
      <c r="B2224" s="146">
        <v>104.1</v>
      </c>
      <c r="C2224" s="146">
        <v>355.9</v>
      </c>
      <c r="D2224" s="146">
        <v>54.4</v>
      </c>
      <c r="E2224" s="146">
        <v>514.4</v>
      </c>
      <c r="F2224" s="146"/>
      <c r="K2224" s="140" t="s">
        <v>7543</v>
      </c>
    </row>
    <row r="2225" spans="1:11" s="139" customFormat="1" ht="30" customHeight="1">
      <c r="A2225" s="140" t="s">
        <v>52</v>
      </c>
      <c r="B2225" s="142"/>
      <c r="C2225" s="142"/>
      <c r="D2225" s="142"/>
      <c r="E2225" s="142"/>
      <c r="F2225" s="142"/>
      <c r="K2225" s="140" t="s">
        <v>52</v>
      </c>
    </row>
    <row r="2226" spans="1:11" s="139" customFormat="1" ht="30" customHeight="1">
      <c r="A2226" s="140" t="s">
        <v>4265</v>
      </c>
      <c r="B2226" s="142"/>
      <c r="C2226" s="142"/>
      <c r="D2226" s="142"/>
      <c r="E2226" s="142"/>
      <c r="F2226" s="142"/>
      <c r="K2226" s="140" t="s">
        <v>7511</v>
      </c>
    </row>
    <row r="2227" spans="1:11" s="139" customFormat="1" ht="30" customHeight="1">
      <c r="A2227" s="140" t="s">
        <v>4266</v>
      </c>
      <c r="B2227" s="142"/>
      <c r="C2227" s="142"/>
      <c r="D2227" s="142"/>
      <c r="E2227" s="142"/>
      <c r="F2227" s="142"/>
      <c r="K2227" s="140" t="s">
        <v>7512</v>
      </c>
    </row>
    <row r="2228" spans="1:11" s="139" customFormat="1" ht="30" customHeight="1">
      <c r="A2228" s="140" t="s">
        <v>4267</v>
      </c>
      <c r="B2228" s="142"/>
      <c r="C2228" s="142"/>
      <c r="D2228" s="142"/>
      <c r="E2228" s="142"/>
      <c r="F2228" s="142"/>
      <c r="K2228" s="140" t="s">
        <v>7513</v>
      </c>
    </row>
    <row r="2229" spans="1:11" s="139" customFormat="1" ht="30" customHeight="1">
      <c r="A2229" s="140" t="s">
        <v>4314</v>
      </c>
      <c r="B2229" s="142"/>
      <c r="C2229" s="142"/>
      <c r="D2229" s="142"/>
      <c r="E2229" s="142"/>
      <c r="F2229" s="142"/>
      <c r="K2229" s="140" t="s">
        <v>7530</v>
      </c>
    </row>
    <row r="2230" spans="1:11" s="139" customFormat="1" ht="30" customHeight="1">
      <c r="A2230" s="140" t="s">
        <v>4269</v>
      </c>
      <c r="B2230" s="142"/>
      <c r="C2230" s="142"/>
      <c r="D2230" s="142"/>
      <c r="E2230" s="142"/>
      <c r="F2230" s="142"/>
      <c r="K2230" s="140" t="s">
        <v>7515</v>
      </c>
    </row>
    <row r="2231" spans="1:11" s="139" customFormat="1" ht="30" customHeight="1">
      <c r="A2231" s="140" t="s">
        <v>4315</v>
      </c>
      <c r="B2231" s="142">
        <v>10610.3</v>
      </c>
      <c r="C2231" s="142"/>
      <c r="D2231" s="142"/>
      <c r="E2231" s="142">
        <v>10610.3</v>
      </c>
      <c r="F2231" s="142" t="s">
        <v>7516</v>
      </c>
      <c r="K2231" s="140" t="s">
        <v>7531</v>
      </c>
    </row>
    <row r="2232" spans="1:11" s="139" customFormat="1" ht="30" customHeight="1">
      <c r="A2232" s="140" t="s">
        <v>4316</v>
      </c>
      <c r="B2232" s="142"/>
      <c r="C2232" s="142">
        <v>26919.5</v>
      </c>
      <c r="D2232" s="142"/>
      <c r="E2232" s="142">
        <v>26919.5</v>
      </c>
      <c r="F2232" s="142" t="s">
        <v>7518</v>
      </c>
      <c r="K2232" s="140" t="s">
        <v>7532</v>
      </c>
    </row>
    <row r="2233" spans="1:11" s="139" customFormat="1" ht="30" customHeight="1">
      <c r="A2233" s="140" t="s">
        <v>4317</v>
      </c>
      <c r="B2233" s="142"/>
      <c r="C2233" s="142"/>
      <c r="D2233" s="142">
        <v>10366.200000000001</v>
      </c>
      <c r="E2233" s="142">
        <v>10366.200000000001</v>
      </c>
      <c r="F2233" s="142" t="s">
        <v>7520</v>
      </c>
      <c r="K2233" s="140" t="s">
        <v>7533</v>
      </c>
    </row>
    <row r="2234" spans="1:11" s="139" customFormat="1" ht="30" customHeight="1">
      <c r="A2234" s="140" t="s">
        <v>52</v>
      </c>
      <c r="B2234" s="142"/>
      <c r="C2234" s="142"/>
      <c r="D2234" s="142"/>
      <c r="E2234" s="142"/>
      <c r="F2234" s="142"/>
      <c r="K2234" s="140" t="s">
        <v>52</v>
      </c>
    </row>
    <row r="2235" spans="1:11" s="139" customFormat="1" ht="30" customHeight="1">
      <c r="A2235" s="140" t="s">
        <v>4306</v>
      </c>
      <c r="B2235" s="146">
        <v>10610.3</v>
      </c>
      <c r="C2235" s="146">
        <v>26919.5</v>
      </c>
      <c r="D2235" s="146">
        <v>10366.200000000001</v>
      </c>
      <c r="E2235" s="146">
        <v>47896</v>
      </c>
      <c r="F2235" s="146"/>
      <c r="K2235" s="140" t="s">
        <v>7545</v>
      </c>
    </row>
    <row r="2236" spans="1:11" s="139" customFormat="1" ht="30" customHeight="1">
      <c r="A2236" s="140" t="s">
        <v>52</v>
      </c>
      <c r="B2236" s="142"/>
      <c r="C2236" s="142"/>
      <c r="D2236" s="142"/>
      <c r="E2236" s="142"/>
      <c r="F2236" s="142"/>
      <c r="K2236" s="140" t="s">
        <v>52</v>
      </c>
    </row>
    <row r="2237" spans="1:11" s="139" customFormat="1" ht="30" customHeight="1">
      <c r="A2237" s="140" t="s">
        <v>4307</v>
      </c>
      <c r="B2237" s="143">
        <v>10714.4</v>
      </c>
      <c r="C2237" s="143">
        <v>27275.4</v>
      </c>
      <c r="D2237" s="143">
        <v>10420.6</v>
      </c>
      <c r="E2237" s="143">
        <v>48410.400000000001</v>
      </c>
      <c r="F2237" s="143"/>
      <c r="K2237" s="140" t="s">
        <v>7546</v>
      </c>
    </row>
    <row r="2238" spans="1:11" s="139" customFormat="1" ht="30" customHeight="1">
      <c r="A2238" s="140"/>
      <c r="B2238" s="140"/>
      <c r="C2238" s="140"/>
      <c r="D2238" s="140"/>
      <c r="E2238" s="140"/>
      <c r="F2238" s="140"/>
    </row>
    <row r="2239" spans="1:11" s="139" customFormat="1" ht="30" customHeight="1" thickBot="1">
      <c r="A2239" s="144" t="s">
        <v>3566</v>
      </c>
      <c r="B2239" s="145">
        <v>10714</v>
      </c>
      <c r="C2239" s="145">
        <v>27275</v>
      </c>
      <c r="D2239" s="145">
        <v>10420</v>
      </c>
      <c r="E2239" s="145">
        <v>48409</v>
      </c>
      <c r="F2239" s="144"/>
    </row>
    <row r="2240" spans="1:11" s="139" customFormat="1" ht="30" customHeight="1">
      <c r="A2240" s="140"/>
      <c r="B2240" s="140"/>
      <c r="C2240" s="140"/>
      <c r="D2240" s="140"/>
      <c r="E2240" s="140"/>
      <c r="F2240" s="140"/>
    </row>
    <row r="2241" spans="1:11" s="139" customFormat="1" ht="30" customHeight="1">
      <c r="A2241" s="140" t="s">
        <v>7550</v>
      </c>
      <c r="B2241" s="141">
        <v>494</v>
      </c>
      <c r="C2241" s="141">
        <v>7071</v>
      </c>
      <c r="D2241" s="141">
        <v>2332</v>
      </c>
      <c r="E2241" s="141">
        <v>9897</v>
      </c>
      <c r="F2241" s="140" t="s">
        <v>52</v>
      </c>
      <c r="G2241" s="139" t="s">
        <v>52</v>
      </c>
      <c r="H2241" s="139" t="s">
        <v>6515</v>
      </c>
      <c r="K2241" s="139">
        <v>1</v>
      </c>
    </row>
    <row r="2242" spans="1:11" s="139" customFormat="1" ht="30" customHeight="1">
      <c r="A2242" s="147"/>
      <c r="B2242" s="140"/>
      <c r="C2242" s="140"/>
      <c r="D2242" s="140"/>
      <c r="E2242" s="140"/>
      <c r="F2242" s="140"/>
    </row>
    <row r="2243" spans="1:11" s="139" customFormat="1" ht="30" customHeight="1">
      <c r="A2243" s="140" t="s">
        <v>6674</v>
      </c>
      <c r="B2243" s="140"/>
      <c r="C2243" s="140"/>
      <c r="D2243" s="140"/>
      <c r="E2243" s="140"/>
      <c r="F2243" s="140"/>
      <c r="G2243" s="139" t="s">
        <v>52</v>
      </c>
      <c r="I2243" s="139" t="s">
        <v>1535</v>
      </c>
      <c r="J2243" s="139" t="s">
        <v>52</v>
      </c>
      <c r="K2243" s="139" t="s">
        <v>56</v>
      </c>
    </row>
    <row r="2244" spans="1:11" s="139" customFormat="1" ht="30" customHeight="1">
      <c r="A2244" s="140" t="s">
        <v>4318</v>
      </c>
      <c r="B2244" s="142"/>
      <c r="C2244" s="142"/>
      <c r="D2244" s="142"/>
      <c r="E2244" s="142"/>
      <c r="F2244" s="142"/>
      <c r="K2244" s="140" t="s">
        <v>7551</v>
      </c>
    </row>
    <row r="2245" spans="1:11" s="139" customFormat="1" ht="30" customHeight="1">
      <c r="A2245" s="140" t="s">
        <v>52</v>
      </c>
      <c r="B2245" s="142"/>
      <c r="C2245" s="142"/>
      <c r="D2245" s="142"/>
      <c r="E2245" s="142"/>
      <c r="F2245" s="142"/>
      <c r="K2245" s="140" t="s">
        <v>6676</v>
      </c>
    </row>
    <row r="2246" spans="1:11" s="139" customFormat="1" ht="30" customHeight="1">
      <c r="A2246" s="140" t="s">
        <v>3548</v>
      </c>
      <c r="B2246" s="142"/>
      <c r="C2246" s="142"/>
      <c r="D2246" s="142"/>
      <c r="E2246" s="142"/>
      <c r="F2246" s="142"/>
      <c r="K2246" s="140" t="s">
        <v>6677</v>
      </c>
    </row>
    <row r="2247" spans="1:11" s="139" customFormat="1" ht="30" customHeight="1">
      <c r="A2247" s="140" t="s">
        <v>4319</v>
      </c>
      <c r="B2247" s="142"/>
      <c r="C2247" s="142"/>
      <c r="D2247" s="142"/>
      <c r="E2247" s="142"/>
      <c r="F2247" s="142"/>
      <c r="K2247" s="140" t="s">
        <v>7552</v>
      </c>
    </row>
    <row r="2248" spans="1:11" s="139" customFormat="1" ht="30" customHeight="1">
      <c r="A2248" s="140" t="s">
        <v>4320</v>
      </c>
      <c r="B2248" s="142"/>
      <c r="C2248" s="142"/>
      <c r="D2248" s="142"/>
      <c r="E2248" s="142"/>
      <c r="F2248" s="142"/>
      <c r="K2248" s="140" t="s">
        <v>7553</v>
      </c>
    </row>
    <row r="2249" spans="1:11" s="139" customFormat="1" ht="30" customHeight="1">
      <c r="A2249" s="140" t="s">
        <v>4321</v>
      </c>
      <c r="B2249" s="142"/>
      <c r="C2249" s="142"/>
      <c r="D2249" s="142"/>
      <c r="E2249" s="142"/>
      <c r="F2249" s="142"/>
      <c r="K2249" s="140" t="s">
        <v>7554</v>
      </c>
    </row>
    <row r="2250" spans="1:11" s="139" customFormat="1" ht="30" customHeight="1">
      <c r="A2250" s="140" t="s">
        <v>4322</v>
      </c>
      <c r="B2250" s="142"/>
      <c r="C2250" s="142"/>
      <c r="D2250" s="142"/>
      <c r="E2250" s="142"/>
      <c r="F2250" s="142"/>
      <c r="K2250" s="140" t="s">
        <v>7555</v>
      </c>
    </row>
    <row r="2251" spans="1:11" s="139" customFormat="1" ht="30" customHeight="1">
      <c r="A2251" s="140" t="s">
        <v>4323</v>
      </c>
      <c r="B2251" s="142"/>
      <c r="C2251" s="142"/>
      <c r="D2251" s="142"/>
      <c r="E2251" s="142"/>
      <c r="F2251" s="142"/>
      <c r="K2251" s="140" t="s">
        <v>7556</v>
      </c>
    </row>
    <row r="2252" spans="1:11" s="139" customFormat="1" ht="30" customHeight="1">
      <c r="A2252" s="140" t="s">
        <v>4324</v>
      </c>
      <c r="B2252" s="142"/>
      <c r="C2252" s="142"/>
      <c r="D2252" s="142"/>
      <c r="E2252" s="142"/>
      <c r="F2252" s="142"/>
      <c r="K2252" s="140" t="s">
        <v>7557</v>
      </c>
    </row>
    <row r="2253" spans="1:11" s="139" customFormat="1" ht="30" customHeight="1">
      <c r="A2253" s="140" t="s">
        <v>4325</v>
      </c>
      <c r="B2253" s="142"/>
      <c r="C2253" s="142"/>
      <c r="D2253" s="142"/>
      <c r="E2253" s="142"/>
      <c r="F2253" s="142"/>
      <c r="K2253" s="140" t="s">
        <v>7558</v>
      </c>
    </row>
    <row r="2254" spans="1:11" s="139" customFormat="1" ht="30" customHeight="1">
      <c r="A2254" s="140" t="s">
        <v>3635</v>
      </c>
      <c r="B2254" s="142"/>
      <c r="C2254" s="142"/>
      <c r="D2254" s="142"/>
      <c r="E2254" s="142"/>
      <c r="F2254" s="142"/>
      <c r="K2254" s="140" t="s">
        <v>6777</v>
      </c>
    </row>
    <row r="2255" spans="1:11" s="139" customFormat="1" ht="30" customHeight="1">
      <c r="A2255" s="140" t="s">
        <v>4326</v>
      </c>
      <c r="B2255" s="142"/>
      <c r="C2255" s="142"/>
      <c r="D2255" s="142"/>
      <c r="E2255" s="142"/>
      <c r="F2255" s="142"/>
      <c r="K2255" s="140" t="s">
        <v>7559</v>
      </c>
    </row>
    <row r="2256" spans="1:11" s="139" customFormat="1" ht="30" customHeight="1">
      <c r="A2256" s="140" t="s">
        <v>4327</v>
      </c>
      <c r="B2256" s="142"/>
      <c r="C2256" s="142"/>
      <c r="D2256" s="142"/>
      <c r="E2256" s="142"/>
      <c r="F2256" s="142"/>
      <c r="K2256" s="140" t="s">
        <v>7560</v>
      </c>
    </row>
    <row r="2257" spans="1:11" s="139" customFormat="1" ht="30" customHeight="1">
      <c r="A2257" s="140" t="s">
        <v>4328</v>
      </c>
      <c r="B2257" s="142"/>
      <c r="C2257" s="142"/>
      <c r="D2257" s="142"/>
      <c r="E2257" s="142"/>
      <c r="F2257" s="142"/>
      <c r="K2257" s="140" t="s">
        <v>7561</v>
      </c>
    </row>
    <row r="2258" spans="1:11" s="139" customFormat="1" ht="30" customHeight="1">
      <c r="A2258" s="140" t="s">
        <v>52</v>
      </c>
      <c r="B2258" s="142"/>
      <c r="C2258" s="142"/>
      <c r="D2258" s="142"/>
      <c r="E2258" s="142"/>
      <c r="F2258" s="142"/>
      <c r="K2258" s="140" t="s">
        <v>52</v>
      </c>
    </row>
    <row r="2259" spans="1:11" s="139" customFormat="1" ht="30" customHeight="1">
      <c r="A2259" s="140" t="s">
        <v>3586</v>
      </c>
      <c r="B2259" s="142"/>
      <c r="C2259" s="142"/>
      <c r="D2259" s="142"/>
      <c r="E2259" s="142"/>
      <c r="F2259" s="142"/>
      <c r="K2259" s="140" t="s">
        <v>6718</v>
      </c>
    </row>
    <row r="2260" spans="1:11" s="139" customFormat="1" ht="30" customHeight="1">
      <c r="A2260" s="140" t="s">
        <v>4329</v>
      </c>
      <c r="B2260" s="142"/>
      <c r="C2260" s="142"/>
      <c r="D2260" s="142"/>
      <c r="E2260" s="142"/>
      <c r="F2260" s="142"/>
      <c r="K2260" s="140" t="s">
        <v>7562</v>
      </c>
    </row>
    <row r="2261" spans="1:11" s="139" customFormat="1" ht="30" customHeight="1">
      <c r="A2261" s="140" t="s">
        <v>4330</v>
      </c>
      <c r="B2261" s="142"/>
      <c r="C2261" s="142"/>
      <c r="D2261" s="142"/>
      <c r="E2261" s="142"/>
      <c r="F2261" s="142"/>
      <c r="K2261" s="140" t="s">
        <v>7563</v>
      </c>
    </row>
    <row r="2262" spans="1:11" s="139" customFormat="1" ht="30" customHeight="1">
      <c r="A2262" s="140" t="s">
        <v>52</v>
      </c>
      <c r="B2262" s="142"/>
      <c r="C2262" s="142"/>
      <c r="D2262" s="142"/>
      <c r="E2262" s="142"/>
      <c r="F2262" s="142"/>
      <c r="K2262" s="140" t="s">
        <v>52</v>
      </c>
    </row>
    <row r="2263" spans="1:11" s="139" customFormat="1" ht="30" customHeight="1">
      <c r="A2263" s="140" t="s">
        <v>4331</v>
      </c>
      <c r="B2263" s="142"/>
      <c r="C2263" s="142"/>
      <c r="D2263" s="142"/>
      <c r="E2263" s="142"/>
      <c r="F2263" s="142"/>
      <c r="K2263" s="140" t="s">
        <v>7564</v>
      </c>
    </row>
    <row r="2264" spans="1:11" s="139" customFormat="1" ht="30" customHeight="1">
      <c r="A2264" s="140" t="s">
        <v>4332</v>
      </c>
      <c r="B2264" s="142"/>
      <c r="C2264" s="142"/>
      <c r="D2264" s="142"/>
      <c r="E2264" s="142"/>
      <c r="F2264" s="142"/>
      <c r="K2264" s="140" t="s">
        <v>7565</v>
      </c>
    </row>
    <row r="2265" spans="1:11" s="139" customFormat="1" ht="30" customHeight="1">
      <c r="A2265" s="140" t="s">
        <v>4333</v>
      </c>
      <c r="B2265" s="142">
        <v>397.8</v>
      </c>
      <c r="C2265" s="142"/>
      <c r="D2265" s="142"/>
      <c r="E2265" s="142">
        <v>397.8</v>
      </c>
      <c r="F2265" s="142" t="s">
        <v>7566</v>
      </c>
      <c r="K2265" s="140" t="s">
        <v>7567</v>
      </c>
    </row>
    <row r="2266" spans="1:11" s="139" customFormat="1" ht="30" customHeight="1">
      <c r="A2266" s="140" t="s">
        <v>4334</v>
      </c>
      <c r="B2266" s="142"/>
      <c r="C2266" s="142">
        <v>2010.4</v>
      </c>
      <c r="D2266" s="142"/>
      <c r="E2266" s="142">
        <v>2010.4</v>
      </c>
      <c r="F2266" s="142" t="s">
        <v>7568</v>
      </c>
      <c r="K2266" s="140" t="s">
        <v>7569</v>
      </c>
    </row>
    <row r="2267" spans="1:11" s="139" customFormat="1" ht="30" customHeight="1">
      <c r="A2267" s="140" t="s">
        <v>4335</v>
      </c>
      <c r="B2267" s="142"/>
      <c r="C2267" s="142"/>
      <c r="D2267" s="142">
        <v>1876.2</v>
      </c>
      <c r="E2267" s="142">
        <v>1876.2</v>
      </c>
      <c r="F2267" s="142" t="s">
        <v>7570</v>
      </c>
      <c r="K2267" s="140" t="s">
        <v>7571</v>
      </c>
    </row>
    <row r="2268" spans="1:11" s="139" customFormat="1" ht="30" customHeight="1">
      <c r="A2268" s="140" t="s">
        <v>52</v>
      </c>
      <c r="B2268" s="142"/>
      <c r="C2268" s="142"/>
      <c r="D2268" s="142"/>
      <c r="E2268" s="142"/>
      <c r="F2268" s="142"/>
      <c r="K2268" s="140" t="s">
        <v>52</v>
      </c>
    </row>
    <row r="2269" spans="1:11" s="139" customFormat="1" ht="30" customHeight="1">
      <c r="A2269" s="140" t="s">
        <v>3642</v>
      </c>
      <c r="B2269" s="146">
        <v>397.8</v>
      </c>
      <c r="C2269" s="146">
        <v>2010.4</v>
      </c>
      <c r="D2269" s="146">
        <v>1876.2</v>
      </c>
      <c r="E2269" s="146">
        <v>4284.3999999999996</v>
      </c>
      <c r="F2269" s="146"/>
      <c r="K2269" s="140" t="s">
        <v>6787</v>
      </c>
    </row>
    <row r="2270" spans="1:11" s="139" customFormat="1" ht="30" customHeight="1">
      <c r="A2270" s="140" t="s">
        <v>52</v>
      </c>
      <c r="B2270" s="142"/>
      <c r="C2270" s="142"/>
      <c r="D2270" s="142"/>
      <c r="E2270" s="142"/>
      <c r="F2270" s="142"/>
      <c r="K2270" s="140" t="s">
        <v>6758</v>
      </c>
    </row>
    <row r="2271" spans="1:11" s="139" customFormat="1" ht="30" customHeight="1">
      <c r="A2271" s="140" t="s">
        <v>3702</v>
      </c>
      <c r="B2271" s="142"/>
      <c r="C2271" s="142"/>
      <c r="D2271" s="142"/>
      <c r="E2271" s="142"/>
      <c r="F2271" s="142"/>
      <c r="K2271" s="140" t="s">
        <v>6876</v>
      </c>
    </row>
    <row r="2272" spans="1:11" s="139" customFormat="1" ht="30" customHeight="1">
      <c r="A2272" s="140" t="s">
        <v>4336</v>
      </c>
      <c r="B2272" s="142"/>
      <c r="C2272" s="142"/>
      <c r="D2272" s="142"/>
      <c r="E2272" s="142"/>
      <c r="F2272" s="142"/>
      <c r="K2272" s="140" t="s">
        <v>7572</v>
      </c>
    </row>
    <row r="2273" spans="1:11" s="139" customFormat="1" ht="30" customHeight="1">
      <c r="A2273" s="140" t="s">
        <v>4337</v>
      </c>
      <c r="B2273" s="142"/>
      <c r="C2273" s="142">
        <v>1082</v>
      </c>
      <c r="D2273" s="142"/>
      <c r="E2273" s="142">
        <v>1082</v>
      </c>
      <c r="F2273" s="142" t="s">
        <v>7075</v>
      </c>
      <c r="K2273" s="140" t="s">
        <v>7573</v>
      </c>
    </row>
    <row r="2274" spans="1:11" s="139" customFormat="1" ht="30" customHeight="1">
      <c r="A2274" s="140" t="s">
        <v>4338</v>
      </c>
      <c r="B2274" s="142"/>
      <c r="C2274" s="142"/>
      <c r="D2274" s="142"/>
      <c r="E2274" s="142"/>
      <c r="F2274" s="142"/>
      <c r="K2274" s="140" t="s">
        <v>7574</v>
      </c>
    </row>
    <row r="2275" spans="1:11" s="139" customFormat="1" ht="30" customHeight="1">
      <c r="A2275" s="140" t="s">
        <v>4339</v>
      </c>
      <c r="B2275" s="142"/>
      <c r="C2275" s="142">
        <v>3490.5</v>
      </c>
      <c r="D2275" s="142"/>
      <c r="E2275" s="142">
        <v>3490.5</v>
      </c>
      <c r="F2275" s="142" t="s">
        <v>6755</v>
      </c>
      <c r="K2275" s="140" t="s">
        <v>7575</v>
      </c>
    </row>
    <row r="2276" spans="1:11" s="139" customFormat="1" ht="30" customHeight="1">
      <c r="A2276" s="140" t="s">
        <v>52</v>
      </c>
      <c r="B2276" s="142"/>
      <c r="C2276" s="142"/>
      <c r="D2276" s="142"/>
      <c r="E2276" s="142"/>
      <c r="F2276" s="142"/>
      <c r="K2276" s="140" t="s">
        <v>52</v>
      </c>
    </row>
    <row r="2277" spans="1:11" s="139" customFormat="1" ht="30" customHeight="1">
      <c r="A2277" s="140" t="s">
        <v>3642</v>
      </c>
      <c r="B2277" s="146"/>
      <c r="C2277" s="146">
        <v>4572.5</v>
      </c>
      <c r="D2277" s="146"/>
      <c r="E2277" s="146">
        <v>4572.5</v>
      </c>
      <c r="F2277" s="146"/>
      <c r="K2277" s="140" t="s">
        <v>6795</v>
      </c>
    </row>
    <row r="2278" spans="1:11" s="139" customFormat="1" ht="30" customHeight="1">
      <c r="A2278" s="140" t="s">
        <v>52</v>
      </c>
      <c r="B2278" s="142"/>
      <c r="C2278" s="142"/>
      <c r="D2278" s="142"/>
      <c r="E2278" s="142"/>
      <c r="F2278" s="142"/>
      <c r="K2278" s="140" t="s">
        <v>6796</v>
      </c>
    </row>
    <row r="2279" spans="1:11" s="139" customFormat="1" ht="30" customHeight="1">
      <c r="A2279" s="140" t="s">
        <v>4340</v>
      </c>
      <c r="B2279" s="142"/>
      <c r="C2279" s="142"/>
      <c r="D2279" s="142"/>
      <c r="E2279" s="142"/>
      <c r="F2279" s="142"/>
      <c r="K2279" s="140" t="s">
        <v>7576</v>
      </c>
    </row>
    <row r="2280" spans="1:11" s="139" customFormat="1" ht="30" customHeight="1">
      <c r="A2280" s="140" t="s">
        <v>4341</v>
      </c>
      <c r="B2280" s="142"/>
      <c r="C2280" s="142"/>
      <c r="D2280" s="142"/>
      <c r="E2280" s="142"/>
      <c r="F2280" s="142"/>
      <c r="K2280" s="140" t="s">
        <v>7577</v>
      </c>
    </row>
    <row r="2281" spans="1:11" s="139" customFormat="1" ht="30" customHeight="1">
      <c r="A2281" s="140" t="s">
        <v>4342</v>
      </c>
      <c r="B2281" s="142"/>
      <c r="C2281" s="142"/>
      <c r="D2281" s="142"/>
      <c r="E2281" s="142"/>
      <c r="F2281" s="142"/>
      <c r="K2281" s="140" t="s">
        <v>7578</v>
      </c>
    </row>
    <row r="2282" spans="1:11" s="139" customFormat="1" ht="30" customHeight="1">
      <c r="A2282" s="140" t="s">
        <v>4343</v>
      </c>
      <c r="B2282" s="142"/>
      <c r="C2282" s="142"/>
      <c r="D2282" s="142"/>
      <c r="E2282" s="142"/>
      <c r="F2282" s="142"/>
      <c r="K2282" s="140" t="s">
        <v>7579</v>
      </c>
    </row>
    <row r="2283" spans="1:11" s="139" customFormat="1" ht="30" customHeight="1">
      <c r="A2283" s="140" t="s">
        <v>4344</v>
      </c>
      <c r="B2283" s="142"/>
      <c r="C2283" s="142"/>
      <c r="D2283" s="142"/>
      <c r="E2283" s="142"/>
      <c r="F2283" s="142"/>
      <c r="K2283" s="140" t="s">
        <v>7580</v>
      </c>
    </row>
    <row r="2284" spans="1:11" s="139" customFormat="1" ht="30" customHeight="1">
      <c r="A2284" s="140" t="s">
        <v>4345</v>
      </c>
      <c r="B2284" s="142"/>
      <c r="C2284" s="142"/>
      <c r="D2284" s="142"/>
      <c r="E2284" s="142"/>
      <c r="F2284" s="142"/>
      <c r="K2284" s="140" t="s">
        <v>7581</v>
      </c>
    </row>
    <row r="2285" spans="1:11" s="139" customFormat="1" ht="30" customHeight="1">
      <c r="A2285" s="140" t="s">
        <v>4346</v>
      </c>
      <c r="B2285" s="142"/>
      <c r="C2285" s="142"/>
      <c r="D2285" s="142"/>
      <c r="E2285" s="142"/>
      <c r="F2285" s="142"/>
      <c r="K2285" s="140" t="s">
        <v>7582</v>
      </c>
    </row>
    <row r="2286" spans="1:11" s="139" customFormat="1" ht="30" customHeight="1">
      <c r="A2286" s="140" t="s">
        <v>4347</v>
      </c>
      <c r="B2286" s="142"/>
      <c r="C2286" s="142"/>
      <c r="D2286" s="142"/>
      <c r="E2286" s="142"/>
      <c r="F2286" s="142"/>
      <c r="K2286" s="140" t="s">
        <v>7583</v>
      </c>
    </row>
    <row r="2287" spans="1:11" s="139" customFormat="1" ht="30" customHeight="1">
      <c r="A2287" s="140" t="s">
        <v>4348</v>
      </c>
      <c r="B2287" s="142">
        <v>96.7</v>
      </c>
      <c r="C2287" s="142"/>
      <c r="D2287" s="142"/>
      <c r="E2287" s="142">
        <v>96.7</v>
      </c>
      <c r="F2287" s="142" t="s">
        <v>7566</v>
      </c>
      <c r="K2287" s="140" t="s">
        <v>7584</v>
      </c>
    </row>
    <row r="2288" spans="1:11" s="139" customFormat="1" ht="30" customHeight="1">
      <c r="A2288" s="140" t="s">
        <v>4349</v>
      </c>
      <c r="B2288" s="142"/>
      <c r="C2288" s="142">
        <v>489</v>
      </c>
      <c r="D2288" s="142"/>
      <c r="E2288" s="142">
        <v>489</v>
      </c>
      <c r="F2288" s="142" t="s">
        <v>7568</v>
      </c>
      <c r="K2288" s="140" t="s">
        <v>7585</v>
      </c>
    </row>
    <row r="2289" spans="1:11" s="139" customFormat="1" ht="30" customHeight="1">
      <c r="A2289" s="140" t="s">
        <v>4350</v>
      </c>
      <c r="B2289" s="142"/>
      <c r="C2289" s="142"/>
      <c r="D2289" s="142">
        <v>456.3</v>
      </c>
      <c r="E2289" s="142">
        <v>456.3</v>
      </c>
      <c r="F2289" s="142" t="s">
        <v>7570</v>
      </c>
      <c r="K2289" s="140" t="s">
        <v>7586</v>
      </c>
    </row>
    <row r="2290" spans="1:11" s="139" customFormat="1" ht="30" customHeight="1">
      <c r="A2290" s="140" t="s">
        <v>52</v>
      </c>
      <c r="B2290" s="142"/>
      <c r="C2290" s="142"/>
      <c r="D2290" s="142"/>
      <c r="E2290" s="142"/>
      <c r="F2290" s="142"/>
      <c r="K2290" s="140" t="s">
        <v>52</v>
      </c>
    </row>
    <row r="2291" spans="1:11" s="139" customFormat="1" ht="30" customHeight="1">
      <c r="A2291" s="140" t="s">
        <v>3642</v>
      </c>
      <c r="B2291" s="146">
        <v>96.7</v>
      </c>
      <c r="C2291" s="146">
        <v>489</v>
      </c>
      <c r="D2291" s="146">
        <v>456.3</v>
      </c>
      <c r="E2291" s="146">
        <v>1042</v>
      </c>
      <c r="F2291" s="146"/>
      <c r="K2291" s="140" t="s">
        <v>6804</v>
      </c>
    </row>
    <row r="2292" spans="1:11" s="139" customFormat="1" ht="30" customHeight="1">
      <c r="A2292" s="140" t="s">
        <v>52</v>
      </c>
      <c r="B2292" s="142"/>
      <c r="C2292" s="142"/>
      <c r="D2292" s="142"/>
      <c r="E2292" s="142"/>
      <c r="F2292" s="142"/>
      <c r="K2292" s="140" t="s">
        <v>52</v>
      </c>
    </row>
    <row r="2293" spans="1:11" s="139" customFormat="1" ht="30" customHeight="1">
      <c r="A2293" s="140" t="s">
        <v>3692</v>
      </c>
      <c r="B2293" s="143">
        <v>494.5</v>
      </c>
      <c r="C2293" s="143">
        <v>7071.9</v>
      </c>
      <c r="D2293" s="143">
        <v>2332.5</v>
      </c>
      <c r="E2293" s="143">
        <v>9898.9</v>
      </c>
      <c r="F2293" s="143"/>
      <c r="K2293" s="140" t="s">
        <v>6891</v>
      </c>
    </row>
    <row r="2294" spans="1:11" s="139" customFormat="1" ht="30" customHeight="1">
      <c r="A2294" s="140"/>
      <c r="B2294" s="140"/>
      <c r="C2294" s="140"/>
      <c r="D2294" s="140"/>
      <c r="E2294" s="140"/>
      <c r="F2294" s="140"/>
    </row>
    <row r="2295" spans="1:11" s="139" customFormat="1" ht="30" customHeight="1" thickBot="1">
      <c r="A2295" s="144" t="s">
        <v>3566</v>
      </c>
      <c r="B2295" s="145">
        <v>494</v>
      </c>
      <c r="C2295" s="145">
        <v>7071</v>
      </c>
      <c r="D2295" s="145">
        <v>2332</v>
      </c>
      <c r="E2295" s="145">
        <v>9897</v>
      </c>
      <c r="F2295" s="144"/>
    </row>
    <row r="2296" spans="1:11" s="139" customFormat="1" ht="30" customHeight="1">
      <c r="A2296" s="140"/>
      <c r="B2296" s="140"/>
      <c r="C2296" s="140"/>
      <c r="D2296" s="140"/>
      <c r="E2296" s="140"/>
      <c r="F2296" s="140"/>
    </row>
    <row r="2297" spans="1:11" s="139" customFormat="1" ht="30" customHeight="1">
      <c r="A2297" s="140" t="s">
        <v>7587</v>
      </c>
      <c r="B2297" s="141">
        <v>737</v>
      </c>
      <c r="C2297" s="141">
        <v>2126</v>
      </c>
      <c r="D2297" s="141">
        <v>785</v>
      </c>
      <c r="E2297" s="141">
        <v>3648</v>
      </c>
      <c r="F2297" s="140" t="s">
        <v>52</v>
      </c>
      <c r="G2297" s="139" t="s">
        <v>52</v>
      </c>
      <c r="H2297" s="139" t="s">
        <v>7588</v>
      </c>
      <c r="K2297" s="139">
        <v>1</v>
      </c>
    </row>
    <row r="2298" spans="1:11" s="139" customFormat="1" ht="30" customHeight="1">
      <c r="A2298" s="147"/>
      <c r="B2298" s="140"/>
      <c r="C2298" s="140"/>
      <c r="D2298" s="140"/>
      <c r="E2298" s="140"/>
      <c r="F2298" s="140"/>
    </row>
    <row r="2299" spans="1:11" s="139" customFormat="1" ht="30" customHeight="1">
      <c r="A2299" s="140" t="s">
        <v>6674</v>
      </c>
      <c r="B2299" s="140"/>
      <c r="C2299" s="140"/>
      <c r="D2299" s="140"/>
      <c r="E2299" s="140"/>
      <c r="F2299" s="140"/>
      <c r="G2299" s="139" t="s">
        <v>52</v>
      </c>
      <c r="I2299" s="139" t="s">
        <v>1535</v>
      </c>
      <c r="J2299" s="139" t="s">
        <v>52</v>
      </c>
      <c r="K2299" s="139" t="s">
        <v>56</v>
      </c>
    </row>
    <row r="2300" spans="1:11" s="139" customFormat="1" ht="30" customHeight="1">
      <c r="A2300" s="140" t="s">
        <v>7589</v>
      </c>
      <c r="B2300" s="142"/>
      <c r="C2300" s="142"/>
      <c r="D2300" s="142"/>
      <c r="E2300" s="142"/>
      <c r="F2300" s="142"/>
      <c r="K2300" s="140" t="s">
        <v>7590</v>
      </c>
    </row>
    <row r="2301" spans="1:11" s="139" customFormat="1" ht="30" customHeight="1">
      <c r="A2301" s="140" t="s">
        <v>52</v>
      </c>
      <c r="B2301" s="142"/>
      <c r="C2301" s="142"/>
      <c r="D2301" s="142"/>
      <c r="E2301" s="142"/>
      <c r="F2301" s="142"/>
      <c r="K2301" s="140" t="s">
        <v>52</v>
      </c>
    </row>
    <row r="2302" spans="1:11" s="139" customFormat="1" ht="30" customHeight="1">
      <c r="A2302" s="140" t="s">
        <v>52</v>
      </c>
      <c r="B2302" s="142"/>
      <c r="C2302" s="142"/>
      <c r="D2302" s="142"/>
      <c r="E2302" s="142"/>
      <c r="F2302" s="142"/>
      <c r="K2302" s="140" t="s">
        <v>6676</v>
      </c>
    </row>
    <row r="2303" spans="1:11" s="139" customFormat="1" ht="30" customHeight="1">
      <c r="A2303" s="140" t="s">
        <v>3548</v>
      </c>
      <c r="B2303" s="142"/>
      <c r="C2303" s="142"/>
      <c r="D2303" s="142"/>
      <c r="E2303" s="142"/>
      <c r="F2303" s="142"/>
      <c r="K2303" s="140" t="s">
        <v>6677</v>
      </c>
    </row>
    <row r="2304" spans="1:11" s="139" customFormat="1" ht="30" customHeight="1">
      <c r="A2304" s="140" t="s">
        <v>5293</v>
      </c>
      <c r="B2304" s="142"/>
      <c r="C2304" s="142"/>
      <c r="D2304" s="142"/>
      <c r="E2304" s="142"/>
      <c r="F2304" s="142"/>
      <c r="K2304" s="140" t="s">
        <v>7591</v>
      </c>
    </row>
    <row r="2305" spans="1:11" s="139" customFormat="1" ht="30" customHeight="1">
      <c r="A2305" s="140" t="s">
        <v>5294</v>
      </c>
      <c r="B2305" s="142"/>
      <c r="C2305" s="142"/>
      <c r="D2305" s="142"/>
      <c r="E2305" s="142"/>
      <c r="F2305" s="142"/>
      <c r="K2305" s="140" t="s">
        <v>7592</v>
      </c>
    </row>
    <row r="2306" spans="1:11" s="139" customFormat="1" ht="30" customHeight="1">
      <c r="A2306" s="140" t="s">
        <v>4354</v>
      </c>
      <c r="B2306" s="142"/>
      <c r="C2306" s="142"/>
      <c r="D2306" s="142"/>
      <c r="E2306" s="142"/>
      <c r="F2306" s="142"/>
      <c r="K2306" s="140" t="s">
        <v>7593</v>
      </c>
    </row>
    <row r="2307" spans="1:11" s="139" customFormat="1" ht="30" customHeight="1">
      <c r="A2307" s="140" t="s">
        <v>4355</v>
      </c>
      <c r="B2307" s="142"/>
      <c r="C2307" s="142"/>
      <c r="D2307" s="142"/>
      <c r="E2307" s="142"/>
      <c r="F2307" s="142"/>
      <c r="K2307" s="140" t="s">
        <v>7594</v>
      </c>
    </row>
    <row r="2308" spans="1:11" s="139" customFormat="1" ht="30" customHeight="1">
      <c r="A2308" s="140" t="s">
        <v>5295</v>
      </c>
      <c r="B2308" s="142"/>
      <c r="C2308" s="142"/>
      <c r="D2308" s="142"/>
      <c r="E2308" s="142"/>
      <c r="F2308" s="142"/>
      <c r="K2308" s="140" t="s">
        <v>7595</v>
      </c>
    </row>
    <row r="2309" spans="1:11" s="139" customFormat="1" ht="30" customHeight="1">
      <c r="A2309" s="140" t="s">
        <v>5296</v>
      </c>
      <c r="B2309" s="142"/>
      <c r="C2309" s="142"/>
      <c r="D2309" s="142"/>
      <c r="E2309" s="142"/>
      <c r="F2309" s="142"/>
      <c r="K2309" s="140" t="s">
        <v>7596</v>
      </c>
    </row>
    <row r="2310" spans="1:11" s="139" customFormat="1" ht="30" customHeight="1">
      <c r="A2310" s="140" t="s">
        <v>5297</v>
      </c>
      <c r="B2310" s="142"/>
      <c r="C2310" s="142"/>
      <c r="D2310" s="142"/>
      <c r="E2310" s="142"/>
      <c r="F2310" s="142"/>
      <c r="K2310" s="140" t="s">
        <v>7597</v>
      </c>
    </row>
    <row r="2311" spans="1:11" s="139" customFormat="1" ht="30" customHeight="1">
      <c r="A2311" s="140" t="s">
        <v>5298</v>
      </c>
      <c r="B2311" s="142"/>
      <c r="C2311" s="142"/>
      <c r="D2311" s="142"/>
      <c r="E2311" s="142"/>
      <c r="F2311" s="142"/>
      <c r="K2311" s="140" t="s">
        <v>7598</v>
      </c>
    </row>
    <row r="2312" spans="1:11" s="139" customFormat="1" ht="30" customHeight="1">
      <c r="A2312" s="140" t="s">
        <v>7599</v>
      </c>
      <c r="B2312" s="142"/>
      <c r="C2312" s="142"/>
      <c r="D2312" s="142"/>
      <c r="E2312" s="142"/>
      <c r="F2312" s="142"/>
      <c r="K2312" s="140" t="s">
        <v>7600</v>
      </c>
    </row>
    <row r="2313" spans="1:11" s="139" customFormat="1" ht="30" customHeight="1">
      <c r="A2313" s="140" t="s">
        <v>7601</v>
      </c>
      <c r="B2313" s="142"/>
      <c r="C2313" s="142"/>
      <c r="D2313" s="142"/>
      <c r="E2313" s="142"/>
      <c r="F2313" s="142"/>
      <c r="K2313" s="140" t="s">
        <v>7602</v>
      </c>
    </row>
    <row r="2314" spans="1:11" s="139" customFormat="1" ht="30" customHeight="1">
      <c r="A2314" s="140" t="s">
        <v>52</v>
      </c>
      <c r="B2314" s="142"/>
      <c r="C2314" s="142"/>
      <c r="D2314" s="142"/>
      <c r="E2314" s="142"/>
      <c r="F2314" s="142"/>
      <c r="K2314" s="140" t="s">
        <v>52</v>
      </c>
    </row>
    <row r="2315" spans="1:11" s="139" customFormat="1" ht="30" customHeight="1">
      <c r="A2315" s="140" t="s">
        <v>7603</v>
      </c>
      <c r="B2315" s="142"/>
      <c r="C2315" s="142"/>
      <c r="D2315" s="142"/>
      <c r="E2315" s="142"/>
      <c r="F2315" s="142"/>
      <c r="K2315" s="140" t="s">
        <v>7604</v>
      </c>
    </row>
    <row r="2316" spans="1:11" s="139" customFormat="1" ht="30" customHeight="1">
      <c r="A2316" s="140" t="s">
        <v>7605</v>
      </c>
      <c r="B2316" s="142"/>
      <c r="C2316" s="142"/>
      <c r="D2316" s="142"/>
      <c r="E2316" s="142"/>
      <c r="F2316" s="142"/>
      <c r="K2316" s="140" t="s">
        <v>7606</v>
      </c>
    </row>
    <row r="2317" spans="1:11" s="139" customFormat="1" ht="30" customHeight="1">
      <c r="A2317" s="140" t="s">
        <v>7607</v>
      </c>
      <c r="B2317" s="142"/>
      <c r="C2317" s="142"/>
      <c r="D2317" s="142"/>
      <c r="E2317" s="142"/>
      <c r="F2317" s="142"/>
      <c r="K2317" s="140" t="s">
        <v>7608</v>
      </c>
    </row>
    <row r="2318" spans="1:11" s="139" customFormat="1" ht="30" customHeight="1">
      <c r="A2318" s="140" t="s">
        <v>52</v>
      </c>
      <c r="B2318" s="142"/>
      <c r="C2318" s="142"/>
      <c r="D2318" s="142"/>
      <c r="E2318" s="142"/>
      <c r="F2318" s="142"/>
      <c r="K2318" s="140" t="s">
        <v>52</v>
      </c>
    </row>
    <row r="2319" spans="1:11" s="139" customFormat="1" ht="30" customHeight="1">
      <c r="A2319" s="140" t="s">
        <v>3586</v>
      </c>
      <c r="B2319" s="142"/>
      <c r="C2319" s="142"/>
      <c r="D2319" s="142"/>
      <c r="E2319" s="142"/>
      <c r="F2319" s="142"/>
      <c r="K2319" s="140" t="s">
        <v>6718</v>
      </c>
    </row>
    <row r="2320" spans="1:11" s="139" customFormat="1" ht="30" customHeight="1">
      <c r="A2320" s="140" t="s">
        <v>7609</v>
      </c>
      <c r="B2320" s="142"/>
      <c r="C2320" s="142"/>
      <c r="D2320" s="142"/>
      <c r="E2320" s="142"/>
      <c r="F2320" s="142"/>
      <c r="K2320" s="140" t="s">
        <v>7610</v>
      </c>
    </row>
    <row r="2321" spans="1:11" s="139" customFormat="1" ht="30" customHeight="1">
      <c r="A2321" s="140" t="s">
        <v>7611</v>
      </c>
      <c r="B2321" s="142"/>
      <c r="C2321" s="142"/>
      <c r="D2321" s="142"/>
      <c r="E2321" s="142"/>
      <c r="F2321" s="142"/>
      <c r="K2321" s="140" t="s">
        <v>7612</v>
      </c>
    </row>
    <row r="2322" spans="1:11" s="139" customFormat="1" ht="30" customHeight="1">
      <c r="A2322" s="140" t="s">
        <v>7613</v>
      </c>
      <c r="B2322" s="142"/>
      <c r="C2322" s="142"/>
      <c r="D2322" s="142"/>
      <c r="E2322" s="142"/>
      <c r="F2322" s="142"/>
      <c r="K2322" s="140" t="s">
        <v>7614</v>
      </c>
    </row>
    <row r="2323" spans="1:11" s="139" customFormat="1" ht="30" customHeight="1">
      <c r="A2323" s="140" t="s">
        <v>52</v>
      </c>
      <c r="B2323" s="142"/>
      <c r="C2323" s="142"/>
      <c r="D2323" s="142"/>
      <c r="E2323" s="142"/>
      <c r="F2323" s="142"/>
      <c r="K2323" s="140" t="s">
        <v>52</v>
      </c>
    </row>
    <row r="2324" spans="1:11" s="139" customFormat="1" ht="30" customHeight="1">
      <c r="A2324" s="140" t="s">
        <v>5303</v>
      </c>
      <c r="B2324" s="142"/>
      <c r="C2324" s="142"/>
      <c r="D2324" s="142"/>
      <c r="E2324" s="142"/>
      <c r="F2324" s="142"/>
      <c r="K2324" s="140" t="s">
        <v>7615</v>
      </c>
    </row>
    <row r="2325" spans="1:11" s="139" customFormat="1" ht="30" customHeight="1">
      <c r="A2325" s="140" t="s">
        <v>7616</v>
      </c>
      <c r="B2325" s="142">
        <v>737.9</v>
      </c>
      <c r="C2325" s="142"/>
      <c r="D2325" s="142"/>
      <c r="E2325" s="142">
        <v>737.9</v>
      </c>
      <c r="F2325" s="142" t="s">
        <v>7617</v>
      </c>
      <c r="K2325" s="140" t="s">
        <v>7618</v>
      </c>
    </row>
    <row r="2326" spans="1:11" s="139" customFormat="1" ht="30" customHeight="1">
      <c r="A2326" s="140" t="s">
        <v>7619</v>
      </c>
      <c r="B2326" s="142"/>
      <c r="C2326" s="142">
        <v>2126.6</v>
      </c>
      <c r="D2326" s="142"/>
      <c r="E2326" s="142">
        <v>2126.6</v>
      </c>
      <c r="F2326" s="142" t="s">
        <v>7620</v>
      </c>
      <c r="K2326" s="140" t="s">
        <v>7621</v>
      </c>
    </row>
    <row r="2327" spans="1:11" s="139" customFormat="1" ht="30" customHeight="1">
      <c r="A2327" s="140" t="s">
        <v>7622</v>
      </c>
      <c r="B2327" s="142"/>
      <c r="C2327" s="142"/>
      <c r="D2327" s="142">
        <v>785.6</v>
      </c>
      <c r="E2327" s="142">
        <v>785.6</v>
      </c>
      <c r="F2327" s="142" t="s">
        <v>7623</v>
      </c>
      <c r="K2327" s="140" t="s">
        <v>7624</v>
      </c>
    </row>
    <row r="2328" spans="1:11" s="139" customFormat="1" ht="30" customHeight="1">
      <c r="A2328" s="140" t="s">
        <v>52</v>
      </c>
      <c r="B2328" s="142"/>
      <c r="C2328" s="142"/>
      <c r="D2328" s="142"/>
      <c r="E2328" s="142"/>
      <c r="F2328" s="142"/>
      <c r="K2328" s="140" t="s">
        <v>52</v>
      </c>
    </row>
    <row r="2329" spans="1:11" s="139" customFormat="1" ht="30" customHeight="1">
      <c r="A2329" s="140" t="s">
        <v>7625</v>
      </c>
      <c r="B2329" s="143">
        <v>737.9</v>
      </c>
      <c r="C2329" s="143">
        <v>2126.6</v>
      </c>
      <c r="D2329" s="143">
        <v>785.6</v>
      </c>
      <c r="E2329" s="143">
        <v>3650.1</v>
      </c>
      <c r="F2329" s="143"/>
      <c r="K2329" s="140" t="s">
        <v>7626</v>
      </c>
    </row>
    <row r="2330" spans="1:11" s="139" customFormat="1" ht="30" customHeight="1">
      <c r="A2330" s="140"/>
      <c r="B2330" s="140"/>
      <c r="C2330" s="140"/>
      <c r="D2330" s="140"/>
      <c r="E2330" s="140"/>
      <c r="F2330" s="140"/>
    </row>
    <row r="2331" spans="1:11" s="139" customFormat="1" ht="30" customHeight="1" thickBot="1">
      <c r="A2331" s="144" t="s">
        <v>3566</v>
      </c>
      <c r="B2331" s="145">
        <v>737</v>
      </c>
      <c r="C2331" s="145">
        <v>2126</v>
      </c>
      <c r="D2331" s="145">
        <v>785</v>
      </c>
      <c r="E2331" s="145">
        <v>3648</v>
      </c>
      <c r="F2331" s="144"/>
    </row>
    <row r="2332" spans="1:11" s="139" customFormat="1" ht="30" customHeight="1">
      <c r="A2332" s="140"/>
      <c r="B2332" s="140"/>
      <c r="C2332" s="140"/>
      <c r="D2332" s="140"/>
      <c r="E2332" s="140"/>
      <c r="F2332" s="140"/>
    </row>
    <row r="2333" spans="1:11" s="139" customFormat="1" ht="30" customHeight="1">
      <c r="A2333" s="140" t="s">
        <v>7627</v>
      </c>
      <c r="B2333" s="141">
        <v>15</v>
      </c>
      <c r="C2333" s="141">
        <v>81</v>
      </c>
      <c r="D2333" s="141">
        <v>11</v>
      </c>
      <c r="E2333" s="141">
        <v>107</v>
      </c>
      <c r="F2333" s="140" t="s">
        <v>52</v>
      </c>
      <c r="G2333" s="139" t="s">
        <v>52</v>
      </c>
      <c r="H2333" s="139" t="s">
        <v>6516</v>
      </c>
      <c r="K2333" s="139">
        <v>1</v>
      </c>
    </row>
    <row r="2334" spans="1:11" s="139" customFormat="1" ht="30" customHeight="1">
      <c r="A2334" s="147"/>
      <c r="B2334" s="140"/>
      <c r="C2334" s="140"/>
      <c r="D2334" s="140"/>
      <c r="E2334" s="140"/>
      <c r="F2334" s="140"/>
    </row>
    <row r="2335" spans="1:11" s="139" customFormat="1" ht="30" customHeight="1">
      <c r="A2335" s="140" t="s">
        <v>6674</v>
      </c>
      <c r="B2335" s="140"/>
      <c r="C2335" s="140"/>
      <c r="D2335" s="140"/>
      <c r="E2335" s="140"/>
      <c r="F2335" s="140"/>
      <c r="G2335" s="139" t="s">
        <v>52</v>
      </c>
      <c r="I2335" s="139" t="s">
        <v>1535</v>
      </c>
      <c r="J2335" s="139" t="s">
        <v>52</v>
      </c>
      <c r="K2335" s="139" t="s">
        <v>56</v>
      </c>
    </row>
    <row r="2336" spans="1:11" s="139" customFormat="1" ht="30" customHeight="1">
      <c r="A2336" s="140" t="s">
        <v>4351</v>
      </c>
      <c r="B2336" s="142"/>
      <c r="C2336" s="142"/>
      <c r="D2336" s="142"/>
      <c r="E2336" s="142"/>
      <c r="F2336" s="142"/>
      <c r="K2336" s="140" t="s">
        <v>7628</v>
      </c>
    </row>
    <row r="2337" spans="1:11" s="139" customFormat="1" ht="30" customHeight="1">
      <c r="A2337" s="140" t="s">
        <v>52</v>
      </c>
      <c r="B2337" s="142"/>
      <c r="C2337" s="142"/>
      <c r="D2337" s="142"/>
      <c r="E2337" s="142"/>
      <c r="F2337" s="142"/>
      <c r="K2337" s="140" t="s">
        <v>52</v>
      </c>
    </row>
    <row r="2338" spans="1:11" s="139" customFormat="1" ht="30" customHeight="1">
      <c r="A2338" s="140" t="s">
        <v>3548</v>
      </c>
      <c r="B2338" s="142"/>
      <c r="C2338" s="142"/>
      <c r="D2338" s="142"/>
      <c r="E2338" s="142"/>
      <c r="F2338" s="142"/>
      <c r="K2338" s="140" t="s">
        <v>6677</v>
      </c>
    </row>
    <row r="2339" spans="1:11" s="139" customFormat="1" ht="30" customHeight="1">
      <c r="A2339" s="140" t="s">
        <v>4352</v>
      </c>
      <c r="B2339" s="142"/>
      <c r="C2339" s="142"/>
      <c r="D2339" s="142"/>
      <c r="E2339" s="142"/>
      <c r="F2339" s="142"/>
      <c r="K2339" s="140" t="s">
        <v>7629</v>
      </c>
    </row>
    <row r="2340" spans="1:11" s="139" customFormat="1" ht="30" customHeight="1">
      <c r="A2340" s="140" t="s">
        <v>4353</v>
      </c>
      <c r="B2340" s="142"/>
      <c r="C2340" s="142"/>
      <c r="D2340" s="142"/>
      <c r="E2340" s="142"/>
      <c r="F2340" s="142"/>
      <c r="K2340" s="140" t="s">
        <v>7630</v>
      </c>
    </row>
    <row r="2341" spans="1:11" s="139" customFormat="1" ht="30" customHeight="1">
      <c r="A2341" s="140" t="s">
        <v>4354</v>
      </c>
      <c r="B2341" s="142"/>
      <c r="C2341" s="142"/>
      <c r="D2341" s="142"/>
      <c r="E2341" s="142"/>
      <c r="F2341" s="142"/>
      <c r="K2341" s="140" t="s">
        <v>7593</v>
      </c>
    </row>
    <row r="2342" spans="1:11" s="139" customFormat="1" ht="30" customHeight="1">
      <c r="A2342" s="140" t="s">
        <v>4355</v>
      </c>
      <c r="B2342" s="142"/>
      <c r="C2342" s="142"/>
      <c r="D2342" s="142"/>
      <c r="E2342" s="142"/>
      <c r="F2342" s="142"/>
      <c r="K2342" s="140" t="s">
        <v>7594</v>
      </c>
    </row>
    <row r="2343" spans="1:11" s="139" customFormat="1" ht="30" customHeight="1">
      <c r="A2343" s="140" t="s">
        <v>4356</v>
      </c>
      <c r="B2343" s="142"/>
      <c r="C2343" s="142"/>
      <c r="D2343" s="142"/>
      <c r="E2343" s="142"/>
      <c r="F2343" s="142"/>
      <c r="K2343" s="140" t="s">
        <v>7631</v>
      </c>
    </row>
    <row r="2344" spans="1:11" s="139" customFormat="1" ht="30" customHeight="1">
      <c r="A2344" s="140" t="s">
        <v>4357</v>
      </c>
      <c r="B2344" s="142"/>
      <c r="C2344" s="142"/>
      <c r="D2344" s="142"/>
      <c r="E2344" s="142"/>
      <c r="F2344" s="142"/>
      <c r="K2344" s="140" t="s">
        <v>7632</v>
      </c>
    </row>
    <row r="2345" spans="1:11" s="139" customFormat="1" ht="30" customHeight="1">
      <c r="A2345" s="140" t="s">
        <v>4358</v>
      </c>
      <c r="B2345" s="142"/>
      <c r="C2345" s="142"/>
      <c r="D2345" s="142"/>
      <c r="E2345" s="142"/>
      <c r="F2345" s="142"/>
      <c r="K2345" s="140" t="s">
        <v>7633</v>
      </c>
    </row>
    <row r="2346" spans="1:11" s="139" customFormat="1" ht="30" customHeight="1">
      <c r="A2346" s="140" t="s">
        <v>52</v>
      </c>
      <c r="B2346" s="142"/>
      <c r="C2346" s="142"/>
      <c r="D2346" s="142"/>
      <c r="E2346" s="142"/>
      <c r="F2346" s="142"/>
      <c r="K2346" s="140" t="s">
        <v>52</v>
      </c>
    </row>
    <row r="2347" spans="1:11" s="139" customFormat="1" ht="30" customHeight="1">
      <c r="A2347" s="140" t="s">
        <v>3557</v>
      </c>
      <c r="B2347" s="142"/>
      <c r="C2347" s="142"/>
      <c r="D2347" s="142"/>
      <c r="E2347" s="142"/>
      <c r="F2347" s="142"/>
      <c r="K2347" s="140" t="s">
        <v>7634</v>
      </c>
    </row>
    <row r="2348" spans="1:11" s="139" customFormat="1" ht="30" customHeight="1">
      <c r="A2348" s="140" t="s">
        <v>4359</v>
      </c>
      <c r="B2348" s="142"/>
      <c r="C2348" s="142"/>
      <c r="D2348" s="142"/>
      <c r="E2348" s="142"/>
      <c r="F2348" s="142"/>
      <c r="K2348" s="140" t="s">
        <v>7635</v>
      </c>
    </row>
    <row r="2349" spans="1:11" s="139" customFormat="1" ht="30" customHeight="1">
      <c r="A2349" s="140" t="s">
        <v>4360</v>
      </c>
      <c r="B2349" s="142"/>
      <c r="C2349" s="142"/>
      <c r="D2349" s="142"/>
      <c r="E2349" s="142"/>
      <c r="F2349" s="142"/>
      <c r="K2349" s="140" t="s">
        <v>7636</v>
      </c>
    </row>
    <row r="2350" spans="1:11" s="139" customFormat="1" ht="30" customHeight="1">
      <c r="A2350" s="140" t="s">
        <v>52</v>
      </c>
      <c r="B2350" s="142"/>
      <c r="C2350" s="142"/>
      <c r="D2350" s="142"/>
      <c r="E2350" s="142"/>
      <c r="F2350" s="142"/>
      <c r="K2350" s="140" t="s">
        <v>6676</v>
      </c>
    </row>
    <row r="2351" spans="1:11" s="139" customFormat="1" ht="30" customHeight="1">
      <c r="A2351" s="140" t="s">
        <v>4361</v>
      </c>
      <c r="B2351" s="142"/>
      <c r="C2351" s="142"/>
      <c r="D2351" s="142"/>
      <c r="E2351" s="142"/>
      <c r="F2351" s="142"/>
      <c r="K2351" s="140" t="s">
        <v>7637</v>
      </c>
    </row>
    <row r="2352" spans="1:11" s="139" customFormat="1" ht="30" customHeight="1">
      <c r="A2352" s="140" t="s">
        <v>4362</v>
      </c>
      <c r="B2352" s="142"/>
      <c r="C2352" s="142"/>
      <c r="D2352" s="142"/>
      <c r="E2352" s="142"/>
      <c r="F2352" s="142"/>
      <c r="K2352" s="140" t="s">
        <v>7638</v>
      </c>
    </row>
    <row r="2353" spans="1:11" s="139" customFormat="1" ht="30" customHeight="1">
      <c r="A2353" s="140" t="s">
        <v>4363</v>
      </c>
      <c r="B2353" s="142">
        <v>15.8</v>
      </c>
      <c r="C2353" s="142"/>
      <c r="D2353" s="142"/>
      <c r="E2353" s="142">
        <v>15.8</v>
      </c>
      <c r="F2353" s="142" t="s">
        <v>7067</v>
      </c>
      <c r="K2353" s="140" t="s">
        <v>7639</v>
      </c>
    </row>
    <row r="2354" spans="1:11" s="139" customFormat="1" ht="30" customHeight="1">
      <c r="A2354" s="140" t="s">
        <v>4364</v>
      </c>
      <c r="B2354" s="142"/>
      <c r="C2354" s="142">
        <v>54.3</v>
      </c>
      <c r="D2354" s="142"/>
      <c r="E2354" s="142">
        <v>54.3</v>
      </c>
      <c r="F2354" s="142" t="s">
        <v>7069</v>
      </c>
      <c r="K2354" s="140" t="s">
        <v>7640</v>
      </c>
    </row>
    <row r="2355" spans="1:11" s="139" customFormat="1" ht="30" customHeight="1">
      <c r="A2355" s="140" t="s">
        <v>4365</v>
      </c>
      <c r="B2355" s="142"/>
      <c r="C2355" s="142"/>
      <c r="D2355" s="142">
        <v>11.4</v>
      </c>
      <c r="E2355" s="142">
        <v>11.4</v>
      </c>
      <c r="F2355" s="142" t="s">
        <v>7071</v>
      </c>
      <c r="K2355" s="140" t="s">
        <v>7641</v>
      </c>
    </row>
    <row r="2356" spans="1:11" s="139" customFormat="1" ht="30" customHeight="1">
      <c r="A2356" s="140" t="s">
        <v>52</v>
      </c>
      <c r="B2356" s="142"/>
      <c r="C2356" s="142"/>
      <c r="D2356" s="142"/>
      <c r="E2356" s="142"/>
      <c r="F2356" s="142"/>
      <c r="K2356" s="140" t="s">
        <v>52</v>
      </c>
    </row>
    <row r="2357" spans="1:11" s="139" customFormat="1" ht="30" customHeight="1">
      <c r="A2357" s="140" t="s">
        <v>3618</v>
      </c>
      <c r="B2357" s="142">
        <v>15.8</v>
      </c>
      <c r="C2357" s="142">
        <v>54.3</v>
      </c>
      <c r="D2357" s="142">
        <v>11.4</v>
      </c>
      <c r="E2357" s="142">
        <v>81.5</v>
      </c>
      <c r="F2357" s="142"/>
      <c r="K2357" s="140" t="s">
        <v>6757</v>
      </c>
    </row>
    <row r="2358" spans="1:11" s="139" customFormat="1" ht="30" customHeight="1">
      <c r="A2358" s="140" t="s">
        <v>52</v>
      </c>
      <c r="B2358" s="142"/>
      <c r="C2358" s="142"/>
      <c r="D2358" s="142"/>
      <c r="E2358" s="142"/>
      <c r="F2358" s="142"/>
      <c r="K2358" s="140" t="s">
        <v>52</v>
      </c>
    </row>
    <row r="2359" spans="1:11" s="139" customFormat="1" ht="30" customHeight="1">
      <c r="A2359" s="140" t="s">
        <v>52</v>
      </c>
      <c r="B2359" s="142"/>
      <c r="C2359" s="142"/>
      <c r="D2359" s="142"/>
      <c r="E2359" s="142"/>
      <c r="F2359" s="142"/>
      <c r="K2359" s="140" t="s">
        <v>6758</v>
      </c>
    </row>
    <row r="2360" spans="1:11" s="139" customFormat="1" ht="30" customHeight="1">
      <c r="A2360" s="140" t="s">
        <v>3702</v>
      </c>
      <c r="B2360" s="142"/>
      <c r="C2360" s="142"/>
      <c r="D2360" s="142"/>
      <c r="E2360" s="142"/>
      <c r="F2360" s="142"/>
      <c r="K2360" s="140" t="s">
        <v>6876</v>
      </c>
    </row>
    <row r="2361" spans="1:11" s="139" customFormat="1" ht="30" customHeight="1">
      <c r="A2361" s="140" t="s">
        <v>4366</v>
      </c>
      <c r="B2361" s="142"/>
      <c r="C2361" s="142"/>
      <c r="D2361" s="142"/>
      <c r="E2361" s="142"/>
      <c r="F2361" s="142"/>
      <c r="K2361" s="140" t="s">
        <v>7642</v>
      </c>
    </row>
    <row r="2362" spans="1:11" s="139" customFormat="1" ht="30" customHeight="1">
      <c r="A2362" s="140" t="s">
        <v>4367</v>
      </c>
      <c r="B2362" s="142"/>
      <c r="C2362" s="142">
        <v>27</v>
      </c>
      <c r="D2362" s="142"/>
      <c r="E2362" s="142">
        <v>27</v>
      </c>
      <c r="F2362" s="142" t="s">
        <v>7075</v>
      </c>
      <c r="K2362" s="140" t="s">
        <v>7643</v>
      </c>
    </row>
    <row r="2363" spans="1:11" s="139" customFormat="1" ht="30" customHeight="1">
      <c r="A2363" s="140" t="s">
        <v>52</v>
      </c>
      <c r="B2363" s="142"/>
      <c r="C2363" s="142"/>
      <c r="D2363" s="142"/>
      <c r="E2363" s="142"/>
      <c r="F2363" s="142"/>
      <c r="K2363" s="140" t="s">
        <v>52</v>
      </c>
    </row>
    <row r="2364" spans="1:11" s="139" customFormat="1" ht="30" customHeight="1">
      <c r="A2364" s="140" t="s">
        <v>3618</v>
      </c>
      <c r="B2364" s="142"/>
      <c r="C2364" s="142">
        <v>27</v>
      </c>
      <c r="D2364" s="142"/>
      <c r="E2364" s="142">
        <v>27</v>
      </c>
      <c r="F2364" s="142"/>
      <c r="K2364" s="140" t="s">
        <v>6761</v>
      </c>
    </row>
    <row r="2365" spans="1:11" s="139" customFormat="1" ht="30" customHeight="1">
      <c r="A2365" s="140" t="s">
        <v>52</v>
      </c>
      <c r="B2365" s="142"/>
      <c r="C2365" s="142"/>
      <c r="D2365" s="142"/>
      <c r="E2365" s="142"/>
      <c r="F2365" s="142"/>
      <c r="K2365" s="140" t="s">
        <v>52</v>
      </c>
    </row>
    <row r="2366" spans="1:11" s="139" customFormat="1" ht="30" customHeight="1">
      <c r="A2366" s="140" t="s">
        <v>3621</v>
      </c>
      <c r="B2366" s="142">
        <v>15.8</v>
      </c>
      <c r="C2366" s="142">
        <v>81.3</v>
      </c>
      <c r="D2366" s="142">
        <v>11.4</v>
      </c>
      <c r="E2366" s="142">
        <v>108.5</v>
      </c>
      <c r="F2366" s="142"/>
      <c r="K2366" s="140" t="s">
        <v>6762</v>
      </c>
    </row>
    <row r="2367" spans="1:11" s="139" customFormat="1" ht="30" customHeight="1">
      <c r="A2367" s="140"/>
      <c r="B2367" s="140"/>
      <c r="C2367" s="140"/>
      <c r="D2367" s="140"/>
      <c r="E2367" s="140"/>
      <c r="F2367" s="140"/>
    </row>
    <row r="2368" spans="1:11" s="139" customFormat="1" ht="30" customHeight="1" thickBot="1">
      <c r="A2368" s="144" t="s">
        <v>3566</v>
      </c>
      <c r="B2368" s="145">
        <v>15</v>
      </c>
      <c r="C2368" s="145">
        <v>81</v>
      </c>
      <c r="D2368" s="145">
        <v>11</v>
      </c>
      <c r="E2368" s="145">
        <v>107</v>
      </c>
      <c r="F2368" s="144"/>
    </row>
    <row r="2369" spans="1:11" s="139" customFormat="1" ht="30" customHeight="1">
      <c r="A2369" s="140"/>
      <c r="B2369" s="140"/>
      <c r="C2369" s="140"/>
      <c r="D2369" s="140"/>
      <c r="E2369" s="140"/>
      <c r="F2369" s="140"/>
    </row>
    <row r="2370" spans="1:11" s="139" customFormat="1" ht="30" customHeight="1">
      <c r="A2370" s="140" t="s">
        <v>7644</v>
      </c>
      <c r="B2370" s="141">
        <v>9</v>
      </c>
      <c r="C2370" s="141">
        <v>50</v>
      </c>
      <c r="D2370" s="141">
        <v>6</v>
      </c>
      <c r="E2370" s="141">
        <v>65</v>
      </c>
      <c r="F2370" s="140" t="s">
        <v>52</v>
      </c>
      <c r="G2370" s="139" t="s">
        <v>52</v>
      </c>
      <c r="H2370" s="139" t="s">
        <v>6517</v>
      </c>
      <c r="K2370" s="139">
        <v>1</v>
      </c>
    </row>
    <row r="2371" spans="1:11" s="139" customFormat="1" ht="30" customHeight="1">
      <c r="A2371" s="147"/>
      <c r="B2371" s="140"/>
      <c r="C2371" s="140"/>
      <c r="D2371" s="140"/>
      <c r="E2371" s="140"/>
      <c r="F2371" s="140"/>
    </row>
    <row r="2372" spans="1:11" s="139" customFormat="1" ht="30" customHeight="1">
      <c r="A2372" s="140" t="s">
        <v>6674</v>
      </c>
      <c r="B2372" s="140"/>
      <c r="C2372" s="140"/>
      <c r="D2372" s="140"/>
      <c r="E2372" s="140"/>
      <c r="F2372" s="140"/>
      <c r="G2372" s="139" t="s">
        <v>52</v>
      </c>
      <c r="I2372" s="139" t="s">
        <v>1535</v>
      </c>
      <c r="J2372" s="139" t="s">
        <v>52</v>
      </c>
      <c r="K2372" s="139" t="s">
        <v>56</v>
      </c>
    </row>
    <row r="2373" spans="1:11" s="139" customFormat="1" ht="30" customHeight="1">
      <c r="A2373" s="140" t="s">
        <v>4368</v>
      </c>
      <c r="B2373" s="142"/>
      <c r="C2373" s="142"/>
      <c r="D2373" s="142"/>
      <c r="E2373" s="142"/>
      <c r="F2373" s="142"/>
      <c r="K2373" s="140" t="s">
        <v>7645</v>
      </c>
    </row>
    <row r="2374" spans="1:11" s="139" customFormat="1" ht="30" customHeight="1">
      <c r="A2374" s="140" t="s">
        <v>52</v>
      </c>
      <c r="B2374" s="142"/>
      <c r="C2374" s="142"/>
      <c r="D2374" s="142"/>
      <c r="E2374" s="142"/>
      <c r="F2374" s="142"/>
      <c r="K2374" s="140" t="s">
        <v>52</v>
      </c>
    </row>
    <row r="2375" spans="1:11" s="139" customFormat="1" ht="30" customHeight="1">
      <c r="A2375" s="140" t="s">
        <v>3548</v>
      </c>
      <c r="B2375" s="142"/>
      <c r="C2375" s="142"/>
      <c r="D2375" s="142"/>
      <c r="E2375" s="142"/>
      <c r="F2375" s="142"/>
      <c r="K2375" s="140" t="s">
        <v>6677</v>
      </c>
    </row>
    <row r="2376" spans="1:11" s="139" customFormat="1" ht="30" customHeight="1">
      <c r="A2376" s="140" t="s">
        <v>4352</v>
      </c>
      <c r="B2376" s="142"/>
      <c r="C2376" s="142"/>
      <c r="D2376" s="142"/>
      <c r="E2376" s="142"/>
      <c r="F2376" s="142"/>
      <c r="K2376" s="140" t="s">
        <v>7629</v>
      </c>
    </row>
    <row r="2377" spans="1:11" s="139" customFormat="1" ht="30" customHeight="1">
      <c r="A2377" s="140" t="s">
        <v>4369</v>
      </c>
      <c r="B2377" s="142"/>
      <c r="C2377" s="142"/>
      <c r="D2377" s="142"/>
      <c r="E2377" s="142"/>
      <c r="F2377" s="142"/>
      <c r="K2377" s="140" t="s">
        <v>7646</v>
      </c>
    </row>
    <row r="2378" spans="1:11" s="139" customFormat="1" ht="30" customHeight="1">
      <c r="A2378" s="140" t="s">
        <v>4354</v>
      </c>
      <c r="B2378" s="142"/>
      <c r="C2378" s="142"/>
      <c r="D2378" s="142"/>
      <c r="E2378" s="142"/>
      <c r="F2378" s="142"/>
      <c r="K2378" s="140" t="s">
        <v>7593</v>
      </c>
    </row>
    <row r="2379" spans="1:11" s="139" customFormat="1" ht="30" customHeight="1">
      <c r="A2379" s="140" t="s">
        <v>4355</v>
      </c>
      <c r="B2379" s="142"/>
      <c r="C2379" s="142"/>
      <c r="D2379" s="142"/>
      <c r="E2379" s="142"/>
      <c r="F2379" s="142"/>
      <c r="K2379" s="140" t="s">
        <v>7594</v>
      </c>
    </row>
    <row r="2380" spans="1:11" s="139" customFormat="1" ht="30" customHeight="1">
      <c r="A2380" s="140" t="s">
        <v>4356</v>
      </c>
      <c r="B2380" s="142"/>
      <c r="C2380" s="142"/>
      <c r="D2380" s="142"/>
      <c r="E2380" s="142"/>
      <c r="F2380" s="142"/>
      <c r="K2380" s="140" t="s">
        <v>7631</v>
      </c>
    </row>
    <row r="2381" spans="1:11" s="139" customFormat="1" ht="30" customHeight="1">
      <c r="A2381" s="140" t="s">
        <v>4357</v>
      </c>
      <c r="B2381" s="142"/>
      <c r="C2381" s="142"/>
      <c r="D2381" s="142"/>
      <c r="E2381" s="142"/>
      <c r="F2381" s="142"/>
      <c r="K2381" s="140" t="s">
        <v>7632</v>
      </c>
    </row>
    <row r="2382" spans="1:11" s="139" customFormat="1" ht="30" customHeight="1">
      <c r="A2382" s="140" t="s">
        <v>4358</v>
      </c>
      <c r="B2382" s="142"/>
      <c r="C2382" s="142"/>
      <c r="D2382" s="142"/>
      <c r="E2382" s="142"/>
      <c r="F2382" s="142"/>
      <c r="K2382" s="140" t="s">
        <v>7633</v>
      </c>
    </row>
    <row r="2383" spans="1:11" s="139" customFormat="1" ht="30" customHeight="1">
      <c r="A2383" s="140" t="s">
        <v>52</v>
      </c>
      <c r="B2383" s="142"/>
      <c r="C2383" s="142"/>
      <c r="D2383" s="142"/>
      <c r="E2383" s="142"/>
      <c r="F2383" s="142"/>
      <c r="K2383" s="140" t="s">
        <v>52</v>
      </c>
    </row>
    <row r="2384" spans="1:11" s="139" customFormat="1" ht="30" customHeight="1">
      <c r="A2384" s="140" t="s">
        <v>3586</v>
      </c>
      <c r="B2384" s="142"/>
      <c r="C2384" s="142"/>
      <c r="D2384" s="142"/>
      <c r="E2384" s="142"/>
      <c r="F2384" s="142"/>
      <c r="K2384" s="140" t="s">
        <v>6718</v>
      </c>
    </row>
    <row r="2385" spans="1:11" s="139" customFormat="1" ht="30" customHeight="1">
      <c r="A2385" s="140" t="s">
        <v>4370</v>
      </c>
      <c r="B2385" s="142"/>
      <c r="C2385" s="142"/>
      <c r="D2385" s="142"/>
      <c r="E2385" s="142"/>
      <c r="F2385" s="142"/>
      <c r="K2385" s="140" t="s">
        <v>7647</v>
      </c>
    </row>
    <row r="2386" spans="1:11" s="139" customFormat="1" ht="30" customHeight="1">
      <c r="A2386" s="140" t="s">
        <v>4371</v>
      </c>
      <c r="B2386" s="142"/>
      <c r="C2386" s="142"/>
      <c r="D2386" s="142"/>
      <c r="E2386" s="142"/>
      <c r="F2386" s="142"/>
      <c r="K2386" s="140" t="s">
        <v>7648</v>
      </c>
    </row>
    <row r="2387" spans="1:11" s="139" customFormat="1" ht="30" customHeight="1">
      <c r="A2387" s="140" t="s">
        <v>52</v>
      </c>
      <c r="B2387" s="142"/>
      <c r="C2387" s="142"/>
      <c r="D2387" s="142"/>
      <c r="E2387" s="142"/>
      <c r="F2387" s="142"/>
      <c r="K2387" s="140" t="s">
        <v>6676</v>
      </c>
    </row>
    <row r="2388" spans="1:11" s="139" customFormat="1" ht="30" customHeight="1">
      <c r="A2388" s="140" t="s">
        <v>4361</v>
      </c>
      <c r="B2388" s="142"/>
      <c r="C2388" s="142"/>
      <c r="D2388" s="142"/>
      <c r="E2388" s="142"/>
      <c r="F2388" s="142"/>
      <c r="K2388" s="140" t="s">
        <v>7637</v>
      </c>
    </row>
    <row r="2389" spans="1:11" s="139" customFormat="1" ht="30" customHeight="1">
      <c r="A2389" s="140" t="s">
        <v>4372</v>
      </c>
      <c r="B2389" s="142"/>
      <c r="C2389" s="142"/>
      <c r="D2389" s="142"/>
      <c r="E2389" s="142"/>
      <c r="F2389" s="142"/>
      <c r="K2389" s="140" t="s">
        <v>7649</v>
      </c>
    </row>
    <row r="2390" spans="1:11" s="139" customFormat="1" ht="30" customHeight="1">
      <c r="A2390" s="140" t="s">
        <v>4373</v>
      </c>
      <c r="B2390" s="142">
        <v>9.5</v>
      </c>
      <c r="C2390" s="142"/>
      <c r="D2390" s="142"/>
      <c r="E2390" s="142">
        <v>9.5</v>
      </c>
      <c r="F2390" s="142" t="s">
        <v>7067</v>
      </c>
      <c r="K2390" s="140" t="s">
        <v>7639</v>
      </c>
    </row>
    <row r="2391" spans="1:11" s="139" customFormat="1" ht="30" customHeight="1">
      <c r="A2391" s="140" t="s">
        <v>4374</v>
      </c>
      <c r="B2391" s="142"/>
      <c r="C2391" s="142">
        <v>32.6</v>
      </c>
      <c r="D2391" s="142"/>
      <c r="E2391" s="142">
        <v>32.6</v>
      </c>
      <c r="F2391" s="142" t="s">
        <v>7069</v>
      </c>
      <c r="K2391" s="140" t="s">
        <v>7640</v>
      </c>
    </row>
    <row r="2392" spans="1:11" s="139" customFormat="1" ht="30" customHeight="1">
      <c r="A2392" s="140" t="s">
        <v>4375</v>
      </c>
      <c r="B2392" s="142"/>
      <c r="C2392" s="142"/>
      <c r="D2392" s="142">
        <v>6.8</v>
      </c>
      <c r="E2392" s="142">
        <v>6.8</v>
      </c>
      <c r="F2392" s="142" t="s">
        <v>7071</v>
      </c>
      <c r="K2392" s="140" t="s">
        <v>7641</v>
      </c>
    </row>
    <row r="2393" spans="1:11" s="139" customFormat="1" ht="30" customHeight="1">
      <c r="A2393" s="140" t="s">
        <v>52</v>
      </c>
      <c r="B2393" s="142"/>
      <c r="C2393" s="142"/>
      <c r="D2393" s="142"/>
      <c r="E2393" s="142"/>
      <c r="F2393" s="142"/>
      <c r="K2393" s="140" t="s">
        <v>52</v>
      </c>
    </row>
    <row r="2394" spans="1:11" s="139" customFormat="1" ht="30" customHeight="1">
      <c r="A2394" s="140" t="s">
        <v>3642</v>
      </c>
      <c r="B2394" s="146">
        <v>9.5</v>
      </c>
      <c r="C2394" s="146">
        <v>32.6</v>
      </c>
      <c r="D2394" s="146">
        <v>6.8</v>
      </c>
      <c r="E2394" s="146">
        <v>48.9</v>
      </c>
      <c r="F2394" s="146"/>
      <c r="K2394" s="140" t="s">
        <v>6787</v>
      </c>
    </row>
    <row r="2395" spans="1:11" s="139" customFormat="1" ht="30" customHeight="1">
      <c r="A2395" s="140" t="s">
        <v>52</v>
      </c>
      <c r="B2395" s="142"/>
      <c r="C2395" s="142"/>
      <c r="D2395" s="142"/>
      <c r="E2395" s="142"/>
      <c r="F2395" s="142"/>
      <c r="K2395" s="140" t="s">
        <v>52</v>
      </c>
    </row>
    <row r="2396" spans="1:11" s="139" customFormat="1" ht="30" customHeight="1">
      <c r="A2396" s="140" t="s">
        <v>52</v>
      </c>
      <c r="B2396" s="142"/>
      <c r="C2396" s="142"/>
      <c r="D2396" s="142"/>
      <c r="E2396" s="142"/>
      <c r="F2396" s="142"/>
      <c r="K2396" s="140" t="s">
        <v>6758</v>
      </c>
    </row>
    <row r="2397" spans="1:11" s="139" customFormat="1" ht="30" customHeight="1">
      <c r="A2397" s="140" t="s">
        <v>3702</v>
      </c>
      <c r="B2397" s="142"/>
      <c r="C2397" s="142"/>
      <c r="D2397" s="142"/>
      <c r="E2397" s="142"/>
      <c r="F2397" s="142"/>
      <c r="K2397" s="140" t="s">
        <v>6876</v>
      </c>
    </row>
    <row r="2398" spans="1:11" s="139" customFormat="1" ht="30" customHeight="1">
      <c r="A2398" s="140" t="s">
        <v>4376</v>
      </c>
      <c r="B2398" s="142"/>
      <c r="C2398" s="142"/>
      <c r="D2398" s="142"/>
      <c r="E2398" s="142"/>
      <c r="F2398" s="142"/>
      <c r="K2398" s="140" t="s">
        <v>7642</v>
      </c>
    </row>
    <row r="2399" spans="1:11" s="139" customFormat="1" ht="30" customHeight="1">
      <c r="A2399" s="140" t="s">
        <v>4377</v>
      </c>
      <c r="B2399" s="142"/>
      <c r="C2399" s="142">
        <v>17.899999999999999</v>
      </c>
      <c r="D2399" s="142"/>
      <c r="E2399" s="142">
        <v>17.899999999999999</v>
      </c>
      <c r="F2399" s="142" t="s">
        <v>7075</v>
      </c>
      <c r="K2399" s="140" t="s">
        <v>7643</v>
      </c>
    </row>
    <row r="2400" spans="1:11" s="139" customFormat="1" ht="30" customHeight="1">
      <c r="A2400" s="140" t="s">
        <v>52</v>
      </c>
      <c r="B2400" s="142"/>
      <c r="C2400" s="142"/>
      <c r="D2400" s="142"/>
      <c r="E2400" s="142"/>
      <c r="F2400" s="142"/>
      <c r="K2400" s="140" t="s">
        <v>52</v>
      </c>
    </row>
    <row r="2401" spans="1:11" s="139" customFormat="1" ht="30" customHeight="1">
      <c r="A2401" s="140" t="s">
        <v>3642</v>
      </c>
      <c r="B2401" s="146"/>
      <c r="C2401" s="146">
        <v>17.899999999999999</v>
      </c>
      <c r="D2401" s="146"/>
      <c r="E2401" s="146">
        <v>17.899999999999999</v>
      </c>
      <c r="F2401" s="146"/>
      <c r="K2401" s="140" t="s">
        <v>6795</v>
      </c>
    </row>
    <row r="2402" spans="1:11" s="139" customFormat="1" ht="30" customHeight="1">
      <c r="A2402" s="140" t="s">
        <v>4378</v>
      </c>
      <c r="B2402" s="143">
        <v>9.5</v>
      </c>
      <c r="C2402" s="143">
        <v>50.5</v>
      </c>
      <c r="D2402" s="143">
        <v>6.8</v>
      </c>
      <c r="E2402" s="143">
        <v>66.8</v>
      </c>
      <c r="F2402" s="143"/>
      <c r="K2402" s="140" t="s">
        <v>7650</v>
      </c>
    </row>
    <row r="2403" spans="1:11" s="139" customFormat="1" ht="30" customHeight="1">
      <c r="A2403" s="140"/>
      <c r="B2403" s="140"/>
      <c r="C2403" s="140"/>
      <c r="D2403" s="140"/>
      <c r="E2403" s="140"/>
      <c r="F2403" s="140"/>
    </row>
    <row r="2404" spans="1:11" s="139" customFormat="1" ht="30" customHeight="1" thickBot="1">
      <c r="A2404" s="144" t="s">
        <v>3566</v>
      </c>
      <c r="B2404" s="145">
        <v>9</v>
      </c>
      <c r="C2404" s="145">
        <v>50</v>
      </c>
      <c r="D2404" s="145">
        <v>6</v>
      </c>
      <c r="E2404" s="145">
        <v>65</v>
      </c>
      <c r="F2404" s="144"/>
    </row>
    <row r="2405" spans="1:11" s="139" customFormat="1" ht="30" customHeight="1">
      <c r="A2405" s="140"/>
      <c r="B2405" s="140"/>
      <c r="C2405" s="140"/>
      <c r="D2405" s="140"/>
      <c r="E2405" s="140"/>
      <c r="F2405" s="140"/>
    </row>
    <row r="2406" spans="1:11" s="139" customFormat="1" ht="30" customHeight="1">
      <c r="A2406" s="140" t="s">
        <v>7651</v>
      </c>
      <c r="B2406" s="141">
        <v>3796</v>
      </c>
      <c r="C2406" s="141">
        <v>17657</v>
      </c>
      <c r="D2406" s="141">
        <v>0</v>
      </c>
      <c r="E2406" s="141">
        <v>21453</v>
      </c>
      <c r="F2406" s="140" t="s">
        <v>52</v>
      </c>
      <c r="G2406" s="139" t="s">
        <v>52</v>
      </c>
      <c r="H2406" s="139" t="s">
        <v>6518</v>
      </c>
      <c r="K2406" s="139">
        <v>1</v>
      </c>
    </row>
    <row r="2407" spans="1:11" s="139" customFormat="1" ht="30" customHeight="1">
      <c r="A2407" s="147"/>
      <c r="B2407" s="140"/>
      <c r="C2407" s="140"/>
      <c r="D2407" s="140"/>
      <c r="E2407" s="140"/>
      <c r="F2407" s="140"/>
    </row>
    <row r="2408" spans="1:11" s="139" customFormat="1" ht="30" customHeight="1">
      <c r="A2408" s="140" t="s">
        <v>6674</v>
      </c>
      <c r="B2408" s="140"/>
      <c r="C2408" s="140"/>
      <c r="D2408" s="140"/>
      <c r="E2408" s="140"/>
      <c r="F2408" s="140"/>
      <c r="G2408" s="139" t="s">
        <v>52</v>
      </c>
      <c r="I2408" s="139" t="s">
        <v>1535</v>
      </c>
      <c r="J2408" s="139" t="s">
        <v>52</v>
      </c>
      <c r="K2408" s="139" t="s">
        <v>56</v>
      </c>
    </row>
    <row r="2409" spans="1:11" s="139" customFormat="1" ht="30" customHeight="1">
      <c r="A2409" s="140" t="s">
        <v>4379</v>
      </c>
      <c r="B2409" s="142"/>
      <c r="C2409" s="142"/>
      <c r="D2409" s="142"/>
      <c r="E2409" s="142"/>
      <c r="F2409" s="142"/>
      <c r="K2409" s="140" t="s">
        <v>7652</v>
      </c>
    </row>
    <row r="2410" spans="1:11" s="139" customFormat="1" ht="30" customHeight="1">
      <c r="A2410" s="140" t="s">
        <v>7653</v>
      </c>
      <c r="B2410" s="142"/>
      <c r="C2410" s="142"/>
      <c r="D2410" s="142"/>
      <c r="E2410" s="142"/>
      <c r="F2410" s="142"/>
      <c r="K2410" s="140" t="s">
        <v>7654</v>
      </c>
    </row>
    <row r="2411" spans="1:11" s="139" customFormat="1" ht="30" customHeight="1">
      <c r="A2411" s="140" t="s">
        <v>52</v>
      </c>
      <c r="B2411" s="142"/>
      <c r="C2411" s="142"/>
      <c r="D2411" s="142"/>
      <c r="E2411" s="142"/>
      <c r="F2411" s="142"/>
      <c r="K2411" s="140" t="s">
        <v>6676</v>
      </c>
    </row>
    <row r="2412" spans="1:11" s="139" customFormat="1" ht="30" customHeight="1">
      <c r="A2412" s="140" t="s">
        <v>4380</v>
      </c>
      <c r="B2412" s="142"/>
      <c r="C2412" s="142"/>
      <c r="D2412" s="142"/>
      <c r="E2412" s="142"/>
      <c r="F2412" s="142"/>
      <c r="K2412" s="140" t="s">
        <v>7655</v>
      </c>
    </row>
    <row r="2413" spans="1:11" s="139" customFormat="1" ht="30" customHeight="1">
      <c r="A2413" s="140" t="s">
        <v>4381</v>
      </c>
      <c r="B2413" s="142">
        <v>3616</v>
      </c>
      <c r="C2413" s="142"/>
      <c r="D2413" s="142"/>
      <c r="E2413" s="142">
        <v>3616</v>
      </c>
      <c r="F2413" s="142" t="s">
        <v>7656</v>
      </c>
      <c r="K2413" s="140" t="s">
        <v>7657</v>
      </c>
    </row>
    <row r="2414" spans="1:11" s="139" customFormat="1" ht="30" customHeight="1">
      <c r="A2414" s="140" t="s">
        <v>4382</v>
      </c>
      <c r="B2414" s="142"/>
      <c r="C2414" s="142">
        <v>17657</v>
      </c>
      <c r="D2414" s="142"/>
      <c r="E2414" s="142">
        <v>17657</v>
      </c>
      <c r="F2414" s="142" t="s">
        <v>7658</v>
      </c>
      <c r="K2414" s="140" t="s">
        <v>7659</v>
      </c>
    </row>
    <row r="2415" spans="1:11" s="139" customFormat="1" ht="30" customHeight="1">
      <c r="A2415" s="140" t="s">
        <v>4383</v>
      </c>
      <c r="B2415" s="142"/>
      <c r="C2415" s="142"/>
      <c r="D2415" s="142"/>
      <c r="E2415" s="142"/>
      <c r="F2415" s="142" t="s">
        <v>7660</v>
      </c>
      <c r="K2415" s="140" t="s">
        <v>7661</v>
      </c>
    </row>
    <row r="2416" spans="1:11" s="139" customFormat="1" ht="30" customHeight="1">
      <c r="A2416" s="140" t="s">
        <v>52</v>
      </c>
      <c r="B2416" s="142"/>
      <c r="C2416" s="142"/>
      <c r="D2416" s="142"/>
      <c r="E2416" s="142"/>
      <c r="F2416" s="142"/>
      <c r="K2416" s="140" t="s">
        <v>52</v>
      </c>
    </row>
    <row r="2417" spans="1:11" s="139" customFormat="1" ht="30" customHeight="1">
      <c r="A2417" s="140" t="s">
        <v>3642</v>
      </c>
      <c r="B2417" s="146">
        <v>3616</v>
      </c>
      <c r="C2417" s="146">
        <v>17657</v>
      </c>
      <c r="D2417" s="146"/>
      <c r="E2417" s="146">
        <v>21273</v>
      </c>
      <c r="F2417" s="146"/>
      <c r="K2417" s="140" t="s">
        <v>6787</v>
      </c>
    </row>
    <row r="2418" spans="1:11" s="139" customFormat="1" ht="30" customHeight="1">
      <c r="A2418" s="140" t="s">
        <v>52</v>
      </c>
      <c r="B2418" s="142"/>
      <c r="C2418" s="142"/>
      <c r="D2418" s="142"/>
      <c r="E2418" s="142"/>
      <c r="F2418" s="142"/>
      <c r="K2418" s="140" t="s">
        <v>6758</v>
      </c>
    </row>
    <row r="2419" spans="1:11" s="139" customFormat="1" ht="30" customHeight="1">
      <c r="A2419" s="140" t="s">
        <v>4384</v>
      </c>
      <c r="B2419" s="142"/>
      <c r="C2419" s="142"/>
      <c r="D2419" s="142"/>
      <c r="E2419" s="142"/>
      <c r="F2419" s="142"/>
      <c r="K2419" s="140" t="s">
        <v>7662</v>
      </c>
    </row>
    <row r="2420" spans="1:11" s="139" customFormat="1" ht="30" customHeight="1">
      <c r="A2420" s="140" t="s">
        <v>4385</v>
      </c>
      <c r="B2420" s="142">
        <v>180.8</v>
      </c>
      <c r="C2420" s="142"/>
      <c r="D2420" s="142"/>
      <c r="E2420" s="142">
        <v>180.8</v>
      </c>
      <c r="F2420" s="142"/>
      <c r="K2420" s="140" t="s">
        <v>7663</v>
      </c>
    </row>
    <row r="2421" spans="1:11" s="139" customFormat="1" ht="30" customHeight="1">
      <c r="A2421" s="140" t="s">
        <v>52</v>
      </c>
      <c r="B2421" s="142"/>
      <c r="C2421" s="142"/>
      <c r="D2421" s="142"/>
      <c r="E2421" s="142"/>
      <c r="F2421" s="142"/>
      <c r="K2421" s="140" t="s">
        <v>52</v>
      </c>
    </row>
    <row r="2422" spans="1:11" s="139" customFormat="1" ht="30" customHeight="1">
      <c r="A2422" s="140" t="s">
        <v>3642</v>
      </c>
      <c r="B2422" s="146">
        <v>180.8</v>
      </c>
      <c r="C2422" s="146"/>
      <c r="D2422" s="146"/>
      <c r="E2422" s="146">
        <v>180.8</v>
      </c>
      <c r="F2422" s="146"/>
      <c r="K2422" s="140" t="s">
        <v>6795</v>
      </c>
    </row>
    <row r="2423" spans="1:11" s="139" customFormat="1" ht="30" customHeight="1">
      <c r="A2423" s="140" t="s">
        <v>4386</v>
      </c>
      <c r="B2423" s="143">
        <v>3796.8</v>
      </c>
      <c r="C2423" s="143">
        <v>17657</v>
      </c>
      <c r="D2423" s="143"/>
      <c r="E2423" s="143">
        <v>21453.8</v>
      </c>
      <c r="F2423" s="143"/>
      <c r="K2423" s="140" t="s">
        <v>7664</v>
      </c>
    </row>
    <row r="2424" spans="1:11" s="139" customFormat="1" ht="30" customHeight="1">
      <c r="A2424" s="140"/>
      <c r="B2424" s="140"/>
      <c r="C2424" s="140"/>
      <c r="D2424" s="140"/>
      <c r="E2424" s="140"/>
      <c r="F2424" s="140"/>
    </row>
    <row r="2425" spans="1:11" s="139" customFormat="1" ht="30" customHeight="1" thickBot="1">
      <c r="A2425" s="144" t="s">
        <v>3566</v>
      </c>
      <c r="B2425" s="145">
        <v>3796</v>
      </c>
      <c r="C2425" s="145">
        <v>17657</v>
      </c>
      <c r="D2425" s="145">
        <v>0</v>
      </c>
      <c r="E2425" s="145">
        <v>21453</v>
      </c>
      <c r="F2425" s="144"/>
    </row>
    <row r="2426" spans="1:11" s="139" customFormat="1" ht="30" customHeight="1">
      <c r="A2426" s="140"/>
      <c r="B2426" s="140"/>
      <c r="C2426" s="140"/>
      <c r="D2426" s="140"/>
      <c r="E2426" s="140"/>
      <c r="F2426" s="140"/>
    </row>
    <row r="2427" spans="1:11" s="139" customFormat="1" ht="30" customHeight="1">
      <c r="A2427" s="140" t="s">
        <v>7665</v>
      </c>
      <c r="B2427" s="141">
        <v>86354</v>
      </c>
      <c r="C2427" s="141">
        <v>279491</v>
      </c>
      <c r="D2427" s="141">
        <v>0</v>
      </c>
      <c r="E2427" s="141">
        <v>365845</v>
      </c>
      <c r="F2427" s="140" t="s">
        <v>52</v>
      </c>
      <c r="G2427" s="139" t="s">
        <v>52</v>
      </c>
      <c r="H2427" s="139" t="s">
        <v>6519</v>
      </c>
      <c r="K2427" s="139">
        <v>1</v>
      </c>
    </row>
    <row r="2428" spans="1:11" s="139" customFormat="1" ht="30" customHeight="1">
      <c r="A2428" s="147"/>
      <c r="B2428" s="140"/>
      <c r="C2428" s="140"/>
      <c r="D2428" s="140"/>
      <c r="E2428" s="140"/>
      <c r="F2428" s="140"/>
    </row>
    <row r="2429" spans="1:11" s="139" customFormat="1" ht="30" customHeight="1">
      <c r="A2429" s="140" t="s">
        <v>6674</v>
      </c>
      <c r="B2429" s="140"/>
      <c r="C2429" s="140"/>
      <c r="D2429" s="140"/>
      <c r="E2429" s="140"/>
      <c r="F2429" s="140"/>
      <c r="G2429" s="139" t="s">
        <v>52</v>
      </c>
      <c r="I2429" s="139" t="s">
        <v>1535</v>
      </c>
      <c r="J2429" s="139" t="s">
        <v>52</v>
      </c>
      <c r="K2429" s="139" t="s">
        <v>56</v>
      </c>
    </row>
    <row r="2430" spans="1:11" s="139" customFormat="1" ht="30" customHeight="1">
      <c r="A2430" s="140" t="s">
        <v>4387</v>
      </c>
      <c r="B2430" s="142"/>
      <c r="C2430" s="142"/>
      <c r="D2430" s="142"/>
      <c r="E2430" s="142"/>
      <c r="F2430" s="142"/>
      <c r="K2430" s="140" t="s">
        <v>7666</v>
      </c>
    </row>
    <row r="2431" spans="1:11" s="139" customFormat="1" ht="30" customHeight="1">
      <c r="A2431" s="140" t="s">
        <v>52</v>
      </c>
      <c r="B2431" s="142"/>
      <c r="C2431" s="142"/>
      <c r="D2431" s="142"/>
      <c r="E2431" s="142"/>
      <c r="F2431" s="142"/>
      <c r="K2431" s="140" t="s">
        <v>6676</v>
      </c>
    </row>
    <row r="2432" spans="1:11" s="139" customFormat="1" ht="30" customHeight="1">
      <c r="A2432" s="140" t="s">
        <v>4388</v>
      </c>
      <c r="B2432" s="142"/>
      <c r="C2432" s="142"/>
      <c r="D2432" s="142"/>
      <c r="E2432" s="142"/>
      <c r="F2432" s="142"/>
      <c r="K2432" s="140" t="s">
        <v>7667</v>
      </c>
    </row>
    <row r="2433" spans="1:11" s="139" customFormat="1" ht="30" customHeight="1">
      <c r="A2433" s="140" t="s">
        <v>4389</v>
      </c>
      <c r="B2433" s="142"/>
      <c r="C2433" s="142"/>
      <c r="D2433" s="142"/>
      <c r="E2433" s="142"/>
      <c r="F2433" s="142"/>
      <c r="K2433" s="140" t="s">
        <v>7668</v>
      </c>
    </row>
    <row r="2434" spans="1:11" s="139" customFormat="1" ht="30" customHeight="1">
      <c r="A2434" s="140" t="s">
        <v>4390</v>
      </c>
      <c r="B2434" s="142"/>
      <c r="C2434" s="142"/>
      <c r="D2434" s="142"/>
      <c r="E2434" s="142"/>
      <c r="F2434" s="142"/>
      <c r="K2434" s="140" t="s">
        <v>7669</v>
      </c>
    </row>
    <row r="2435" spans="1:11" s="139" customFormat="1" ht="30" customHeight="1">
      <c r="A2435" s="140" t="s">
        <v>4391</v>
      </c>
      <c r="B2435" s="142">
        <v>75146.399999999994</v>
      </c>
      <c r="C2435" s="142"/>
      <c r="D2435" s="142"/>
      <c r="E2435" s="142">
        <v>75146.399999999994</v>
      </c>
      <c r="F2435" s="142" t="s">
        <v>7670</v>
      </c>
      <c r="K2435" s="140" t="s">
        <v>7671</v>
      </c>
    </row>
    <row r="2436" spans="1:11" s="139" customFormat="1" ht="30" customHeight="1">
      <c r="A2436" s="140" t="s">
        <v>52</v>
      </c>
      <c r="B2436" s="142"/>
      <c r="C2436" s="142"/>
      <c r="D2436" s="142"/>
      <c r="E2436" s="142"/>
      <c r="F2436" s="142"/>
      <c r="K2436" s="140" t="s">
        <v>52</v>
      </c>
    </row>
    <row r="2437" spans="1:11" s="139" customFormat="1" ht="30" customHeight="1">
      <c r="A2437" s="140" t="s">
        <v>3748</v>
      </c>
      <c r="B2437" s="142">
        <v>75146.399999999994</v>
      </c>
      <c r="C2437" s="142"/>
      <c r="D2437" s="142"/>
      <c r="E2437" s="142">
        <v>75146.399999999994</v>
      </c>
      <c r="F2437" s="142"/>
      <c r="K2437" s="140" t="s">
        <v>6919</v>
      </c>
    </row>
    <row r="2438" spans="1:11" s="139" customFormat="1" ht="30" customHeight="1">
      <c r="A2438" s="140" t="s">
        <v>52</v>
      </c>
      <c r="B2438" s="142"/>
      <c r="C2438" s="142"/>
      <c r="D2438" s="142"/>
      <c r="E2438" s="142"/>
      <c r="F2438" s="142"/>
      <c r="K2438" s="140" t="s">
        <v>52</v>
      </c>
    </row>
    <row r="2439" spans="1:11" s="139" customFormat="1" ht="30" customHeight="1">
      <c r="A2439" s="140" t="s">
        <v>52</v>
      </c>
      <c r="B2439" s="142"/>
      <c r="C2439" s="142"/>
      <c r="D2439" s="142"/>
      <c r="E2439" s="142"/>
      <c r="F2439" s="142"/>
      <c r="K2439" s="140" t="s">
        <v>6758</v>
      </c>
    </row>
    <row r="2440" spans="1:11" s="139" customFormat="1" ht="30" customHeight="1">
      <c r="A2440" s="140" t="s">
        <v>4392</v>
      </c>
      <c r="B2440" s="142"/>
      <c r="C2440" s="142"/>
      <c r="D2440" s="142"/>
      <c r="E2440" s="142"/>
      <c r="F2440" s="142"/>
      <c r="K2440" s="140" t="s">
        <v>7672</v>
      </c>
    </row>
    <row r="2441" spans="1:11" s="139" customFormat="1" ht="30" customHeight="1">
      <c r="A2441" s="140" t="s">
        <v>7673</v>
      </c>
      <c r="B2441" s="142"/>
      <c r="C2441" s="142"/>
      <c r="D2441" s="142"/>
      <c r="E2441" s="142"/>
      <c r="F2441" s="142"/>
      <c r="K2441" s="140" t="s">
        <v>7674</v>
      </c>
    </row>
    <row r="2442" spans="1:11" s="139" customFormat="1" ht="30" customHeight="1">
      <c r="A2442" s="140" t="s">
        <v>4393</v>
      </c>
      <c r="B2442" s="142">
        <v>2823</v>
      </c>
      <c r="C2442" s="142"/>
      <c r="D2442" s="142"/>
      <c r="E2442" s="142">
        <v>2823</v>
      </c>
      <c r="F2442" s="142" t="s">
        <v>7675</v>
      </c>
      <c r="K2442" s="140" t="s">
        <v>7676</v>
      </c>
    </row>
    <row r="2443" spans="1:11" s="139" customFormat="1" ht="30" customHeight="1">
      <c r="A2443" s="140" t="s">
        <v>4394</v>
      </c>
      <c r="B2443" s="142"/>
      <c r="C2443" s="142">
        <v>279491</v>
      </c>
      <c r="D2443" s="142"/>
      <c r="E2443" s="142">
        <v>279491</v>
      </c>
      <c r="F2443" s="142" t="s">
        <v>7677</v>
      </c>
      <c r="K2443" s="140" t="s">
        <v>7678</v>
      </c>
    </row>
    <row r="2444" spans="1:11" s="139" customFormat="1" ht="30" customHeight="1">
      <c r="A2444" s="140" t="s">
        <v>4395</v>
      </c>
      <c r="B2444" s="142"/>
      <c r="C2444" s="142"/>
      <c r="D2444" s="142"/>
      <c r="E2444" s="142"/>
      <c r="F2444" s="142" t="s">
        <v>7679</v>
      </c>
      <c r="K2444" s="140" t="s">
        <v>7680</v>
      </c>
    </row>
    <row r="2445" spans="1:11" s="139" customFormat="1" ht="30" customHeight="1">
      <c r="A2445" s="140" t="s">
        <v>52</v>
      </c>
      <c r="B2445" s="142"/>
      <c r="C2445" s="142"/>
      <c r="D2445" s="142"/>
      <c r="E2445" s="142"/>
      <c r="F2445" s="142"/>
      <c r="K2445" s="140" t="s">
        <v>52</v>
      </c>
    </row>
    <row r="2446" spans="1:11" s="139" customFormat="1" ht="30" customHeight="1">
      <c r="A2446" s="140" t="s">
        <v>3748</v>
      </c>
      <c r="B2446" s="142">
        <v>2823</v>
      </c>
      <c r="C2446" s="142">
        <v>279491</v>
      </c>
      <c r="D2446" s="142"/>
      <c r="E2446" s="142">
        <v>282314</v>
      </c>
      <c r="F2446" s="142"/>
      <c r="K2446" s="140" t="s">
        <v>6924</v>
      </c>
    </row>
    <row r="2447" spans="1:11" s="139" customFormat="1" ht="30" customHeight="1">
      <c r="A2447" s="140" t="s">
        <v>52</v>
      </c>
      <c r="B2447" s="142"/>
      <c r="C2447" s="142"/>
      <c r="D2447" s="142"/>
      <c r="E2447" s="142"/>
      <c r="F2447" s="142"/>
      <c r="K2447" s="140" t="s">
        <v>52</v>
      </c>
    </row>
    <row r="2448" spans="1:11" s="139" customFormat="1" ht="30" customHeight="1">
      <c r="A2448" s="140" t="s">
        <v>52</v>
      </c>
      <c r="B2448" s="142"/>
      <c r="C2448" s="142"/>
      <c r="D2448" s="142"/>
      <c r="E2448" s="142"/>
      <c r="F2448" s="142"/>
      <c r="K2448" s="140" t="s">
        <v>6796</v>
      </c>
    </row>
    <row r="2449" spans="1:11" s="139" customFormat="1" ht="30" customHeight="1">
      <c r="A2449" s="140" t="s">
        <v>4396</v>
      </c>
      <c r="B2449" s="142"/>
      <c r="C2449" s="142"/>
      <c r="D2449" s="142"/>
      <c r="E2449" s="142"/>
      <c r="F2449" s="142"/>
      <c r="K2449" s="140" t="s">
        <v>7681</v>
      </c>
    </row>
    <row r="2450" spans="1:11" s="139" customFormat="1" ht="30" customHeight="1">
      <c r="A2450" s="140" t="s">
        <v>4397</v>
      </c>
      <c r="B2450" s="142">
        <v>8384.7000000000007</v>
      </c>
      <c r="C2450" s="142"/>
      <c r="D2450" s="142"/>
      <c r="E2450" s="142">
        <v>8384.7000000000007</v>
      </c>
      <c r="F2450" s="142"/>
      <c r="K2450" s="140" t="s">
        <v>7682</v>
      </c>
    </row>
    <row r="2451" spans="1:11" s="139" customFormat="1" ht="30" customHeight="1">
      <c r="A2451" s="140" t="s">
        <v>52</v>
      </c>
      <c r="B2451" s="142"/>
      <c r="C2451" s="142"/>
      <c r="D2451" s="142"/>
      <c r="E2451" s="142"/>
      <c r="F2451" s="142"/>
      <c r="K2451" s="140" t="s">
        <v>52</v>
      </c>
    </row>
    <row r="2452" spans="1:11" s="139" customFormat="1" ht="30" customHeight="1">
      <c r="A2452" s="140" t="s">
        <v>3748</v>
      </c>
      <c r="B2452" s="142">
        <v>8384.7000000000007</v>
      </c>
      <c r="C2452" s="142"/>
      <c r="D2452" s="142"/>
      <c r="E2452" s="142">
        <v>8384.7000000000007</v>
      </c>
      <c r="F2452" s="142"/>
      <c r="K2452" s="140" t="s">
        <v>6993</v>
      </c>
    </row>
    <row r="2453" spans="1:11" s="139" customFormat="1" ht="30" customHeight="1">
      <c r="A2453" s="140" t="s">
        <v>52</v>
      </c>
      <c r="B2453" s="142"/>
      <c r="C2453" s="142"/>
      <c r="D2453" s="142"/>
      <c r="E2453" s="142"/>
      <c r="F2453" s="142"/>
      <c r="K2453" s="140" t="s">
        <v>52</v>
      </c>
    </row>
    <row r="2454" spans="1:11" s="139" customFormat="1" ht="30" customHeight="1">
      <c r="A2454" s="140" t="s">
        <v>52</v>
      </c>
      <c r="B2454" s="146"/>
      <c r="C2454" s="146"/>
      <c r="D2454" s="146"/>
      <c r="E2454" s="146"/>
      <c r="F2454" s="146"/>
      <c r="K2454" s="140" t="s">
        <v>6994</v>
      </c>
    </row>
    <row r="2455" spans="1:11" s="139" customFormat="1" ht="30" customHeight="1">
      <c r="A2455" s="140" t="s">
        <v>4398</v>
      </c>
      <c r="B2455" s="143">
        <v>86354.1</v>
      </c>
      <c r="C2455" s="143">
        <v>279491</v>
      </c>
      <c r="D2455" s="143"/>
      <c r="E2455" s="143">
        <v>365845.1</v>
      </c>
      <c r="F2455" s="143"/>
      <c r="K2455" s="140" t="s">
        <v>7683</v>
      </c>
    </row>
    <row r="2456" spans="1:11" s="139" customFormat="1" ht="30" customHeight="1">
      <c r="A2456" s="140"/>
      <c r="B2456" s="140"/>
      <c r="C2456" s="140"/>
      <c r="D2456" s="140"/>
      <c r="E2456" s="140"/>
      <c r="F2456" s="140"/>
    </row>
    <row r="2457" spans="1:11" s="139" customFormat="1" ht="30" customHeight="1" thickBot="1">
      <c r="A2457" s="144" t="s">
        <v>3566</v>
      </c>
      <c r="B2457" s="145">
        <v>86354</v>
      </c>
      <c r="C2457" s="145">
        <v>279491</v>
      </c>
      <c r="D2457" s="145">
        <v>0</v>
      </c>
      <c r="E2457" s="145">
        <v>365845</v>
      </c>
      <c r="F2457" s="144"/>
    </row>
    <row r="2458" spans="1:11" s="139" customFormat="1" ht="30" customHeight="1">
      <c r="A2458" s="140"/>
      <c r="B2458" s="140"/>
      <c r="C2458" s="140"/>
      <c r="D2458" s="140"/>
      <c r="E2458" s="140"/>
      <c r="F2458" s="140"/>
    </row>
    <row r="2459" spans="1:11" s="139" customFormat="1" ht="30" customHeight="1">
      <c r="A2459" s="140" t="s">
        <v>7684</v>
      </c>
      <c r="B2459" s="141">
        <v>30450734</v>
      </c>
      <c r="C2459" s="141">
        <v>36488942</v>
      </c>
      <c r="D2459" s="141">
        <v>7540456</v>
      </c>
      <c r="E2459" s="141">
        <v>74480132</v>
      </c>
      <c r="F2459" s="140" t="s">
        <v>52</v>
      </c>
      <c r="G2459" s="139" t="s">
        <v>52</v>
      </c>
      <c r="H2459" s="139" t="s">
        <v>6520</v>
      </c>
      <c r="K2459" s="139">
        <v>1</v>
      </c>
    </row>
    <row r="2460" spans="1:11" s="139" customFormat="1" ht="30" customHeight="1">
      <c r="A2460" s="147"/>
      <c r="B2460" s="140"/>
      <c r="C2460" s="140"/>
      <c r="D2460" s="140"/>
      <c r="E2460" s="140"/>
      <c r="F2460" s="140"/>
    </row>
    <row r="2461" spans="1:11" s="139" customFormat="1" ht="30" customHeight="1">
      <c r="A2461" s="140" t="s">
        <v>6674</v>
      </c>
      <c r="B2461" s="140"/>
      <c r="C2461" s="140"/>
      <c r="D2461" s="140"/>
      <c r="E2461" s="140"/>
      <c r="F2461" s="140"/>
      <c r="G2461" s="139" t="s">
        <v>52</v>
      </c>
      <c r="I2461" s="139" t="s">
        <v>1535</v>
      </c>
      <c r="J2461" s="139" t="s">
        <v>52</v>
      </c>
      <c r="K2461" s="139" t="s">
        <v>56</v>
      </c>
    </row>
    <row r="2462" spans="1:11" s="139" customFormat="1" ht="30" customHeight="1">
      <c r="A2462" s="140" t="s">
        <v>4399</v>
      </c>
      <c r="B2462" s="142"/>
      <c r="C2462" s="142"/>
      <c r="D2462" s="142"/>
      <c r="E2462" s="142"/>
      <c r="F2462" s="142"/>
      <c r="K2462" s="140" t="s">
        <v>7685</v>
      </c>
    </row>
    <row r="2463" spans="1:11" s="139" customFormat="1" ht="30" customHeight="1">
      <c r="A2463" s="140" t="s">
        <v>52</v>
      </c>
      <c r="B2463" s="142"/>
      <c r="C2463" s="142"/>
      <c r="D2463" s="142"/>
      <c r="E2463" s="142"/>
      <c r="F2463" s="142"/>
      <c r="K2463" s="140" t="s">
        <v>52</v>
      </c>
    </row>
    <row r="2464" spans="1:11" s="139" customFormat="1" ht="30" customHeight="1">
      <c r="A2464" s="140" t="s">
        <v>4400</v>
      </c>
      <c r="B2464" s="142"/>
      <c r="C2464" s="142"/>
      <c r="D2464" s="142"/>
      <c r="E2464" s="142"/>
      <c r="F2464" s="142"/>
      <c r="K2464" s="140" t="s">
        <v>7686</v>
      </c>
    </row>
    <row r="2465" spans="1:11" s="139" customFormat="1" ht="30" customHeight="1">
      <c r="A2465" s="140" t="s">
        <v>4401</v>
      </c>
      <c r="B2465" s="142"/>
      <c r="C2465" s="142"/>
      <c r="D2465" s="142"/>
      <c r="E2465" s="142"/>
      <c r="F2465" s="142"/>
      <c r="K2465" s="140" t="s">
        <v>7687</v>
      </c>
    </row>
    <row r="2466" spans="1:11" s="139" customFormat="1" ht="30" customHeight="1">
      <c r="A2466" s="140" t="s">
        <v>4402</v>
      </c>
      <c r="B2466" s="142"/>
      <c r="C2466" s="142"/>
      <c r="D2466" s="142"/>
      <c r="E2466" s="142"/>
      <c r="F2466" s="142"/>
      <c r="K2466" s="140" t="s">
        <v>7688</v>
      </c>
    </row>
    <row r="2467" spans="1:11" s="139" customFormat="1" ht="30" customHeight="1">
      <c r="A2467" s="140" t="s">
        <v>4403</v>
      </c>
      <c r="B2467" s="142"/>
      <c r="C2467" s="142"/>
      <c r="D2467" s="142"/>
      <c r="E2467" s="142"/>
      <c r="F2467" s="142"/>
      <c r="K2467" s="140" t="s">
        <v>7689</v>
      </c>
    </row>
    <row r="2468" spans="1:11" s="139" customFormat="1" ht="30" customHeight="1">
      <c r="A2468" s="140" t="s">
        <v>4404</v>
      </c>
      <c r="B2468" s="142"/>
      <c r="C2468" s="142"/>
      <c r="D2468" s="142"/>
      <c r="E2468" s="142"/>
      <c r="F2468" s="142"/>
      <c r="K2468" s="140" t="s">
        <v>7690</v>
      </c>
    </row>
    <row r="2469" spans="1:11" s="139" customFormat="1" ht="30" customHeight="1">
      <c r="A2469" s="140" t="s">
        <v>4405</v>
      </c>
      <c r="B2469" s="142"/>
      <c r="C2469" s="142"/>
      <c r="D2469" s="142"/>
      <c r="E2469" s="142"/>
      <c r="F2469" s="142"/>
      <c r="K2469" s="140" t="s">
        <v>7691</v>
      </c>
    </row>
    <row r="2470" spans="1:11" s="139" customFormat="1" ht="30" customHeight="1">
      <c r="A2470" s="140" t="s">
        <v>4406</v>
      </c>
      <c r="B2470" s="142"/>
      <c r="C2470" s="142"/>
      <c r="D2470" s="142"/>
      <c r="E2470" s="142"/>
      <c r="F2470" s="142"/>
      <c r="K2470" s="140" t="s">
        <v>7692</v>
      </c>
    </row>
    <row r="2471" spans="1:11" s="139" customFormat="1" ht="30" customHeight="1">
      <c r="A2471" s="140" t="s">
        <v>4407</v>
      </c>
      <c r="B2471" s="142"/>
      <c r="C2471" s="142"/>
      <c r="D2471" s="142"/>
      <c r="E2471" s="142"/>
      <c r="F2471" s="142"/>
      <c r="K2471" s="140" t="s">
        <v>7693</v>
      </c>
    </row>
    <row r="2472" spans="1:11" s="139" customFormat="1" ht="30" customHeight="1">
      <c r="A2472" s="140" t="s">
        <v>4408</v>
      </c>
      <c r="B2472" s="142"/>
      <c r="C2472" s="142"/>
      <c r="D2472" s="142"/>
      <c r="E2472" s="142"/>
      <c r="F2472" s="142"/>
      <c r="K2472" s="140" t="s">
        <v>7694</v>
      </c>
    </row>
    <row r="2473" spans="1:11" s="139" customFormat="1" ht="30" customHeight="1">
      <c r="A2473" s="140" t="s">
        <v>4409</v>
      </c>
      <c r="B2473" s="142"/>
      <c r="C2473" s="142"/>
      <c r="D2473" s="142"/>
      <c r="E2473" s="142"/>
      <c r="F2473" s="142"/>
      <c r="K2473" s="140" t="s">
        <v>7695</v>
      </c>
    </row>
    <row r="2474" spans="1:11" s="139" customFormat="1" ht="30" customHeight="1">
      <c r="A2474" s="140" t="s">
        <v>52</v>
      </c>
      <c r="B2474" s="142"/>
      <c r="C2474" s="142"/>
      <c r="D2474" s="142"/>
      <c r="E2474" s="142"/>
      <c r="F2474" s="142"/>
      <c r="K2474" s="140" t="s">
        <v>52</v>
      </c>
    </row>
    <row r="2475" spans="1:11" s="139" customFormat="1" ht="30" customHeight="1">
      <c r="A2475" s="140" t="s">
        <v>52</v>
      </c>
      <c r="B2475" s="142"/>
      <c r="C2475" s="142"/>
      <c r="D2475" s="142"/>
      <c r="E2475" s="142"/>
      <c r="F2475" s="142"/>
      <c r="K2475" s="140" t="s">
        <v>6676</v>
      </c>
    </row>
    <row r="2476" spans="1:11" s="139" customFormat="1" ht="30" customHeight="1">
      <c r="A2476" s="140" t="s">
        <v>4410</v>
      </c>
      <c r="B2476" s="142"/>
      <c r="C2476" s="142"/>
      <c r="D2476" s="142"/>
      <c r="E2476" s="142"/>
      <c r="F2476" s="142"/>
      <c r="K2476" s="140" t="s">
        <v>7696</v>
      </c>
    </row>
    <row r="2477" spans="1:11" s="139" customFormat="1" ht="30" customHeight="1">
      <c r="A2477" s="140" t="s">
        <v>4411</v>
      </c>
      <c r="B2477" s="142">
        <v>26332288.399999999</v>
      </c>
      <c r="C2477" s="142"/>
      <c r="D2477" s="142"/>
      <c r="E2477" s="142">
        <v>26332288.399999999</v>
      </c>
      <c r="F2477" s="142" t="s">
        <v>7697</v>
      </c>
      <c r="K2477" s="140" t="s">
        <v>7698</v>
      </c>
    </row>
    <row r="2478" spans="1:11" s="139" customFormat="1" ht="30" customHeight="1">
      <c r="A2478" s="140" t="s">
        <v>4412</v>
      </c>
      <c r="B2478" s="142"/>
      <c r="C2478" s="142"/>
      <c r="D2478" s="142"/>
      <c r="E2478" s="142"/>
      <c r="F2478" s="142"/>
      <c r="K2478" s="140" t="s">
        <v>7699</v>
      </c>
    </row>
    <row r="2479" spans="1:11" s="139" customFormat="1" ht="30" customHeight="1">
      <c r="A2479" s="140" t="s">
        <v>4413</v>
      </c>
      <c r="B2479" s="142">
        <v>642006.19999999995</v>
      </c>
      <c r="C2479" s="142"/>
      <c r="D2479" s="142"/>
      <c r="E2479" s="142">
        <v>642006.19999999995</v>
      </c>
      <c r="F2479" s="142" t="s">
        <v>7700</v>
      </c>
      <c r="K2479" s="140" t="s">
        <v>7701</v>
      </c>
    </row>
    <row r="2480" spans="1:11" s="139" customFormat="1" ht="30" customHeight="1">
      <c r="A2480" s="140" t="s">
        <v>4414</v>
      </c>
      <c r="B2480" s="142"/>
      <c r="C2480" s="142"/>
      <c r="D2480" s="142"/>
      <c r="E2480" s="142"/>
      <c r="F2480" s="142"/>
      <c r="K2480" s="140" t="s">
        <v>7702</v>
      </c>
    </row>
    <row r="2481" spans="1:11" s="139" customFormat="1" ht="30" customHeight="1">
      <c r="A2481" s="140" t="s">
        <v>7703</v>
      </c>
      <c r="B2481" s="142">
        <v>128513.60000000001</v>
      </c>
      <c r="C2481" s="142"/>
      <c r="D2481" s="142"/>
      <c r="E2481" s="142">
        <v>128513.60000000001</v>
      </c>
      <c r="F2481" s="142" t="s">
        <v>7704</v>
      </c>
      <c r="K2481" s="140" t="s">
        <v>7705</v>
      </c>
    </row>
    <row r="2482" spans="1:11" s="139" customFormat="1" ht="30" customHeight="1">
      <c r="A2482" s="140" t="s">
        <v>4415</v>
      </c>
      <c r="B2482" s="142"/>
      <c r="C2482" s="142"/>
      <c r="D2482" s="142"/>
      <c r="E2482" s="142"/>
      <c r="F2482" s="142"/>
      <c r="K2482" s="140" t="s">
        <v>7706</v>
      </c>
    </row>
    <row r="2483" spans="1:11" s="139" customFormat="1" ht="30" customHeight="1">
      <c r="A2483" s="140" t="s">
        <v>4416</v>
      </c>
      <c r="B2483" s="142">
        <v>950888.1</v>
      </c>
      <c r="C2483" s="142"/>
      <c r="D2483" s="142"/>
      <c r="E2483" s="142">
        <v>950888.1</v>
      </c>
      <c r="F2483" s="142" t="s">
        <v>7707</v>
      </c>
      <c r="K2483" s="140" t="s">
        <v>7708</v>
      </c>
    </row>
    <row r="2484" spans="1:11" s="139" customFormat="1" ht="30" customHeight="1">
      <c r="A2484" s="140" t="s">
        <v>4417</v>
      </c>
      <c r="B2484" s="142"/>
      <c r="C2484" s="142"/>
      <c r="D2484" s="142"/>
      <c r="E2484" s="142"/>
      <c r="F2484" s="142"/>
      <c r="K2484" s="140" t="s">
        <v>7709</v>
      </c>
    </row>
    <row r="2485" spans="1:11" s="139" customFormat="1" ht="30" customHeight="1">
      <c r="A2485" s="140" t="s">
        <v>4418</v>
      </c>
      <c r="B2485" s="142"/>
      <c r="C2485" s="142"/>
      <c r="D2485" s="142"/>
      <c r="E2485" s="142"/>
      <c r="F2485" s="142"/>
      <c r="K2485" s="140" t="s">
        <v>7710</v>
      </c>
    </row>
    <row r="2486" spans="1:11" s="139" customFormat="1" ht="30" customHeight="1">
      <c r="A2486" s="140" t="s">
        <v>4419</v>
      </c>
      <c r="B2486" s="142">
        <v>164172.4</v>
      </c>
      <c r="C2486" s="142"/>
      <c r="D2486" s="142"/>
      <c r="E2486" s="142">
        <v>164172.4</v>
      </c>
      <c r="F2486" s="142" t="s">
        <v>7711</v>
      </c>
      <c r="K2486" s="140" t="s">
        <v>7712</v>
      </c>
    </row>
    <row r="2487" spans="1:11" s="139" customFormat="1" ht="30" customHeight="1">
      <c r="A2487" s="140" t="s">
        <v>4420</v>
      </c>
      <c r="B2487" s="142"/>
      <c r="C2487" s="142"/>
      <c r="D2487" s="142"/>
      <c r="E2487" s="142"/>
      <c r="F2487" s="142"/>
      <c r="K2487" s="140" t="s">
        <v>7713</v>
      </c>
    </row>
    <row r="2488" spans="1:11" s="139" customFormat="1" ht="30" customHeight="1">
      <c r="A2488" s="140" t="s">
        <v>4421</v>
      </c>
      <c r="B2488" s="142"/>
      <c r="C2488" s="142"/>
      <c r="D2488" s="142"/>
      <c r="E2488" s="142"/>
      <c r="F2488" s="142"/>
      <c r="K2488" s="140" t="s">
        <v>7714</v>
      </c>
    </row>
    <row r="2489" spans="1:11" s="139" customFormat="1" ht="30" customHeight="1">
      <c r="A2489" s="140" t="s">
        <v>4422</v>
      </c>
      <c r="B2489" s="142">
        <v>32183.9</v>
      </c>
      <c r="C2489" s="142"/>
      <c r="D2489" s="142"/>
      <c r="E2489" s="142">
        <v>32183.9</v>
      </c>
      <c r="F2489" s="142" t="s">
        <v>7715</v>
      </c>
      <c r="K2489" s="140" t="s">
        <v>7716</v>
      </c>
    </row>
    <row r="2490" spans="1:11" s="139" customFormat="1" ht="30" customHeight="1">
      <c r="A2490" s="140" t="s">
        <v>52</v>
      </c>
      <c r="B2490" s="142"/>
      <c r="C2490" s="142"/>
      <c r="D2490" s="142"/>
      <c r="E2490" s="142"/>
      <c r="F2490" s="142"/>
      <c r="K2490" s="140" t="s">
        <v>52</v>
      </c>
    </row>
    <row r="2491" spans="1:11" s="139" customFormat="1" ht="30" customHeight="1">
      <c r="A2491" s="140" t="s">
        <v>3642</v>
      </c>
      <c r="B2491" s="146">
        <v>28250052.600000001</v>
      </c>
      <c r="C2491" s="146"/>
      <c r="D2491" s="146"/>
      <c r="E2491" s="146">
        <v>28250052.600000001</v>
      </c>
      <c r="F2491" s="146"/>
      <c r="K2491" s="140" t="s">
        <v>6787</v>
      </c>
    </row>
    <row r="2492" spans="1:11" s="139" customFormat="1" ht="30" customHeight="1">
      <c r="A2492" s="140" t="s">
        <v>52</v>
      </c>
      <c r="B2492" s="142"/>
      <c r="C2492" s="142"/>
      <c r="D2492" s="142"/>
      <c r="E2492" s="142"/>
      <c r="F2492" s="142"/>
      <c r="K2492" s="140" t="s">
        <v>6758</v>
      </c>
    </row>
    <row r="2493" spans="1:11" s="139" customFormat="1" ht="30" customHeight="1">
      <c r="A2493" s="140" t="s">
        <v>4423</v>
      </c>
      <c r="B2493" s="142"/>
      <c r="C2493" s="142"/>
      <c r="D2493" s="142"/>
      <c r="E2493" s="142"/>
      <c r="F2493" s="142"/>
      <c r="K2493" s="140" t="s">
        <v>7717</v>
      </c>
    </row>
    <row r="2494" spans="1:11" s="139" customFormat="1" ht="30" customHeight="1">
      <c r="A2494" s="140" t="s">
        <v>4401</v>
      </c>
      <c r="B2494" s="142"/>
      <c r="C2494" s="142"/>
      <c r="D2494" s="142"/>
      <c r="E2494" s="142"/>
      <c r="F2494" s="142"/>
      <c r="K2494" s="140" t="s">
        <v>7718</v>
      </c>
    </row>
    <row r="2495" spans="1:11" s="139" customFormat="1" ht="30" customHeight="1">
      <c r="A2495" s="140" t="s">
        <v>4424</v>
      </c>
      <c r="B2495" s="142"/>
      <c r="C2495" s="142"/>
      <c r="D2495" s="142"/>
      <c r="E2495" s="142"/>
      <c r="F2495" s="142"/>
      <c r="K2495" s="140" t="s">
        <v>7719</v>
      </c>
    </row>
    <row r="2496" spans="1:11" s="139" customFormat="1" ht="30" customHeight="1">
      <c r="A2496" s="140" t="s">
        <v>4425</v>
      </c>
      <c r="B2496" s="142"/>
      <c r="C2496" s="142"/>
      <c r="D2496" s="142"/>
      <c r="E2496" s="142"/>
      <c r="F2496" s="142"/>
      <c r="K2496" s="140" t="s">
        <v>7720</v>
      </c>
    </row>
    <row r="2497" spans="1:11" s="139" customFormat="1" ht="30" customHeight="1">
      <c r="A2497" s="140" t="s">
        <v>4426</v>
      </c>
      <c r="B2497" s="142"/>
      <c r="C2497" s="142"/>
      <c r="D2497" s="142"/>
      <c r="E2497" s="142"/>
      <c r="F2497" s="142"/>
      <c r="K2497" s="140" t="s">
        <v>7721</v>
      </c>
    </row>
    <row r="2498" spans="1:11" s="139" customFormat="1" ht="30" customHeight="1">
      <c r="A2498" s="140" t="s">
        <v>4427</v>
      </c>
      <c r="B2498" s="142"/>
      <c r="C2498" s="142"/>
      <c r="D2498" s="142"/>
      <c r="E2498" s="142"/>
      <c r="F2498" s="142"/>
      <c r="K2498" s="140" t="s">
        <v>7722</v>
      </c>
    </row>
    <row r="2499" spans="1:11" s="139" customFormat="1" ht="30" customHeight="1">
      <c r="A2499" s="140" t="s">
        <v>4428</v>
      </c>
      <c r="B2499" s="142"/>
      <c r="C2499" s="142"/>
      <c r="D2499" s="142"/>
      <c r="E2499" s="142"/>
      <c r="F2499" s="142"/>
      <c r="K2499" s="140" t="s">
        <v>7723</v>
      </c>
    </row>
    <row r="2500" spans="1:11" s="139" customFormat="1" ht="30" customHeight="1">
      <c r="A2500" s="140" t="s">
        <v>4429</v>
      </c>
      <c r="B2500" s="142"/>
      <c r="C2500" s="142"/>
      <c r="D2500" s="142"/>
      <c r="E2500" s="142"/>
      <c r="F2500" s="142"/>
      <c r="K2500" s="140" t="s">
        <v>7724</v>
      </c>
    </row>
    <row r="2501" spans="1:11" s="139" customFormat="1" ht="30" customHeight="1">
      <c r="A2501" s="140" t="s">
        <v>4430</v>
      </c>
      <c r="B2501" s="142"/>
      <c r="C2501" s="142"/>
      <c r="D2501" s="142"/>
      <c r="E2501" s="142"/>
      <c r="F2501" s="142"/>
      <c r="K2501" s="140" t="s">
        <v>7725</v>
      </c>
    </row>
    <row r="2502" spans="1:11" s="139" customFormat="1" ht="30" customHeight="1">
      <c r="A2502" s="140" t="s">
        <v>52</v>
      </c>
      <c r="B2502" s="142"/>
      <c r="C2502" s="142"/>
      <c r="D2502" s="142"/>
      <c r="E2502" s="142"/>
      <c r="F2502" s="142"/>
      <c r="K2502" s="140" t="s">
        <v>52</v>
      </c>
    </row>
    <row r="2503" spans="1:11" s="139" customFormat="1" ht="30" customHeight="1">
      <c r="A2503" s="140" t="s">
        <v>4431</v>
      </c>
      <c r="B2503" s="142"/>
      <c r="C2503" s="142"/>
      <c r="D2503" s="142"/>
      <c r="E2503" s="142"/>
      <c r="F2503" s="142"/>
      <c r="K2503" s="140" t="s">
        <v>7726</v>
      </c>
    </row>
    <row r="2504" spans="1:11" s="139" customFormat="1" ht="30" customHeight="1">
      <c r="A2504" s="140" t="s">
        <v>4432</v>
      </c>
      <c r="B2504" s="142">
        <v>787648</v>
      </c>
      <c r="C2504" s="142"/>
      <c r="D2504" s="142"/>
      <c r="E2504" s="142">
        <v>787648</v>
      </c>
      <c r="F2504" s="142" t="s">
        <v>7727</v>
      </c>
      <c r="K2504" s="140" t="s">
        <v>7728</v>
      </c>
    </row>
    <row r="2505" spans="1:11" s="139" customFormat="1" ht="30" customHeight="1">
      <c r="A2505" s="140" t="s">
        <v>4433</v>
      </c>
      <c r="B2505" s="142"/>
      <c r="C2505" s="142">
        <v>1253568</v>
      </c>
      <c r="D2505" s="142"/>
      <c r="E2505" s="142">
        <v>1253568</v>
      </c>
      <c r="F2505" s="142" t="s">
        <v>7729</v>
      </c>
      <c r="K2505" s="140" t="s">
        <v>7730</v>
      </c>
    </row>
    <row r="2506" spans="1:11" s="139" customFormat="1" ht="30" customHeight="1">
      <c r="A2506" s="140" t="s">
        <v>4434</v>
      </c>
      <c r="B2506" s="142"/>
      <c r="C2506" s="142"/>
      <c r="D2506" s="142">
        <v>500672</v>
      </c>
      <c r="E2506" s="142">
        <v>500672</v>
      </c>
      <c r="F2506" s="142" t="s">
        <v>7731</v>
      </c>
      <c r="K2506" s="140" t="s">
        <v>7732</v>
      </c>
    </row>
    <row r="2507" spans="1:11" s="139" customFormat="1" ht="30" customHeight="1">
      <c r="A2507" s="140" t="s">
        <v>52</v>
      </c>
      <c r="B2507" s="142"/>
      <c r="C2507" s="142"/>
      <c r="D2507" s="142"/>
      <c r="E2507" s="142"/>
      <c r="F2507" s="142"/>
      <c r="K2507" s="140" t="s">
        <v>52</v>
      </c>
    </row>
    <row r="2508" spans="1:11" s="139" customFormat="1" ht="30" customHeight="1">
      <c r="A2508" s="140" t="s">
        <v>4435</v>
      </c>
      <c r="B2508" s="142">
        <v>57850</v>
      </c>
      <c r="C2508" s="142"/>
      <c r="D2508" s="142"/>
      <c r="E2508" s="142">
        <v>57850</v>
      </c>
      <c r="F2508" s="142" t="s">
        <v>7733</v>
      </c>
      <c r="K2508" s="140" t="s">
        <v>7734</v>
      </c>
    </row>
    <row r="2509" spans="1:11" s="139" customFormat="1" ht="30" customHeight="1">
      <c r="A2509" s="140" t="s">
        <v>52</v>
      </c>
      <c r="B2509" s="142"/>
      <c r="C2509" s="142"/>
      <c r="D2509" s="142"/>
      <c r="E2509" s="142"/>
      <c r="F2509" s="142"/>
      <c r="K2509" s="140" t="s">
        <v>52</v>
      </c>
    </row>
    <row r="2510" spans="1:11" s="139" customFormat="1" ht="30" customHeight="1">
      <c r="A2510" s="140" t="s">
        <v>3642</v>
      </c>
      <c r="B2510" s="146">
        <v>845498</v>
      </c>
      <c r="C2510" s="146">
        <v>1253568</v>
      </c>
      <c r="D2510" s="146">
        <v>500672</v>
      </c>
      <c r="E2510" s="146">
        <v>2599738</v>
      </c>
      <c r="F2510" s="146"/>
      <c r="K2510" s="140" t="s">
        <v>6795</v>
      </c>
    </row>
    <row r="2511" spans="1:11" s="139" customFormat="1" ht="30" customHeight="1">
      <c r="A2511" s="140" t="s">
        <v>52</v>
      </c>
      <c r="B2511" s="142"/>
      <c r="C2511" s="142"/>
      <c r="D2511" s="142"/>
      <c r="E2511" s="142"/>
      <c r="F2511" s="142"/>
      <c r="K2511" s="140" t="s">
        <v>6796</v>
      </c>
    </row>
    <row r="2512" spans="1:11" s="139" customFormat="1" ht="30" customHeight="1">
      <c r="A2512" s="140" t="s">
        <v>4436</v>
      </c>
      <c r="B2512" s="142"/>
      <c r="C2512" s="142"/>
      <c r="D2512" s="142"/>
      <c r="E2512" s="142"/>
      <c r="F2512" s="142"/>
      <c r="K2512" s="140" t="s">
        <v>7735</v>
      </c>
    </row>
    <row r="2513" spans="1:11" s="139" customFormat="1" ht="30" customHeight="1">
      <c r="A2513" s="140" t="s">
        <v>4437</v>
      </c>
      <c r="B2513" s="142"/>
      <c r="C2513" s="142"/>
      <c r="D2513" s="142"/>
      <c r="E2513" s="142"/>
      <c r="F2513" s="142"/>
      <c r="K2513" s="140" t="s">
        <v>7736</v>
      </c>
    </row>
    <row r="2514" spans="1:11" s="139" customFormat="1" ht="30" customHeight="1">
      <c r="A2514" s="140" t="s">
        <v>4438</v>
      </c>
      <c r="B2514" s="142"/>
      <c r="C2514" s="142">
        <v>922176</v>
      </c>
      <c r="D2514" s="142"/>
      <c r="E2514" s="142">
        <v>922176</v>
      </c>
      <c r="F2514" s="142" t="s">
        <v>6922</v>
      </c>
      <c r="K2514" s="140" t="s">
        <v>7737</v>
      </c>
    </row>
    <row r="2515" spans="1:11" s="139" customFormat="1" ht="30" customHeight="1">
      <c r="A2515" s="140" t="s">
        <v>4439</v>
      </c>
      <c r="B2515" s="142"/>
      <c r="C2515" s="142"/>
      <c r="D2515" s="142"/>
      <c r="E2515" s="142"/>
      <c r="F2515" s="142"/>
      <c r="K2515" s="140" t="s">
        <v>7738</v>
      </c>
    </row>
    <row r="2516" spans="1:11" s="139" customFormat="1" ht="30" customHeight="1">
      <c r="A2516" s="140" t="s">
        <v>4440</v>
      </c>
      <c r="B2516" s="142"/>
      <c r="C2516" s="142">
        <v>7547040</v>
      </c>
      <c r="D2516" s="142"/>
      <c r="E2516" s="142">
        <v>7547040</v>
      </c>
      <c r="F2516" s="142" t="s">
        <v>6755</v>
      </c>
      <c r="K2516" s="140" t="s">
        <v>7739</v>
      </c>
    </row>
    <row r="2517" spans="1:11" s="139" customFormat="1" ht="30" customHeight="1">
      <c r="A2517" s="140" t="s">
        <v>52</v>
      </c>
      <c r="B2517" s="142"/>
      <c r="C2517" s="142"/>
      <c r="D2517" s="142"/>
      <c r="E2517" s="142"/>
      <c r="F2517" s="142"/>
      <c r="K2517" s="140" t="s">
        <v>52</v>
      </c>
    </row>
    <row r="2518" spans="1:11" s="139" customFormat="1" ht="30" customHeight="1">
      <c r="A2518" s="140" t="s">
        <v>4441</v>
      </c>
      <c r="B2518" s="142"/>
      <c r="C2518" s="142"/>
      <c r="D2518" s="142"/>
      <c r="E2518" s="142"/>
      <c r="F2518" s="142"/>
      <c r="K2518" s="140" t="s">
        <v>7740</v>
      </c>
    </row>
    <row r="2519" spans="1:11" s="139" customFormat="1" ht="30" customHeight="1">
      <c r="A2519" s="140" t="s">
        <v>4442</v>
      </c>
      <c r="B2519" s="142">
        <v>254076.4</v>
      </c>
      <c r="C2519" s="142"/>
      <c r="D2519" s="142"/>
      <c r="E2519" s="142">
        <v>254076.4</v>
      </c>
      <c r="F2519" s="142"/>
      <c r="K2519" s="140" t="s">
        <v>7741</v>
      </c>
    </row>
    <row r="2520" spans="1:11" s="139" customFormat="1" ht="30" customHeight="1">
      <c r="A2520" s="140" t="s">
        <v>52</v>
      </c>
      <c r="B2520" s="142"/>
      <c r="C2520" s="142"/>
      <c r="D2520" s="142"/>
      <c r="E2520" s="142"/>
      <c r="F2520" s="142"/>
      <c r="K2520" s="140" t="s">
        <v>52</v>
      </c>
    </row>
    <row r="2521" spans="1:11" s="139" customFormat="1" ht="30" customHeight="1">
      <c r="A2521" s="140" t="s">
        <v>3642</v>
      </c>
      <c r="B2521" s="146">
        <v>254076.4</v>
      </c>
      <c r="C2521" s="146">
        <v>8469216</v>
      </c>
      <c r="D2521" s="146"/>
      <c r="E2521" s="146">
        <v>8723292.4000000004</v>
      </c>
      <c r="F2521" s="146"/>
      <c r="K2521" s="140" t="s">
        <v>6804</v>
      </c>
    </row>
    <row r="2522" spans="1:11" s="139" customFormat="1" ht="30" customHeight="1">
      <c r="A2522" s="140" t="s">
        <v>52</v>
      </c>
      <c r="B2522" s="142"/>
      <c r="C2522" s="142"/>
      <c r="D2522" s="142"/>
      <c r="E2522" s="142"/>
      <c r="F2522" s="142"/>
      <c r="K2522" s="140" t="s">
        <v>6805</v>
      </c>
    </row>
    <row r="2523" spans="1:11" s="139" customFormat="1" ht="30" customHeight="1">
      <c r="A2523" s="140" t="s">
        <v>4443</v>
      </c>
      <c r="B2523" s="142"/>
      <c r="C2523" s="142"/>
      <c r="D2523" s="142"/>
      <c r="E2523" s="142"/>
      <c r="F2523" s="142"/>
      <c r="K2523" s="140" t="s">
        <v>7742</v>
      </c>
    </row>
    <row r="2524" spans="1:11" s="139" customFormat="1" ht="30" customHeight="1">
      <c r="A2524" s="140" t="s">
        <v>4401</v>
      </c>
      <c r="B2524" s="142"/>
      <c r="C2524" s="142"/>
      <c r="D2524" s="142"/>
      <c r="E2524" s="142"/>
      <c r="F2524" s="142"/>
      <c r="K2524" s="140" t="s">
        <v>7718</v>
      </c>
    </row>
    <row r="2525" spans="1:11" s="139" customFormat="1" ht="30" customHeight="1">
      <c r="A2525" s="140" t="s">
        <v>4444</v>
      </c>
      <c r="B2525" s="142"/>
      <c r="C2525" s="142"/>
      <c r="D2525" s="142"/>
      <c r="E2525" s="142"/>
      <c r="F2525" s="142"/>
      <c r="K2525" s="140" t="s">
        <v>7743</v>
      </c>
    </row>
    <row r="2526" spans="1:11" s="139" customFormat="1" ht="30" customHeight="1">
      <c r="A2526" s="140" t="s">
        <v>4445</v>
      </c>
      <c r="B2526" s="142"/>
      <c r="C2526" s="142"/>
      <c r="D2526" s="142"/>
      <c r="E2526" s="142"/>
      <c r="F2526" s="142"/>
      <c r="K2526" s="140" t="s">
        <v>7744</v>
      </c>
    </row>
    <row r="2527" spans="1:11" s="139" customFormat="1" ht="30" customHeight="1">
      <c r="A2527" s="140" t="s">
        <v>4446</v>
      </c>
      <c r="B2527" s="142"/>
      <c r="C2527" s="142"/>
      <c r="D2527" s="142"/>
      <c r="E2527" s="142"/>
      <c r="F2527" s="142"/>
      <c r="K2527" s="140" t="s">
        <v>7745</v>
      </c>
    </row>
    <row r="2528" spans="1:11" s="139" customFormat="1" ht="30" customHeight="1">
      <c r="A2528" s="140" t="s">
        <v>4447</v>
      </c>
      <c r="B2528" s="142"/>
      <c r="C2528" s="142"/>
      <c r="D2528" s="142"/>
      <c r="E2528" s="142"/>
      <c r="F2528" s="142"/>
      <c r="K2528" s="140" t="s">
        <v>7746</v>
      </c>
    </row>
    <row r="2529" spans="1:11" s="139" customFormat="1" ht="30" customHeight="1">
      <c r="A2529" s="140" t="s">
        <v>4448</v>
      </c>
      <c r="B2529" s="142"/>
      <c r="C2529" s="142"/>
      <c r="D2529" s="142"/>
      <c r="E2529" s="142"/>
      <c r="F2529" s="142"/>
      <c r="K2529" s="140" t="s">
        <v>7747</v>
      </c>
    </row>
    <row r="2530" spans="1:11" s="139" customFormat="1" ht="30" customHeight="1">
      <c r="A2530" s="140" t="s">
        <v>52</v>
      </c>
      <c r="B2530" s="142"/>
      <c r="C2530" s="142"/>
      <c r="D2530" s="142"/>
      <c r="E2530" s="142"/>
      <c r="F2530" s="142"/>
      <c r="K2530" s="140" t="s">
        <v>52</v>
      </c>
    </row>
    <row r="2531" spans="1:11" s="139" customFormat="1" ht="30" customHeight="1">
      <c r="A2531" s="140" t="s">
        <v>4449</v>
      </c>
      <c r="B2531" s="142"/>
      <c r="C2531" s="142"/>
      <c r="D2531" s="142"/>
      <c r="E2531" s="142"/>
      <c r="F2531" s="142"/>
      <c r="K2531" s="140" t="s">
        <v>7748</v>
      </c>
    </row>
    <row r="2532" spans="1:11" s="139" customFormat="1" ht="30" customHeight="1">
      <c r="A2532" s="140" t="s">
        <v>4450</v>
      </c>
      <c r="B2532" s="142"/>
      <c r="C2532" s="142"/>
      <c r="D2532" s="142"/>
      <c r="E2532" s="142"/>
      <c r="F2532" s="142"/>
      <c r="K2532" s="140" t="s">
        <v>7749</v>
      </c>
    </row>
    <row r="2533" spans="1:11" s="139" customFormat="1" ht="30" customHeight="1">
      <c r="A2533" s="140" t="s">
        <v>4451</v>
      </c>
      <c r="B2533" s="142"/>
      <c r="C2533" s="142">
        <v>2123260</v>
      </c>
      <c r="D2533" s="142"/>
      <c r="E2533" s="142">
        <v>2123260</v>
      </c>
      <c r="F2533" s="142" t="s">
        <v>6752</v>
      </c>
      <c r="K2533" s="140" t="s">
        <v>7750</v>
      </c>
    </row>
    <row r="2534" spans="1:11" s="139" customFormat="1" ht="30" customHeight="1">
      <c r="A2534" s="140" t="s">
        <v>4452</v>
      </c>
      <c r="B2534" s="142"/>
      <c r="C2534" s="142"/>
      <c r="D2534" s="142"/>
      <c r="E2534" s="142"/>
      <c r="F2534" s="142"/>
      <c r="K2534" s="140" t="s">
        <v>7751</v>
      </c>
    </row>
    <row r="2535" spans="1:11" s="139" customFormat="1" ht="30" customHeight="1">
      <c r="A2535" s="140" t="s">
        <v>4453</v>
      </c>
      <c r="B2535" s="142"/>
      <c r="C2535" s="142">
        <v>2264112</v>
      </c>
      <c r="D2535" s="142"/>
      <c r="E2535" s="142">
        <v>2264112</v>
      </c>
      <c r="F2535" s="142" t="s">
        <v>6755</v>
      </c>
      <c r="K2535" s="140" t="s">
        <v>7752</v>
      </c>
    </row>
    <row r="2536" spans="1:11" s="139" customFormat="1" ht="30" customHeight="1">
      <c r="A2536" s="140" t="s">
        <v>52</v>
      </c>
      <c r="B2536" s="142"/>
      <c r="C2536" s="142"/>
      <c r="D2536" s="142"/>
      <c r="E2536" s="142"/>
      <c r="F2536" s="142"/>
      <c r="K2536" s="140" t="s">
        <v>52</v>
      </c>
    </row>
    <row r="2537" spans="1:11" s="139" customFormat="1" ht="30" customHeight="1">
      <c r="A2537" s="140" t="s">
        <v>4454</v>
      </c>
      <c r="B2537" s="142"/>
      <c r="C2537" s="142"/>
      <c r="D2537" s="142"/>
      <c r="E2537" s="142"/>
      <c r="F2537" s="142"/>
      <c r="K2537" s="140" t="s">
        <v>7753</v>
      </c>
    </row>
    <row r="2538" spans="1:11" s="139" customFormat="1" ht="30" customHeight="1">
      <c r="A2538" s="140" t="s">
        <v>4455</v>
      </c>
      <c r="B2538" s="142">
        <v>131621.1</v>
      </c>
      <c r="C2538" s="142"/>
      <c r="D2538" s="142"/>
      <c r="E2538" s="142">
        <v>131621.1</v>
      </c>
      <c r="F2538" s="142"/>
      <c r="K2538" s="140" t="s">
        <v>7754</v>
      </c>
    </row>
    <row r="2539" spans="1:11" s="139" customFormat="1" ht="30" customHeight="1">
      <c r="A2539" s="140" t="s">
        <v>52</v>
      </c>
      <c r="B2539" s="142"/>
      <c r="C2539" s="142"/>
      <c r="D2539" s="142"/>
      <c r="E2539" s="142"/>
      <c r="F2539" s="142"/>
      <c r="K2539" s="140" t="s">
        <v>52</v>
      </c>
    </row>
    <row r="2540" spans="1:11" s="139" customFormat="1" ht="30" customHeight="1">
      <c r="A2540" s="140" t="s">
        <v>3642</v>
      </c>
      <c r="B2540" s="146">
        <v>131621.1</v>
      </c>
      <c r="C2540" s="146">
        <v>4387372</v>
      </c>
      <c r="D2540" s="146"/>
      <c r="E2540" s="146">
        <v>4518993.0999999996</v>
      </c>
      <c r="F2540" s="146"/>
      <c r="K2540" s="140" t="s">
        <v>6813</v>
      </c>
    </row>
    <row r="2541" spans="1:11" s="139" customFormat="1" ht="30" customHeight="1">
      <c r="A2541" s="140" t="s">
        <v>52</v>
      </c>
      <c r="B2541" s="142"/>
      <c r="C2541" s="142"/>
      <c r="D2541" s="142"/>
      <c r="E2541" s="142"/>
      <c r="F2541" s="142"/>
      <c r="K2541" s="140" t="s">
        <v>6814</v>
      </c>
    </row>
    <row r="2542" spans="1:11" s="139" customFormat="1" ht="30" customHeight="1">
      <c r="A2542" s="140" t="s">
        <v>4456</v>
      </c>
      <c r="B2542" s="142"/>
      <c r="C2542" s="142"/>
      <c r="D2542" s="142"/>
      <c r="E2542" s="142"/>
      <c r="F2542" s="142"/>
      <c r="K2542" s="140" t="s">
        <v>7755</v>
      </c>
    </row>
    <row r="2543" spans="1:11" s="139" customFormat="1" ht="30" customHeight="1">
      <c r="A2543" s="140" t="s">
        <v>4457</v>
      </c>
      <c r="B2543" s="142"/>
      <c r="C2543" s="142"/>
      <c r="D2543" s="142"/>
      <c r="E2543" s="142"/>
      <c r="F2543" s="142"/>
      <c r="K2543" s="140" t="s">
        <v>7756</v>
      </c>
    </row>
    <row r="2544" spans="1:11" s="139" customFormat="1" ht="30" customHeight="1">
      <c r="A2544" s="140" t="s">
        <v>4458</v>
      </c>
      <c r="B2544" s="142"/>
      <c r="C2544" s="142"/>
      <c r="D2544" s="142"/>
      <c r="E2544" s="142"/>
      <c r="F2544" s="142"/>
      <c r="K2544" s="140" t="s">
        <v>7757</v>
      </c>
    </row>
    <row r="2545" spans="1:11" s="139" customFormat="1" ht="30" customHeight="1">
      <c r="A2545" s="140" t="s">
        <v>4459</v>
      </c>
      <c r="B2545" s="142"/>
      <c r="C2545" s="142"/>
      <c r="D2545" s="142"/>
      <c r="E2545" s="142"/>
      <c r="F2545" s="142"/>
      <c r="K2545" s="140" t="s">
        <v>7758</v>
      </c>
    </row>
    <row r="2546" spans="1:11" s="139" customFormat="1" ht="30" customHeight="1">
      <c r="A2546" s="140" t="s">
        <v>4460</v>
      </c>
      <c r="B2546" s="142"/>
      <c r="C2546" s="142"/>
      <c r="D2546" s="142"/>
      <c r="E2546" s="142"/>
      <c r="F2546" s="142"/>
      <c r="K2546" s="140" t="s">
        <v>7759</v>
      </c>
    </row>
    <row r="2547" spans="1:11" s="139" customFormat="1" ht="30" customHeight="1">
      <c r="A2547" s="140" t="s">
        <v>4461</v>
      </c>
      <c r="B2547" s="142"/>
      <c r="C2547" s="142"/>
      <c r="D2547" s="142"/>
      <c r="E2547" s="142"/>
      <c r="F2547" s="142"/>
      <c r="K2547" s="140" t="s">
        <v>7760</v>
      </c>
    </row>
    <row r="2548" spans="1:11" s="139" customFormat="1" ht="30" customHeight="1">
      <c r="A2548" s="140" t="s">
        <v>4462</v>
      </c>
      <c r="B2548" s="142"/>
      <c r="C2548" s="142"/>
      <c r="D2548" s="142"/>
      <c r="E2548" s="142"/>
      <c r="F2548" s="142"/>
      <c r="K2548" s="140" t="s">
        <v>7761</v>
      </c>
    </row>
    <row r="2549" spans="1:11" s="139" customFormat="1" ht="30" customHeight="1">
      <c r="A2549" s="140" t="s">
        <v>4463</v>
      </c>
      <c r="B2549" s="142"/>
      <c r="C2549" s="142"/>
      <c r="D2549" s="142"/>
      <c r="E2549" s="142"/>
      <c r="F2549" s="142"/>
      <c r="K2549" s="140" t="s">
        <v>7762</v>
      </c>
    </row>
    <row r="2550" spans="1:11" s="139" customFormat="1" ht="30" customHeight="1">
      <c r="A2550" s="140" t="s">
        <v>4464</v>
      </c>
      <c r="B2550" s="142"/>
      <c r="C2550" s="142"/>
      <c r="D2550" s="142"/>
      <c r="E2550" s="142"/>
      <c r="F2550" s="142"/>
      <c r="K2550" s="140" t="s">
        <v>7763</v>
      </c>
    </row>
    <row r="2551" spans="1:11" s="139" customFormat="1" ht="30" customHeight="1">
      <c r="A2551" s="140" t="s">
        <v>4446</v>
      </c>
      <c r="B2551" s="142"/>
      <c r="C2551" s="142"/>
      <c r="D2551" s="142"/>
      <c r="E2551" s="142"/>
      <c r="F2551" s="142"/>
      <c r="K2551" s="140" t="s">
        <v>7764</v>
      </c>
    </row>
    <row r="2552" spans="1:11" s="139" customFormat="1" ht="30" customHeight="1">
      <c r="A2552" s="140" t="s">
        <v>4465</v>
      </c>
      <c r="B2552" s="142"/>
      <c r="C2552" s="142"/>
      <c r="D2552" s="142"/>
      <c r="E2552" s="142"/>
      <c r="F2552" s="142"/>
      <c r="K2552" s="140" t="s">
        <v>7765</v>
      </c>
    </row>
    <row r="2553" spans="1:11" s="139" customFormat="1" ht="30" customHeight="1">
      <c r="A2553" s="140" t="s">
        <v>4466</v>
      </c>
      <c r="B2553" s="142"/>
      <c r="C2553" s="142"/>
      <c r="D2553" s="142"/>
      <c r="E2553" s="142"/>
      <c r="F2553" s="142"/>
      <c r="K2553" s="140" t="s">
        <v>7766</v>
      </c>
    </row>
    <row r="2554" spans="1:11" s="139" customFormat="1" ht="30" customHeight="1">
      <c r="A2554" s="140" t="s">
        <v>4467</v>
      </c>
      <c r="B2554" s="142"/>
      <c r="C2554" s="142"/>
      <c r="D2554" s="142"/>
      <c r="E2554" s="142"/>
      <c r="F2554" s="142"/>
      <c r="K2554" s="140" t="s">
        <v>7767</v>
      </c>
    </row>
    <row r="2555" spans="1:11" s="139" customFormat="1" ht="30" customHeight="1">
      <c r="A2555" s="140" t="s">
        <v>52</v>
      </c>
      <c r="B2555" s="142"/>
      <c r="C2555" s="142"/>
      <c r="D2555" s="142"/>
      <c r="E2555" s="142"/>
      <c r="F2555" s="142"/>
      <c r="K2555" s="140" t="s">
        <v>52</v>
      </c>
    </row>
    <row r="2556" spans="1:11" s="139" customFormat="1" ht="30" customHeight="1">
      <c r="A2556" s="140" t="s">
        <v>4468</v>
      </c>
      <c r="B2556" s="142"/>
      <c r="C2556" s="142"/>
      <c r="D2556" s="142"/>
      <c r="E2556" s="142"/>
      <c r="F2556" s="142"/>
      <c r="K2556" s="140" t="s">
        <v>7768</v>
      </c>
    </row>
    <row r="2557" spans="1:11" s="139" customFormat="1" ht="30" customHeight="1">
      <c r="A2557" s="140" t="s">
        <v>4469</v>
      </c>
      <c r="B2557" s="142">
        <v>60448</v>
      </c>
      <c r="C2557" s="142"/>
      <c r="D2557" s="142"/>
      <c r="E2557" s="142">
        <v>60448</v>
      </c>
      <c r="F2557" s="142" t="s">
        <v>7769</v>
      </c>
      <c r="K2557" s="140" t="s">
        <v>7770</v>
      </c>
    </row>
    <row r="2558" spans="1:11" s="139" customFormat="1" ht="30" customHeight="1">
      <c r="A2558" s="140" t="s">
        <v>4470</v>
      </c>
      <c r="B2558" s="142"/>
      <c r="C2558" s="142">
        <v>695520</v>
      </c>
      <c r="D2558" s="142"/>
      <c r="E2558" s="142">
        <v>695520</v>
      </c>
      <c r="F2558" s="142" t="s">
        <v>7771</v>
      </c>
      <c r="K2558" s="140" t="s">
        <v>7772</v>
      </c>
    </row>
    <row r="2559" spans="1:11" s="139" customFormat="1" ht="30" customHeight="1">
      <c r="A2559" s="140" t="s">
        <v>4471</v>
      </c>
      <c r="B2559" s="142"/>
      <c r="C2559" s="142"/>
      <c r="D2559" s="142">
        <v>230688</v>
      </c>
      <c r="E2559" s="142">
        <v>230688</v>
      </c>
      <c r="F2559" s="142" t="s">
        <v>7773</v>
      </c>
      <c r="K2559" s="140" t="s">
        <v>7774</v>
      </c>
    </row>
    <row r="2560" spans="1:11" s="139" customFormat="1" ht="30" customHeight="1">
      <c r="A2560" s="140" t="s">
        <v>52</v>
      </c>
      <c r="B2560" s="142"/>
      <c r="C2560" s="142"/>
      <c r="D2560" s="142"/>
      <c r="E2560" s="142"/>
      <c r="F2560" s="142"/>
      <c r="K2560" s="140" t="s">
        <v>52</v>
      </c>
    </row>
    <row r="2561" spans="1:11" s="139" customFormat="1" ht="30" customHeight="1">
      <c r="A2561" s="140" t="s">
        <v>4472</v>
      </c>
      <c r="B2561" s="142"/>
      <c r="C2561" s="142"/>
      <c r="D2561" s="142"/>
      <c r="E2561" s="142"/>
      <c r="F2561" s="142"/>
      <c r="K2561" s="140" t="s">
        <v>7775</v>
      </c>
    </row>
    <row r="2562" spans="1:11" s="139" customFormat="1" ht="30" customHeight="1">
      <c r="A2562" s="140" t="s">
        <v>4473</v>
      </c>
      <c r="B2562" s="142"/>
      <c r="C2562" s="142"/>
      <c r="D2562" s="142"/>
      <c r="E2562" s="142"/>
      <c r="F2562" s="142" t="s">
        <v>7776</v>
      </c>
      <c r="K2562" s="140" t="s">
        <v>7777</v>
      </c>
    </row>
    <row r="2563" spans="1:11" s="139" customFormat="1" ht="30" customHeight="1">
      <c r="A2563" s="140" t="s">
        <v>4474</v>
      </c>
      <c r="B2563" s="142"/>
      <c r="C2563" s="142"/>
      <c r="D2563" s="142"/>
      <c r="E2563" s="142"/>
      <c r="F2563" s="142" t="s">
        <v>7778</v>
      </c>
      <c r="K2563" s="140" t="s">
        <v>7779</v>
      </c>
    </row>
    <row r="2564" spans="1:11" s="139" customFormat="1" ht="30" customHeight="1">
      <c r="A2564" s="140" t="s">
        <v>4475</v>
      </c>
      <c r="B2564" s="142"/>
      <c r="C2564" s="142"/>
      <c r="D2564" s="142">
        <v>1291936</v>
      </c>
      <c r="E2564" s="142">
        <v>1291936</v>
      </c>
      <c r="F2564" s="142" t="s">
        <v>7780</v>
      </c>
      <c r="K2564" s="140" t="s">
        <v>7781</v>
      </c>
    </row>
    <row r="2565" spans="1:11" s="139" customFormat="1" ht="30" customHeight="1">
      <c r="A2565" s="140" t="s">
        <v>52</v>
      </c>
      <c r="B2565" s="142"/>
      <c r="C2565" s="142"/>
      <c r="D2565" s="142"/>
      <c r="E2565" s="142"/>
      <c r="F2565" s="142"/>
      <c r="K2565" s="140" t="s">
        <v>52</v>
      </c>
    </row>
    <row r="2566" spans="1:11" s="139" customFormat="1" ht="30" customHeight="1">
      <c r="A2566" s="140" t="s">
        <v>4476</v>
      </c>
      <c r="B2566" s="142"/>
      <c r="C2566" s="142"/>
      <c r="D2566" s="142"/>
      <c r="E2566" s="142"/>
      <c r="F2566" s="142"/>
      <c r="K2566" s="140" t="s">
        <v>7782</v>
      </c>
    </row>
    <row r="2567" spans="1:11" s="139" customFormat="1" ht="30" customHeight="1">
      <c r="A2567" s="140" t="s">
        <v>4477</v>
      </c>
      <c r="B2567" s="142">
        <v>130688</v>
      </c>
      <c r="C2567" s="142"/>
      <c r="D2567" s="142"/>
      <c r="E2567" s="142">
        <v>130688</v>
      </c>
      <c r="F2567" s="142" t="s">
        <v>7783</v>
      </c>
      <c r="K2567" s="140" t="s">
        <v>7784</v>
      </c>
    </row>
    <row r="2568" spans="1:11" s="139" customFormat="1" ht="30" customHeight="1">
      <c r="A2568" s="140" t="s">
        <v>4478</v>
      </c>
      <c r="B2568" s="142"/>
      <c r="C2568" s="142"/>
      <c r="D2568" s="142"/>
      <c r="E2568" s="142"/>
      <c r="F2568" s="142" t="s">
        <v>7785</v>
      </c>
      <c r="K2568" s="140" t="s">
        <v>7786</v>
      </c>
    </row>
    <row r="2569" spans="1:11" s="139" customFormat="1" ht="30" customHeight="1">
      <c r="A2569" s="140" t="s">
        <v>4479</v>
      </c>
      <c r="B2569" s="142"/>
      <c r="C2569" s="142"/>
      <c r="D2569" s="142">
        <v>1313280</v>
      </c>
      <c r="E2569" s="142">
        <v>1313280</v>
      </c>
      <c r="F2569" s="142" t="s">
        <v>7787</v>
      </c>
      <c r="K2569" s="140" t="s">
        <v>7788</v>
      </c>
    </row>
    <row r="2570" spans="1:11" s="139" customFormat="1" ht="30" customHeight="1">
      <c r="A2570" s="140" t="s">
        <v>52</v>
      </c>
      <c r="B2570" s="142"/>
      <c r="C2570" s="142"/>
      <c r="D2570" s="142"/>
      <c r="E2570" s="142"/>
      <c r="F2570" s="142"/>
      <c r="K2570" s="140" t="s">
        <v>52</v>
      </c>
    </row>
    <row r="2571" spans="1:11" s="139" customFormat="1" ht="30" customHeight="1">
      <c r="A2571" s="140" t="s">
        <v>3642</v>
      </c>
      <c r="B2571" s="146">
        <v>191136</v>
      </c>
      <c r="C2571" s="146">
        <v>695520</v>
      </c>
      <c r="D2571" s="146">
        <v>2835904</v>
      </c>
      <c r="E2571" s="146">
        <v>3722560</v>
      </c>
      <c r="F2571" s="146"/>
      <c r="K2571" s="140" t="s">
        <v>6817</v>
      </c>
    </row>
    <row r="2572" spans="1:11" s="139" customFormat="1" ht="30" customHeight="1">
      <c r="A2572" s="140" t="s">
        <v>52</v>
      </c>
      <c r="B2572" s="142"/>
      <c r="C2572" s="142"/>
      <c r="D2572" s="142"/>
      <c r="E2572" s="142"/>
      <c r="F2572" s="142"/>
      <c r="K2572" s="140" t="s">
        <v>6824</v>
      </c>
    </row>
    <row r="2573" spans="1:11" s="139" customFormat="1" ht="30" customHeight="1">
      <c r="A2573" s="140" t="s">
        <v>4480</v>
      </c>
      <c r="B2573" s="142"/>
      <c r="C2573" s="142"/>
      <c r="D2573" s="142"/>
      <c r="E2573" s="142"/>
      <c r="F2573" s="142"/>
      <c r="K2573" s="140" t="s">
        <v>7789</v>
      </c>
    </row>
    <row r="2574" spans="1:11" s="139" customFormat="1" ht="30" customHeight="1">
      <c r="A2574" s="140" t="s">
        <v>4481</v>
      </c>
      <c r="B2574" s="142"/>
      <c r="C2574" s="142"/>
      <c r="D2574" s="142"/>
      <c r="E2574" s="142"/>
      <c r="F2574" s="142"/>
      <c r="K2574" s="140" t="s">
        <v>7790</v>
      </c>
    </row>
    <row r="2575" spans="1:11" s="139" customFormat="1" ht="30" customHeight="1">
      <c r="A2575" s="140" t="s">
        <v>4482</v>
      </c>
      <c r="B2575" s="142"/>
      <c r="C2575" s="142">
        <v>2972564</v>
      </c>
      <c r="D2575" s="142"/>
      <c r="E2575" s="142">
        <v>2972564</v>
      </c>
      <c r="F2575" s="142" t="s">
        <v>6752</v>
      </c>
      <c r="K2575" s="140" t="s">
        <v>7791</v>
      </c>
    </row>
    <row r="2576" spans="1:11" s="139" customFormat="1" ht="30" customHeight="1">
      <c r="A2576" s="140" t="s">
        <v>4483</v>
      </c>
      <c r="B2576" s="142"/>
      <c r="C2576" s="142"/>
      <c r="D2576" s="142"/>
      <c r="E2576" s="142"/>
      <c r="F2576" s="142"/>
      <c r="K2576" s="140" t="s">
        <v>7792</v>
      </c>
    </row>
    <row r="2577" spans="1:11" s="139" customFormat="1" ht="30" customHeight="1">
      <c r="A2577" s="140" t="s">
        <v>4484</v>
      </c>
      <c r="B2577" s="142"/>
      <c r="C2577" s="142">
        <v>1509408</v>
      </c>
      <c r="D2577" s="142"/>
      <c r="E2577" s="142">
        <v>1509408</v>
      </c>
      <c r="F2577" s="142" t="s">
        <v>6755</v>
      </c>
      <c r="K2577" s="140" t="s">
        <v>7793</v>
      </c>
    </row>
    <row r="2578" spans="1:11" s="139" customFormat="1" ht="30" customHeight="1">
      <c r="A2578" s="140" t="s">
        <v>4485</v>
      </c>
      <c r="B2578" s="142"/>
      <c r="C2578" s="142"/>
      <c r="D2578" s="142"/>
      <c r="E2578" s="142"/>
      <c r="F2578" s="142"/>
      <c r="K2578" s="140" t="s">
        <v>7794</v>
      </c>
    </row>
    <row r="2579" spans="1:11" s="139" customFormat="1" ht="30" customHeight="1">
      <c r="A2579" s="140" t="s">
        <v>4486</v>
      </c>
      <c r="B2579" s="142"/>
      <c r="C2579" s="142">
        <v>627720</v>
      </c>
      <c r="D2579" s="142"/>
      <c r="E2579" s="142">
        <v>627720</v>
      </c>
      <c r="F2579" s="142" t="s">
        <v>6808</v>
      </c>
      <c r="K2579" s="140" t="s">
        <v>7795</v>
      </c>
    </row>
    <row r="2580" spans="1:11" s="139" customFormat="1" ht="30" customHeight="1">
      <c r="A2580" s="140" t="s">
        <v>52</v>
      </c>
      <c r="B2580" s="142"/>
      <c r="C2580" s="142"/>
      <c r="D2580" s="142"/>
      <c r="E2580" s="142"/>
      <c r="F2580" s="142"/>
      <c r="K2580" s="140" t="s">
        <v>52</v>
      </c>
    </row>
    <row r="2581" spans="1:11" s="139" customFormat="1" ht="30" customHeight="1">
      <c r="A2581" s="140" t="s">
        <v>4487</v>
      </c>
      <c r="B2581" s="142"/>
      <c r="C2581" s="142"/>
      <c r="D2581" s="142"/>
      <c r="E2581" s="142"/>
      <c r="F2581" s="142"/>
      <c r="K2581" s="140" t="s">
        <v>7796</v>
      </c>
    </row>
    <row r="2582" spans="1:11" s="139" customFormat="1" ht="30" customHeight="1">
      <c r="A2582" s="140" t="s">
        <v>4488</v>
      </c>
      <c r="B2582" s="142">
        <v>153290.70000000001</v>
      </c>
      <c r="C2582" s="142"/>
      <c r="D2582" s="142"/>
      <c r="E2582" s="142">
        <v>153290.70000000001</v>
      </c>
      <c r="F2582" s="142"/>
      <c r="K2582" s="140" t="s">
        <v>7797</v>
      </c>
    </row>
    <row r="2583" spans="1:11" s="139" customFormat="1" ht="30" customHeight="1">
      <c r="A2583" s="140" t="s">
        <v>52</v>
      </c>
      <c r="B2583" s="142"/>
      <c r="C2583" s="142"/>
      <c r="D2583" s="142"/>
      <c r="E2583" s="142"/>
      <c r="F2583" s="142"/>
      <c r="K2583" s="140" t="s">
        <v>52</v>
      </c>
    </row>
    <row r="2584" spans="1:11" s="139" customFormat="1" ht="30" customHeight="1">
      <c r="A2584" s="140" t="s">
        <v>3642</v>
      </c>
      <c r="B2584" s="146">
        <v>153290.70000000001</v>
      </c>
      <c r="C2584" s="146">
        <v>5109692</v>
      </c>
      <c r="D2584" s="146"/>
      <c r="E2584" s="146">
        <v>5262982.7</v>
      </c>
      <c r="F2584" s="146"/>
      <c r="K2584" s="140" t="s">
        <v>7389</v>
      </c>
    </row>
    <row r="2585" spans="1:11" s="139" customFormat="1" ht="30" customHeight="1">
      <c r="A2585" s="140" t="s">
        <v>52</v>
      </c>
      <c r="B2585" s="142"/>
      <c r="C2585" s="142"/>
      <c r="D2585" s="142"/>
      <c r="E2585" s="142"/>
      <c r="F2585" s="142"/>
      <c r="K2585" s="140" t="s">
        <v>6833</v>
      </c>
    </row>
    <row r="2586" spans="1:11" s="139" customFormat="1" ht="30" customHeight="1">
      <c r="A2586" s="140" t="s">
        <v>4489</v>
      </c>
      <c r="B2586" s="142"/>
      <c r="C2586" s="142"/>
      <c r="D2586" s="142"/>
      <c r="E2586" s="142"/>
      <c r="F2586" s="142"/>
      <c r="K2586" s="140" t="s">
        <v>7798</v>
      </c>
    </row>
    <row r="2587" spans="1:11" s="139" customFormat="1" ht="30" customHeight="1">
      <c r="A2587" s="140" t="s">
        <v>4401</v>
      </c>
      <c r="B2587" s="142"/>
      <c r="C2587" s="142"/>
      <c r="D2587" s="142"/>
      <c r="E2587" s="142"/>
      <c r="F2587" s="142"/>
      <c r="K2587" s="140" t="s">
        <v>7718</v>
      </c>
    </row>
    <row r="2588" spans="1:11" s="139" customFormat="1" ht="30" customHeight="1">
      <c r="A2588" s="140" t="s">
        <v>4490</v>
      </c>
      <c r="B2588" s="142"/>
      <c r="C2588" s="142"/>
      <c r="D2588" s="142"/>
      <c r="E2588" s="142"/>
      <c r="F2588" s="142"/>
      <c r="K2588" s="140" t="s">
        <v>7799</v>
      </c>
    </row>
    <row r="2589" spans="1:11" s="139" customFormat="1" ht="30" customHeight="1">
      <c r="A2589" s="140" t="s">
        <v>4491</v>
      </c>
      <c r="B2589" s="142"/>
      <c r="C2589" s="142"/>
      <c r="D2589" s="142"/>
      <c r="E2589" s="142"/>
      <c r="F2589" s="142"/>
      <c r="K2589" s="140" t="s">
        <v>7800</v>
      </c>
    </row>
    <row r="2590" spans="1:11" s="139" customFormat="1" ht="30" customHeight="1">
      <c r="A2590" s="140" t="s">
        <v>4492</v>
      </c>
      <c r="B2590" s="142"/>
      <c r="C2590" s="142"/>
      <c r="D2590" s="142"/>
      <c r="E2590" s="142"/>
      <c r="F2590" s="142"/>
      <c r="K2590" s="140" t="s">
        <v>7801</v>
      </c>
    </row>
    <row r="2591" spans="1:11" s="139" customFormat="1" ht="30" customHeight="1">
      <c r="A2591" s="140" t="s">
        <v>4493</v>
      </c>
      <c r="B2591" s="142"/>
      <c r="C2591" s="142"/>
      <c r="D2591" s="142"/>
      <c r="E2591" s="142"/>
      <c r="F2591" s="142"/>
      <c r="K2591" s="140" t="s">
        <v>7802</v>
      </c>
    </row>
    <row r="2592" spans="1:11" s="139" customFormat="1" ht="30" customHeight="1">
      <c r="A2592" s="140" t="s">
        <v>4494</v>
      </c>
      <c r="B2592" s="142"/>
      <c r="C2592" s="142"/>
      <c r="D2592" s="142"/>
      <c r="E2592" s="142"/>
      <c r="F2592" s="142"/>
      <c r="K2592" s="140" t="s">
        <v>7803</v>
      </c>
    </row>
    <row r="2593" spans="1:11" s="139" customFormat="1" ht="30" customHeight="1">
      <c r="A2593" s="140" t="s">
        <v>4464</v>
      </c>
      <c r="B2593" s="142"/>
      <c r="C2593" s="142"/>
      <c r="D2593" s="142"/>
      <c r="E2593" s="142"/>
      <c r="F2593" s="142"/>
      <c r="K2593" s="140" t="s">
        <v>7763</v>
      </c>
    </row>
    <row r="2594" spans="1:11" s="139" customFormat="1" ht="30" customHeight="1">
      <c r="A2594" s="140" t="s">
        <v>4446</v>
      </c>
      <c r="B2594" s="142"/>
      <c r="C2594" s="142"/>
      <c r="D2594" s="142"/>
      <c r="E2594" s="142"/>
      <c r="F2594" s="142"/>
      <c r="K2594" s="140" t="s">
        <v>7764</v>
      </c>
    </row>
    <row r="2595" spans="1:11" s="139" customFormat="1" ht="30" customHeight="1">
      <c r="A2595" s="140" t="s">
        <v>4495</v>
      </c>
      <c r="B2595" s="142"/>
      <c r="C2595" s="142"/>
      <c r="D2595" s="142"/>
      <c r="E2595" s="142"/>
      <c r="F2595" s="142"/>
      <c r="K2595" s="140" t="s">
        <v>7804</v>
      </c>
    </row>
    <row r="2596" spans="1:11" s="139" customFormat="1" ht="30" customHeight="1">
      <c r="A2596" s="140" t="s">
        <v>4496</v>
      </c>
      <c r="B2596" s="142"/>
      <c r="C2596" s="142"/>
      <c r="D2596" s="142"/>
      <c r="E2596" s="142"/>
      <c r="F2596" s="142"/>
      <c r="K2596" s="140" t="s">
        <v>7805</v>
      </c>
    </row>
    <row r="2597" spans="1:11" s="139" customFormat="1" ht="30" customHeight="1">
      <c r="A2597" s="140" t="s">
        <v>4467</v>
      </c>
      <c r="B2597" s="142"/>
      <c r="C2597" s="142"/>
      <c r="D2597" s="142"/>
      <c r="E2597" s="142"/>
      <c r="F2597" s="142"/>
      <c r="K2597" s="140" t="s">
        <v>7767</v>
      </c>
    </row>
    <row r="2598" spans="1:11" s="139" customFormat="1" ht="30" customHeight="1">
      <c r="A2598" s="140" t="s">
        <v>52</v>
      </c>
      <c r="B2598" s="142"/>
      <c r="C2598" s="142"/>
      <c r="D2598" s="142"/>
      <c r="E2598" s="142"/>
      <c r="F2598" s="142"/>
      <c r="K2598" s="140" t="s">
        <v>52</v>
      </c>
    </row>
    <row r="2599" spans="1:11" s="139" customFormat="1" ht="30" customHeight="1">
      <c r="A2599" s="140" t="s">
        <v>4497</v>
      </c>
      <c r="B2599" s="142"/>
      <c r="C2599" s="142"/>
      <c r="D2599" s="142"/>
      <c r="E2599" s="142"/>
      <c r="F2599" s="142"/>
      <c r="K2599" s="140" t="s">
        <v>7806</v>
      </c>
    </row>
    <row r="2600" spans="1:11" s="139" customFormat="1" ht="30" customHeight="1">
      <c r="A2600" s="140" t="s">
        <v>4498</v>
      </c>
      <c r="B2600" s="142"/>
      <c r="C2600" s="142"/>
      <c r="D2600" s="142"/>
      <c r="E2600" s="142"/>
      <c r="F2600" s="142" t="s">
        <v>7776</v>
      </c>
      <c r="K2600" s="140" t="s">
        <v>7807</v>
      </c>
    </row>
    <row r="2601" spans="1:11" s="139" customFormat="1" ht="30" customHeight="1">
      <c r="A2601" s="140" t="s">
        <v>4499</v>
      </c>
      <c r="B2601" s="142"/>
      <c r="C2601" s="142"/>
      <c r="D2601" s="142"/>
      <c r="E2601" s="142"/>
      <c r="F2601" s="142" t="s">
        <v>7778</v>
      </c>
      <c r="K2601" s="140" t="s">
        <v>7808</v>
      </c>
    </row>
    <row r="2602" spans="1:11" s="139" customFormat="1" ht="30" customHeight="1">
      <c r="A2602" s="140" t="s">
        <v>4500</v>
      </c>
      <c r="B2602" s="142"/>
      <c r="C2602" s="142"/>
      <c r="D2602" s="142">
        <v>2583872</v>
      </c>
      <c r="E2602" s="142">
        <v>2583872</v>
      </c>
      <c r="F2602" s="142" t="s">
        <v>7780</v>
      </c>
      <c r="K2602" s="140" t="s">
        <v>7809</v>
      </c>
    </row>
    <row r="2603" spans="1:11" s="139" customFormat="1" ht="30" customHeight="1">
      <c r="A2603" s="140" t="s">
        <v>4501</v>
      </c>
      <c r="B2603" s="142"/>
      <c r="C2603" s="142"/>
      <c r="D2603" s="142"/>
      <c r="E2603" s="142"/>
      <c r="F2603" s="142"/>
      <c r="K2603" s="140" t="s">
        <v>7810</v>
      </c>
    </row>
    <row r="2604" spans="1:11" s="139" customFormat="1" ht="30" customHeight="1">
      <c r="A2604" s="140" t="s">
        <v>4502</v>
      </c>
      <c r="B2604" s="142">
        <v>116508</v>
      </c>
      <c r="C2604" s="142"/>
      <c r="D2604" s="142"/>
      <c r="E2604" s="142">
        <v>116508</v>
      </c>
      <c r="F2604" s="142" t="s">
        <v>7811</v>
      </c>
      <c r="K2604" s="140" t="s">
        <v>7812</v>
      </c>
    </row>
    <row r="2605" spans="1:11" s="139" customFormat="1" ht="30" customHeight="1">
      <c r="A2605" s="140" t="s">
        <v>4503</v>
      </c>
      <c r="B2605" s="142"/>
      <c r="C2605" s="142">
        <v>941246</v>
      </c>
      <c r="D2605" s="142"/>
      <c r="E2605" s="142">
        <v>941246</v>
      </c>
      <c r="F2605" s="142" t="s">
        <v>7813</v>
      </c>
      <c r="K2605" s="140" t="s">
        <v>7814</v>
      </c>
    </row>
    <row r="2606" spans="1:11" s="139" customFormat="1" ht="30" customHeight="1">
      <c r="A2606" s="140" t="s">
        <v>4504</v>
      </c>
      <c r="B2606" s="142"/>
      <c r="C2606" s="142"/>
      <c r="D2606" s="142">
        <v>77728</v>
      </c>
      <c r="E2606" s="142">
        <v>77728</v>
      </c>
      <c r="F2606" s="142" t="s">
        <v>7815</v>
      </c>
      <c r="K2606" s="140" t="s">
        <v>7816</v>
      </c>
    </row>
    <row r="2607" spans="1:11" s="139" customFormat="1" ht="30" customHeight="1">
      <c r="A2607" s="140" t="s">
        <v>52</v>
      </c>
      <c r="B2607" s="142"/>
      <c r="C2607" s="142"/>
      <c r="D2607" s="142"/>
      <c r="E2607" s="142"/>
      <c r="F2607" s="142"/>
      <c r="K2607" s="140" t="s">
        <v>52</v>
      </c>
    </row>
    <row r="2608" spans="1:11" s="139" customFormat="1" ht="30" customHeight="1">
      <c r="A2608" s="140" t="s">
        <v>3642</v>
      </c>
      <c r="B2608" s="146">
        <v>116508</v>
      </c>
      <c r="C2608" s="146">
        <v>941246</v>
      </c>
      <c r="D2608" s="146">
        <v>2661600</v>
      </c>
      <c r="E2608" s="146">
        <v>3719354</v>
      </c>
      <c r="F2608" s="146"/>
      <c r="K2608" s="140" t="s">
        <v>7393</v>
      </c>
    </row>
    <row r="2609" spans="1:11" s="139" customFormat="1" ht="30" customHeight="1">
      <c r="A2609" s="140" t="s">
        <v>52</v>
      </c>
      <c r="B2609" s="142"/>
      <c r="C2609" s="142"/>
      <c r="D2609" s="142"/>
      <c r="E2609" s="142"/>
      <c r="F2609" s="142"/>
      <c r="K2609" s="140" t="s">
        <v>7219</v>
      </c>
    </row>
    <row r="2610" spans="1:11" s="139" customFormat="1" ht="30" customHeight="1">
      <c r="A2610" s="140" t="s">
        <v>4436</v>
      </c>
      <c r="B2610" s="142"/>
      <c r="C2610" s="142"/>
      <c r="D2610" s="142"/>
      <c r="E2610" s="142"/>
      <c r="F2610" s="142"/>
      <c r="K2610" s="140" t="s">
        <v>7735</v>
      </c>
    </row>
    <row r="2611" spans="1:11" s="139" customFormat="1" ht="30" customHeight="1">
      <c r="A2611" s="140" t="s">
        <v>4505</v>
      </c>
      <c r="B2611" s="142"/>
      <c r="C2611" s="142"/>
      <c r="D2611" s="142"/>
      <c r="E2611" s="142"/>
      <c r="F2611" s="142"/>
      <c r="K2611" s="140" t="s">
        <v>7817</v>
      </c>
    </row>
    <row r="2612" spans="1:11" s="139" customFormat="1" ht="30" customHeight="1">
      <c r="A2612" s="140" t="s">
        <v>4506</v>
      </c>
      <c r="B2612" s="142"/>
      <c r="C2612" s="142">
        <v>3821868</v>
      </c>
      <c r="D2612" s="142"/>
      <c r="E2612" s="142">
        <v>3821868</v>
      </c>
      <c r="F2612" s="142" t="s">
        <v>6752</v>
      </c>
      <c r="K2612" s="140" t="s">
        <v>7818</v>
      </c>
    </row>
    <row r="2613" spans="1:11" s="139" customFormat="1" ht="30" customHeight="1">
      <c r="A2613" s="140" t="s">
        <v>4507</v>
      </c>
      <c r="B2613" s="142"/>
      <c r="C2613" s="142"/>
      <c r="D2613" s="142"/>
      <c r="E2613" s="142"/>
      <c r="F2613" s="142"/>
      <c r="K2613" s="140" t="s">
        <v>7819</v>
      </c>
    </row>
    <row r="2614" spans="1:11" s="139" customFormat="1" ht="30" customHeight="1">
      <c r="A2614" s="140" t="s">
        <v>4508</v>
      </c>
      <c r="B2614" s="142"/>
      <c r="C2614" s="142">
        <v>754704</v>
      </c>
      <c r="D2614" s="142"/>
      <c r="E2614" s="142">
        <v>754704</v>
      </c>
      <c r="F2614" s="142" t="s">
        <v>6755</v>
      </c>
      <c r="K2614" s="140" t="s">
        <v>7820</v>
      </c>
    </row>
    <row r="2615" spans="1:11" s="139" customFormat="1" ht="30" customHeight="1">
      <c r="A2615" s="140" t="s">
        <v>4509</v>
      </c>
      <c r="B2615" s="142"/>
      <c r="C2615" s="142"/>
      <c r="D2615" s="142"/>
      <c r="E2615" s="142"/>
      <c r="F2615" s="142"/>
      <c r="K2615" s="140" t="s">
        <v>7821</v>
      </c>
    </row>
    <row r="2616" spans="1:11" s="139" customFormat="1" ht="30" customHeight="1">
      <c r="A2616" s="140" t="s">
        <v>4510</v>
      </c>
      <c r="B2616" s="142"/>
      <c r="C2616" s="142">
        <v>627720</v>
      </c>
      <c r="D2616" s="142"/>
      <c r="E2616" s="142">
        <v>627720</v>
      </c>
      <c r="F2616" s="142" t="s">
        <v>6808</v>
      </c>
      <c r="K2616" s="140" t="s">
        <v>7822</v>
      </c>
    </row>
    <row r="2617" spans="1:11" s="139" customFormat="1" ht="30" customHeight="1">
      <c r="A2617" s="140" t="s">
        <v>52</v>
      </c>
      <c r="B2617" s="142"/>
      <c r="C2617" s="142"/>
      <c r="D2617" s="142"/>
      <c r="E2617" s="142"/>
      <c r="F2617" s="142"/>
      <c r="K2617" s="140" t="s">
        <v>52</v>
      </c>
    </row>
    <row r="2618" spans="1:11" s="139" customFormat="1" ht="30" customHeight="1">
      <c r="A2618" s="140" t="s">
        <v>4441</v>
      </c>
      <c r="B2618" s="142"/>
      <c r="C2618" s="142"/>
      <c r="D2618" s="142"/>
      <c r="E2618" s="142"/>
      <c r="F2618" s="142"/>
      <c r="K2618" s="140" t="s">
        <v>7740</v>
      </c>
    </row>
    <row r="2619" spans="1:11" s="139" customFormat="1" ht="30" customHeight="1">
      <c r="A2619" s="140" t="s">
        <v>4511</v>
      </c>
      <c r="B2619" s="142">
        <v>156128.70000000001</v>
      </c>
      <c r="C2619" s="142"/>
      <c r="D2619" s="142"/>
      <c r="E2619" s="142">
        <v>156128.70000000001</v>
      </c>
      <c r="F2619" s="142"/>
      <c r="K2619" s="140" t="s">
        <v>7823</v>
      </c>
    </row>
    <row r="2620" spans="1:11" s="139" customFormat="1" ht="30" customHeight="1">
      <c r="A2620" s="140" t="s">
        <v>52</v>
      </c>
      <c r="B2620" s="142"/>
      <c r="C2620" s="142"/>
      <c r="D2620" s="142"/>
      <c r="E2620" s="142"/>
      <c r="F2620" s="142"/>
      <c r="K2620" s="140" t="s">
        <v>52</v>
      </c>
    </row>
    <row r="2621" spans="1:11" s="139" customFormat="1" ht="30" customHeight="1">
      <c r="A2621" s="140" t="s">
        <v>3642</v>
      </c>
      <c r="B2621" s="146">
        <v>156128.70000000001</v>
      </c>
      <c r="C2621" s="146">
        <v>5204292</v>
      </c>
      <c r="D2621" s="146"/>
      <c r="E2621" s="146">
        <v>5360420.7</v>
      </c>
      <c r="F2621" s="146"/>
      <c r="K2621" s="140" t="s">
        <v>7824</v>
      </c>
    </row>
    <row r="2622" spans="1:11" s="139" customFormat="1" ht="30" customHeight="1">
      <c r="A2622" s="140" t="s">
        <v>52</v>
      </c>
      <c r="B2622" s="142"/>
      <c r="C2622" s="142"/>
      <c r="D2622" s="142"/>
      <c r="E2622" s="142"/>
      <c r="F2622" s="142"/>
      <c r="K2622" s="140" t="s">
        <v>7263</v>
      </c>
    </row>
    <row r="2623" spans="1:11" s="139" customFormat="1" ht="30" customHeight="1">
      <c r="A2623" s="140" t="s">
        <v>4512</v>
      </c>
      <c r="B2623" s="142"/>
      <c r="C2623" s="142"/>
      <c r="D2623" s="142"/>
      <c r="E2623" s="142"/>
      <c r="F2623" s="142"/>
      <c r="K2623" s="140" t="s">
        <v>7825</v>
      </c>
    </row>
    <row r="2624" spans="1:11" s="139" customFormat="1" ht="30" customHeight="1">
      <c r="A2624" s="140" t="s">
        <v>4401</v>
      </c>
      <c r="B2624" s="142"/>
      <c r="C2624" s="142"/>
      <c r="D2624" s="142"/>
      <c r="E2624" s="142"/>
      <c r="F2624" s="142"/>
      <c r="K2624" s="140" t="s">
        <v>7718</v>
      </c>
    </row>
    <row r="2625" spans="1:11" s="139" customFormat="1" ht="30" customHeight="1">
      <c r="A2625" s="140" t="s">
        <v>4513</v>
      </c>
      <c r="B2625" s="142"/>
      <c r="C2625" s="142"/>
      <c r="D2625" s="142"/>
      <c r="E2625" s="142"/>
      <c r="F2625" s="142"/>
      <c r="K2625" s="140" t="s">
        <v>7826</v>
      </c>
    </row>
    <row r="2626" spans="1:11" s="139" customFormat="1" ht="30" customHeight="1">
      <c r="A2626" s="140" t="s">
        <v>4514</v>
      </c>
      <c r="B2626" s="142"/>
      <c r="C2626" s="142"/>
      <c r="D2626" s="142"/>
      <c r="E2626" s="142"/>
      <c r="F2626" s="142"/>
      <c r="K2626" s="140" t="s">
        <v>7827</v>
      </c>
    </row>
    <row r="2627" spans="1:11" s="139" customFormat="1" ht="30" customHeight="1">
      <c r="A2627" s="140" t="s">
        <v>4515</v>
      </c>
      <c r="B2627" s="142"/>
      <c r="C2627" s="142"/>
      <c r="D2627" s="142"/>
      <c r="E2627" s="142"/>
      <c r="F2627" s="142"/>
      <c r="K2627" s="140" t="s">
        <v>7828</v>
      </c>
    </row>
    <row r="2628" spans="1:11" s="139" customFormat="1" ht="30" customHeight="1">
      <c r="A2628" s="140" t="s">
        <v>4516</v>
      </c>
      <c r="B2628" s="142"/>
      <c r="C2628" s="142"/>
      <c r="D2628" s="142"/>
      <c r="E2628" s="142"/>
      <c r="F2628" s="142"/>
      <c r="K2628" s="140" t="s">
        <v>7829</v>
      </c>
    </row>
    <row r="2629" spans="1:11" s="139" customFormat="1" ht="30" customHeight="1">
      <c r="A2629" s="140" t="s">
        <v>4462</v>
      </c>
      <c r="B2629" s="142"/>
      <c r="C2629" s="142"/>
      <c r="D2629" s="142"/>
      <c r="E2629" s="142"/>
      <c r="F2629" s="142"/>
      <c r="K2629" s="140" t="s">
        <v>7761</v>
      </c>
    </row>
    <row r="2630" spans="1:11" s="139" customFormat="1" ht="30" customHeight="1">
      <c r="A2630" s="140" t="s">
        <v>4464</v>
      </c>
      <c r="B2630" s="142"/>
      <c r="C2630" s="142"/>
      <c r="D2630" s="142"/>
      <c r="E2630" s="142"/>
      <c r="F2630" s="142"/>
      <c r="K2630" s="140" t="s">
        <v>7763</v>
      </c>
    </row>
    <row r="2631" spans="1:11" s="139" customFormat="1" ht="30" customHeight="1">
      <c r="A2631" s="140" t="s">
        <v>4446</v>
      </c>
      <c r="B2631" s="142"/>
      <c r="C2631" s="142"/>
      <c r="D2631" s="142"/>
      <c r="E2631" s="142"/>
      <c r="F2631" s="142"/>
      <c r="K2631" s="140" t="s">
        <v>7764</v>
      </c>
    </row>
    <row r="2632" spans="1:11" s="139" customFormat="1" ht="30" customHeight="1">
      <c r="A2632" s="140" t="s">
        <v>4495</v>
      </c>
      <c r="B2632" s="142"/>
      <c r="C2632" s="142"/>
      <c r="D2632" s="142"/>
      <c r="E2632" s="142"/>
      <c r="F2632" s="142"/>
      <c r="K2632" s="140" t="s">
        <v>7804</v>
      </c>
    </row>
    <row r="2633" spans="1:11" s="139" customFormat="1" ht="30" customHeight="1">
      <c r="A2633" s="140" t="s">
        <v>4448</v>
      </c>
      <c r="B2633" s="142"/>
      <c r="C2633" s="142"/>
      <c r="D2633" s="142"/>
      <c r="E2633" s="142"/>
      <c r="F2633" s="142"/>
      <c r="K2633" s="140" t="s">
        <v>7747</v>
      </c>
    </row>
    <row r="2634" spans="1:11" s="139" customFormat="1" ht="30" customHeight="1">
      <c r="A2634" s="140" t="s">
        <v>4467</v>
      </c>
      <c r="B2634" s="142"/>
      <c r="C2634" s="142"/>
      <c r="D2634" s="142"/>
      <c r="E2634" s="142"/>
      <c r="F2634" s="142"/>
      <c r="K2634" s="140" t="s">
        <v>7767</v>
      </c>
    </row>
    <row r="2635" spans="1:11" s="139" customFormat="1" ht="30" customHeight="1">
      <c r="A2635" s="140" t="s">
        <v>52</v>
      </c>
      <c r="B2635" s="142"/>
      <c r="C2635" s="142"/>
      <c r="D2635" s="142"/>
      <c r="E2635" s="142"/>
      <c r="F2635" s="142"/>
      <c r="K2635" s="140" t="s">
        <v>52</v>
      </c>
    </row>
    <row r="2636" spans="1:11" s="139" customFormat="1" ht="30" customHeight="1">
      <c r="A2636" s="140" t="s">
        <v>4517</v>
      </c>
      <c r="B2636" s="142"/>
      <c r="C2636" s="142"/>
      <c r="D2636" s="142"/>
      <c r="E2636" s="142"/>
      <c r="F2636" s="142"/>
      <c r="K2636" s="140" t="s">
        <v>7830</v>
      </c>
    </row>
    <row r="2637" spans="1:11" s="139" customFormat="1" ht="30" customHeight="1">
      <c r="A2637" s="140" t="s">
        <v>4518</v>
      </c>
      <c r="B2637" s="142"/>
      <c r="C2637" s="142"/>
      <c r="D2637" s="142"/>
      <c r="E2637" s="142"/>
      <c r="F2637" s="142"/>
      <c r="K2637" s="140" t="s">
        <v>7831</v>
      </c>
    </row>
    <row r="2638" spans="1:11" s="139" customFormat="1" ht="30" customHeight="1">
      <c r="A2638" s="140" t="s">
        <v>4519</v>
      </c>
      <c r="B2638" s="142"/>
      <c r="C2638" s="142"/>
      <c r="D2638" s="142"/>
      <c r="E2638" s="142"/>
      <c r="F2638" s="142" t="s">
        <v>7832</v>
      </c>
      <c r="K2638" s="140" t="s">
        <v>7833</v>
      </c>
    </row>
    <row r="2639" spans="1:11" s="139" customFormat="1" ht="30" customHeight="1">
      <c r="A2639" s="140" t="s">
        <v>4520</v>
      </c>
      <c r="B2639" s="142"/>
      <c r="C2639" s="142"/>
      <c r="D2639" s="142"/>
      <c r="E2639" s="142"/>
      <c r="F2639" s="142" t="s">
        <v>7834</v>
      </c>
      <c r="K2639" s="140" t="s">
        <v>7835</v>
      </c>
    </row>
    <row r="2640" spans="1:11" s="139" customFormat="1" ht="30" customHeight="1">
      <c r="A2640" s="140" t="s">
        <v>4521</v>
      </c>
      <c r="B2640" s="142"/>
      <c r="C2640" s="142"/>
      <c r="D2640" s="142">
        <v>6552</v>
      </c>
      <c r="E2640" s="142">
        <v>6552</v>
      </c>
      <c r="F2640" s="142" t="s">
        <v>7836</v>
      </c>
      <c r="K2640" s="140" t="s">
        <v>7837</v>
      </c>
    </row>
    <row r="2641" spans="1:11" s="139" customFormat="1" ht="30" customHeight="1">
      <c r="A2641" s="140" t="s">
        <v>52</v>
      </c>
      <c r="B2641" s="142"/>
      <c r="C2641" s="142"/>
      <c r="D2641" s="142"/>
      <c r="E2641" s="142"/>
      <c r="F2641" s="142"/>
      <c r="K2641" s="140" t="s">
        <v>52</v>
      </c>
    </row>
    <row r="2642" spans="1:11" s="139" customFormat="1" ht="30" customHeight="1">
      <c r="A2642" s="140" t="s">
        <v>4522</v>
      </c>
      <c r="B2642" s="142"/>
      <c r="C2642" s="142"/>
      <c r="D2642" s="142"/>
      <c r="E2642" s="142"/>
      <c r="F2642" s="142"/>
      <c r="K2642" s="140" t="s">
        <v>7838</v>
      </c>
    </row>
    <row r="2643" spans="1:11" s="139" customFormat="1" ht="30" customHeight="1">
      <c r="A2643" s="140" t="s">
        <v>4469</v>
      </c>
      <c r="B2643" s="142">
        <v>60448</v>
      </c>
      <c r="C2643" s="142"/>
      <c r="D2643" s="142"/>
      <c r="E2643" s="142">
        <v>60448</v>
      </c>
      <c r="F2643" s="142" t="s">
        <v>7769</v>
      </c>
      <c r="K2643" s="140" t="s">
        <v>7839</v>
      </c>
    </row>
    <row r="2644" spans="1:11" s="139" customFormat="1" ht="30" customHeight="1">
      <c r="A2644" s="140" t="s">
        <v>4470</v>
      </c>
      <c r="B2644" s="142"/>
      <c r="C2644" s="142">
        <v>695520</v>
      </c>
      <c r="D2644" s="142"/>
      <c r="E2644" s="142">
        <v>695520</v>
      </c>
      <c r="F2644" s="142" t="s">
        <v>7771</v>
      </c>
      <c r="K2644" s="140" t="s">
        <v>7840</v>
      </c>
    </row>
    <row r="2645" spans="1:11" s="139" customFormat="1" ht="30" customHeight="1">
      <c r="A2645" s="140" t="s">
        <v>4471</v>
      </c>
      <c r="B2645" s="142"/>
      <c r="C2645" s="142"/>
      <c r="D2645" s="142">
        <v>230688</v>
      </c>
      <c r="E2645" s="142">
        <v>230688</v>
      </c>
      <c r="F2645" s="142" t="s">
        <v>7773</v>
      </c>
      <c r="K2645" s="140" t="s">
        <v>7841</v>
      </c>
    </row>
    <row r="2646" spans="1:11" s="139" customFormat="1" ht="30" customHeight="1">
      <c r="A2646" s="140" t="s">
        <v>52</v>
      </c>
      <c r="B2646" s="142"/>
      <c r="C2646" s="142"/>
      <c r="D2646" s="142"/>
      <c r="E2646" s="142"/>
      <c r="F2646" s="142"/>
      <c r="K2646" s="140" t="s">
        <v>52</v>
      </c>
    </row>
    <row r="2647" spans="1:11" s="139" customFormat="1" ht="30" customHeight="1">
      <c r="A2647" s="140" t="s">
        <v>4523</v>
      </c>
      <c r="B2647" s="142"/>
      <c r="C2647" s="142"/>
      <c r="D2647" s="142"/>
      <c r="E2647" s="142"/>
      <c r="F2647" s="142"/>
      <c r="K2647" s="140" t="s">
        <v>7842</v>
      </c>
    </row>
    <row r="2648" spans="1:11" s="139" customFormat="1" ht="30" customHeight="1">
      <c r="A2648" s="140" t="s">
        <v>4473</v>
      </c>
      <c r="B2648" s="142"/>
      <c r="C2648" s="142"/>
      <c r="D2648" s="142"/>
      <c r="E2648" s="142"/>
      <c r="F2648" s="142" t="s">
        <v>7776</v>
      </c>
      <c r="K2648" s="140" t="s">
        <v>7843</v>
      </c>
    </row>
    <row r="2649" spans="1:11" s="139" customFormat="1" ht="30" customHeight="1">
      <c r="A2649" s="140" t="s">
        <v>4474</v>
      </c>
      <c r="B2649" s="142"/>
      <c r="C2649" s="142"/>
      <c r="D2649" s="142"/>
      <c r="E2649" s="142"/>
      <c r="F2649" s="142" t="s">
        <v>7778</v>
      </c>
      <c r="K2649" s="140" t="s">
        <v>7844</v>
      </c>
    </row>
    <row r="2650" spans="1:11" s="139" customFormat="1" ht="30" customHeight="1">
      <c r="A2650" s="140" t="s">
        <v>4475</v>
      </c>
      <c r="B2650" s="142"/>
      <c r="C2650" s="142"/>
      <c r="D2650" s="142">
        <v>1291936</v>
      </c>
      <c r="E2650" s="142">
        <v>1291936</v>
      </c>
      <c r="F2650" s="142" t="s">
        <v>7780</v>
      </c>
      <c r="K2650" s="140" t="s">
        <v>7845</v>
      </c>
    </row>
    <row r="2651" spans="1:11" s="139" customFormat="1" ht="30" customHeight="1">
      <c r="A2651" s="140" t="s">
        <v>52</v>
      </c>
      <c r="B2651" s="142"/>
      <c r="C2651" s="142"/>
      <c r="D2651" s="142"/>
      <c r="E2651" s="142"/>
      <c r="F2651" s="142"/>
      <c r="K2651" s="140" t="s">
        <v>52</v>
      </c>
    </row>
    <row r="2652" spans="1:11" s="139" customFormat="1" ht="30" customHeight="1">
      <c r="A2652" s="140" t="s">
        <v>4524</v>
      </c>
      <c r="B2652" s="142"/>
      <c r="C2652" s="142"/>
      <c r="D2652" s="142"/>
      <c r="E2652" s="142"/>
      <c r="F2652" s="142"/>
      <c r="K2652" s="140" t="s">
        <v>7846</v>
      </c>
    </row>
    <row r="2653" spans="1:11" s="139" customFormat="1" ht="30" customHeight="1">
      <c r="A2653" s="140" t="s">
        <v>4525</v>
      </c>
      <c r="B2653" s="142"/>
      <c r="C2653" s="142"/>
      <c r="D2653" s="142"/>
      <c r="E2653" s="142"/>
      <c r="F2653" s="142" t="s">
        <v>7832</v>
      </c>
      <c r="K2653" s="140" t="s">
        <v>7847</v>
      </c>
    </row>
    <row r="2654" spans="1:11" s="139" customFormat="1" ht="30" customHeight="1">
      <c r="A2654" s="140" t="s">
        <v>4526</v>
      </c>
      <c r="B2654" s="142"/>
      <c r="C2654" s="142"/>
      <c r="D2654" s="142"/>
      <c r="E2654" s="142"/>
      <c r="F2654" s="142" t="s">
        <v>7834</v>
      </c>
      <c r="K2654" s="140" t="s">
        <v>7848</v>
      </c>
    </row>
    <row r="2655" spans="1:11" s="139" customFormat="1" ht="30" customHeight="1">
      <c r="A2655" s="140" t="s">
        <v>4527</v>
      </c>
      <c r="B2655" s="142"/>
      <c r="C2655" s="142"/>
      <c r="D2655" s="142">
        <v>13104</v>
      </c>
      <c r="E2655" s="142">
        <v>13104</v>
      </c>
      <c r="F2655" s="142" t="s">
        <v>7836</v>
      </c>
      <c r="K2655" s="140" t="s">
        <v>7849</v>
      </c>
    </row>
    <row r="2656" spans="1:11" s="139" customFormat="1" ht="30" customHeight="1">
      <c r="A2656" s="140" t="s">
        <v>52</v>
      </c>
      <c r="B2656" s="142"/>
      <c r="C2656" s="142"/>
      <c r="D2656" s="142"/>
      <c r="E2656" s="142"/>
      <c r="F2656" s="142"/>
      <c r="K2656" s="140" t="s">
        <v>52</v>
      </c>
    </row>
    <row r="2657" spans="1:11" s="139" customFormat="1" ht="30" customHeight="1">
      <c r="A2657" s="140" t="s">
        <v>3642</v>
      </c>
      <c r="B2657" s="146">
        <v>60448</v>
      </c>
      <c r="C2657" s="146">
        <v>695520</v>
      </c>
      <c r="D2657" s="146">
        <v>1542280</v>
      </c>
      <c r="E2657" s="146">
        <v>2298248</v>
      </c>
      <c r="F2657" s="146"/>
      <c r="K2657" s="140" t="s">
        <v>7850</v>
      </c>
    </row>
    <row r="2658" spans="1:11" s="139" customFormat="1" ht="30" customHeight="1">
      <c r="A2658" s="140" t="s">
        <v>52</v>
      </c>
      <c r="B2658" s="142"/>
      <c r="C2658" s="142"/>
      <c r="D2658" s="142"/>
      <c r="E2658" s="142"/>
      <c r="F2658" s="142"/>
      <c r="K2658" s="140" t="s">
        <v>7851</v>
      </c>
    </row>
    <row r="2659" spans="1:11" s="139" customFormat="1" ht="30" customHeight="1">
      <c r="A2659" s="140" t="s">
        <v>4480</v>
      </c>
      <c r="B2659" s="142"/>
      <c r="C2659" s="142"/>
      <c r="D2659" s="142"/>
      <c r="E2659" s="142"/>
      <c r="F2659" s="142"/>
      <c r="K2659" s="140" t="s">
        <v>7789</v>
      </c>
    </row>
    <row r="2660" spans="1:11" s="139" customFormat="1" ht="30" customHeight="1">
      <c r="A2660" s="140" t="s">
        <v>4528</v>
      </c>
      <c r="B2660" s="142"/>
      <c r="C2660" s="142"/>
      <c r="D2660" s="142"/>
      <c r="E2660" s="142"/>
      <c r="F2660" s="142"/>
      <c r="K2660" s="140" t="s">
        <v>7852</v>
      </c>
    </row>
    <row r="2661" spans="1:11" s="139" customFormat="1" ht="30" customHeight="1">
      <c r="A2661" s="140" t="s">
        <v>4506</v>
      </c>
      <c r="B2661" s="142"/>
      <c r="C2661" s="142">
        <v>3821868</v>
      </c>
      <c r="D2661" s="142"/>
      <c r="E2661" s="142">
        <v>3821868</v>
      </c>
      <c r="F2661" s="142" t="s">
        <v>6752</v>
      </c>
      <c r="K2661" s="140" t="s">
        <v>7853</v>
      </c>
    </row>
    <row r="2662" spans="1:11" s="139" customFormat="1" ht="30" customHeight="1">
      <c r="A2662" s="140" t="s">
        <v>4529</v>
      </c>
      <c r="B2662" s="142"/>
      <c r="C2662" s="142"/>
      <c r="D2662" s="142"/>
      <c r="E2662" s="142"/>
      <c r="F2662" s="142"/>
      <c r="K2662" s="140" t="s">
        <v>7854</v>
      </c>
    </row>
    <row r="2663" spans="1:11" s="139" customFormat="1" ht="30" customHeight="1">
      <c r="A2663" s="140" t="s">
        <v>4453</v>
      </c>
      <c r="B2663" s="142"/>
      <c r="C2663" s="142">
        <v>2264112</v>
      </c>
      <c r="D2663" s="142"/>
      <c r="E2663" s="142">
        <v>2264112</v>
      </c>
      <c r="F2663" s="142" t="s">
        <v>6755</v>
      </c>
      <c r="K2663" s="140" t="s">
        <v>7855</v>
      </c>
    </row>
    <row r="2664" spans="1:11" s="139" customFormat="1" ht="30" customHeight="1">
      <c r="A2664" s="140" t="s">
        <v>4530</v>
      </c>
      <c r="B2664" s="142"/>
      <c r="C2664" s="142"/>
      <c r="D2664" s="142"/>
      <c r="E2664" s="142"/>
      <c r="F2664" s="142"/>
      <c r="K2664" s="140" t="s">
        <v>7856</v>
      </c>
    </row>
    <row r="2665" spans="1:11" s="139" customFormat="1" ht="30" customHeight="1">
      <c r="A2665" s="140" t="s">
        <v>4510</v>
      </c>
      <c r="B2665" s="142"/>
      <c r="C2665" s="142">
        <v>627720</v>
      </c>
      <c r="D2665" s="142"/>
      <c r="E2665" s="142">
        <v>627720</v>
      </c>
      <c r="F2665" s="142" t="s">
        <v>6808</v>
      </c>
      <c r="K2665" s="140" t="s">
        <v>7857</v>
      </c>
    </row>
    <row r="2666" spans="1:11" s="139" customFormat="1" ht="30" customHeight="1">
      <c r="A2666" s="140" t="s">
        <v>4487</v>
      </c>
      <c r="B2666" s="142"/>
      <c r="C2666" s="142"/>
      <c r="D2666" s="142"/>
      <c r="E2666" s="142"/>
      <c r="F2666" s="142"/>
      <c r="K2666" s="140" t="s">
        <v>7796</v>
      </c>
    </row>
    <row r="2667" spans="1:11" s="139" customFormat="1" ht="30" customHeight="1">
      <c r="A2667" s="140" t="s">
        <v>4531</v>
      </c>
      <c r="B2667" s="142">
        <v>201411</v>
      </c>
      <c r="C2667" s="142"/>
      <c r="D2667" s="142"/>
      <c r="E2667" s="142">
        <v>201411</v>
      </c>
      <c r="F2667" s="142"/>
      <c r="K2667" s="140" t="s">
        <v>7858</v>
      </c>
    </row>
    <row r="2668" spans="1:11" s="139" customFormat="1" ht="30" customHeight="1">
      <c r="A2668" s="140" t="s">
        <v>52</v>
      </c>
      <c r="B2668" s="142"/>
      <c r="C2668" s="142"/>
      <c r="D2668" s="142"/>
      <c r="E2668" s="142"/>
      <c r="F2668" s="142"/>
      <c r="K2668" s="140" t="s">
        <v>52</v>
      </c>
    </row>
    <row r="2669" spans="1:11" s="139" customFormat="1" ht="30" customHeight="1">
      <c r="A2669" s="140" t="s">
        <v>3642</v>
      </c>
      <c r="B2669" s="146">
        <v>201411</v>
      </c>
      <c r="C2669" s="146">
        <v>6713700</v>
      </c>
      <c r="D2669" s="146"/>
      <c r="E2669" s="146">
        <v>6915111</v>
      </c>
      <c r="F2669" s="146"/>
      <c r="K2669" s="140" t="s">
        <v>7859</v>
      </c>
    </row>
    <row r="2670" spans="1:11" s="139" customFormat="1" ht="30" customHeight="1">
      <c r="A2670" s="140" t="s">
        <v>52</v>
      </c>
      <c r="B2670" s="142"/>
      <c r="C2670" s="142"/>
      <c r="D2670" s="142"/>
      <c r="E2670" s="142"/>
      <c r="F2670" s="142"/>
      <c r="K2670" s="140" t="s">
        <v>7860</v>
      </c>
    </row>
    <row r="2671" spans="1:11" s="139" customFormat="1" ht="30" customHeight="1">
      <c r="A2671" s="140" t="s">
        <v>4532</v>
      </c>
      <c r="B2671" s="142"/>
      <c r="C2671" s="142"/>
      <c r="D2671" s="142"/>
      <c r="E2671" s="142"/>
      <c r="F2671" s="142"/>
      <c r="K2671" s="140" t="s">
        <v>7861</v>
      </c>
    </row>
    <row r="2672" spans="1:11" s="139" customFormat="1" ht="30" customHeight="1">
      <c r="A2672" s="140" t="s">
        <v>4401</v>
      </c>
      <c r="B2672" s="142"/>
      <c r="C2672" s="142"/>
      <c r="D2672" s="142"/>
      <c r="E2672" s="142"/>
      <c r="F2672" s="142"/>
      <c r="K2672" s="140" t="s">
        <v>7718</v>
      </c>
    </row>
    <row r="2673" spans="1:11" s="139" customFormat="1" ht="30" customHeight="1">
      <c r="A2673" s="140" t="s">
        <v>4533</v>
      </c>
      <c r="B2673" s="142"/>
      <c r="C2673" s="142"/>
      <c r="D2673" s="142"/>
      <c r="E2673" s="142"/>
      <c r="F2673" s="142"/>
      <c r="K2673" s="140" t="s">
        <v>7862</v>
      </c>
    </row>
    <row r="2674" spans="1:11" s="139" customFormat="1" ht="30" customHeight="1">
      <c r="A2674" s="140" t="s">
        <v>4534</v>
      </c>
      <c r="B2674" s="142"/>
      <c r="C2674" s="142"/>
      <c r="D2674" s="142"/>
      <c r="E2674" s="142"/>
      <c r="F2674" s="142"/>
      <c r="K2674" s="140" t="s">
        <v>7863</v>
      </c>
    </row>
    <row r="2675" spans="1:11" s="139" customFormat="1" ht="30" customHeight="1">
      <c r="A2675" s="140" t="s">
        <v>4535</v>
      </c>
      <c r="B2675" s="142"/>
      <c r="C2675" s="142"/>
      <c r="D2675" s="142"/>
      <c r="E2675" s="142"/>
      <c r="F2675" s="142"/>
      <c r="K2675" s="140" t="s">
        <v>7864</v>
      </c>
    </row>
    <row r="2676" spans="1:11" s="139" customFormat="1" ht="30" customHeight="1">
      <c r="A2676" s="140" t="s">
        <v>4536</v>
      </c>
      <c r="B2676" s="142"/>
      <c r="C2676" s="142"/>
      <c r="D2676" s="142"/>
      <c r="E2676" s="142"/>
      <c r="F2676" s="142"/>
      <c r="K2676" s="140" t="s">
        <v>7865</v>
      </c>
    </row>
    <row r="2677" spans="1:11" s="139" customFormat="1" ht="30" customHeight="1">
      <c r="A2677" s="140" t="s">
        <v>4446</v>
      </c>
      <c r="B2677" s="142"/>
      <c r="C2677" s="142"/>
      <c r="D2677" s="142"/>
      <c r="E2677" s="142"/>
      <c r="F2677" s="142"/>
      <c r="K2677" s="140" t="s">
        <v>7745</v>
      </c>
    </row>
    <row r="2678" spans="1:11" s="139" customFormat="1" ht="30" customHeight="1">
      <c r="A2678" s="140" t="s">
        <v>4466</v>
      </c>
      <c r="B2678" s="142"/>
      <c r="C2678" s="142"/>
      <c r="D2678" s="142"/>
      <c r="E2678" s="142"/>
      <c r="F2678" s="142"/>
      <c r="K2678" s="140" t="s">
        <v>7766</v>
      </c>
    </row>
    <row r="2679" spans="1:11" s="139" customFormat="1" ht="30" customHeight="1">
      <c r="A2679" s="140" t="s">
        <v>4449</v>
      </c>
      <c r="B2679" s="142"/>
      <c r="C2679" s="142"/>
      <c r="D2679" s="142"/>
      <c r="E2679" s="142"/>
      <c r="F2679" s="142"/>
      <c r="K2679" s="140" t="s">
        <v>7748</v>
      </c>
    </row>
    <row r="2680" spans="1:11" s="139" customFormat="1" ht="30" customHeight="1">
      <c r="A2680" s="140" t="s">
        <v>4537</v>
      </c>
      <c r="B2680" s="142"/>
      <c r="C2680" s="142"/>
      <c r="D2680" s="142"/>
      <c r="E2680" s="142"/>
      <c r="F2680" s="142"/>
      <c r="K2680" s="140" t="s">
        <v>7866</v>
      </c>
    </row>
    <row r="2681" spans="1:11" s="139" customFormat="1" ht="30" customHeight="1">
      <c r="A2681" s="140" t="s">
        <v>4484</v>
      </c>
      <c r="B2681" s="142"/>
      <c r="C2681" s="142">
        <v>1509408</v>
      </c>
      <c r="D2681" s="142"/>
      <c r="E2681" s="142">
        <v>1509408</v>
      </c>
      <c r="F2681" s="142" t="s">
        <v>6755</v>
      </c>
      <c r="K2681" s="140" t="s">
        <v>7867</v>
      </c>
    </row>
    <row r="2682" spans="1:11" s="139" customFormat="1" ht="30" customHeight="1">
      <c r="A2682" s="140" t="s">
        <v>4454</v>
      </c>
      <c r="B2682" s="142"/>
      <c r="C2682" s="142"/>
      <c r="D2682" s="142"/>
      <c r="E2682" s="142"/>
      <c r="F2682" s="142"/>
      <c r="K2682" s="140" t="s">
        <v>7753</v>
      </c>
    </row>
    <row r="2683" spans="1:11" s="139" customFormat="1" ht="30" customHeight="1">
      <c r="A2683" s="140" t="s">
        <v>4538</v>
      </c>
      <c r="B2683" s="142">
        <v>45282.2</v>
      </c>
      <c r="C2683" s="142"/>
      <c r="D2683" s="142"/>
      <c r="E2683" s="142">
        <v>45282.2</v>
      </c>
      <c r="F2683" s="142"/>
      <c r="K2683" s="140" t="s">
        <v>7868</v>
      </c>
    </row>
    <row r="2684" spans="1:11" s="139" customFormat="1" ht="30" customHeight="1">
      <c r="A2684" s="140" t="s">
        <v>52</v>
      </c>
      <c r="B2684" s="142"/>
      <c r="C2684" s="142"/>
      <c r="D2684" s="142"/>
      <c r="E2684" s="142"/>
      <c r="F2684" s="142"/>
      <c r="K2684" s="140" t="s">
        <v>52</v>
      </c>
    </row>
    <row r="2685" spans="1:11" s="139" customFormat="1" ht="30" customHeight="1">
      <c r="A2685" s="140" t="s">
        <v>3642</v>
      </c>
      <c r="B2685" s="146">
        <v>45282.2</v>
      </c>
      <c r="C2685" s="146">
        <v>1509408</v>
      </c>
      <c r="D2685" s="146"/>
      <c r="E2685" s="146">
        <v>1554690.2</v>
      </c>
      <c r="F2685" s="146"/>
      <c r="K2685" s="140" t="s">
        <v>7869</v>
      </c>
    </row>
    <row r="2686" spans="1:11" s="139" customFormat="1" ht="30" customHeight="1">
      <c r="A2686" s="140" t="s">
        <v>52</v>
      </c>
      <c r="B2686" s="142"/>
      <c r="C2686" s="142"/>
      <c r="D2686" s="142"/>
      <c r="E2686" s="142"/>
      <c r="F2686" s="142"/>
      <c r="K2686" s="140" t="s">
        <v>7870</v>
      </c>
    </row>
    <row r="2687" spans="1:11" s="139" customFormat="1" ht="30" customHeight="1">
      <c r="A2687" s="140" t="s">
        <v>4539</v>
      </c>
      <c r="B2687" s="142"/>
      <c r="C2687" s="142"/>
      <c r="D2687" s="142"/>
      <c r="E2687" s="142"/>
      <c r="F2687" s="142"/>
      <c r="K2687" s="140" t="s">
        <v>7871</v>
      </c>
    </row>
    <row r="2688" spans="1:11" s="139" customFormat="1" ht="30" customHeight="1">
      <c r="A2688" s="140" t="s">
        <v>4401</v>
      </c>
      <c r="B2688" s="142"/>
      <c r="C2688" s="142"/>
      <c r="D2688" s="142"/>
      <c r="E2688" s="142"/>
      <c r="F2688" s="142"/>
      <c r="K2688" s="140" t="s">
        <v>7718</v>
      </c>
    </row>
    <row r="2689" spans="1:11" s="139" customFormat="1" ht="30" customHeight="1">
      <c r="A2689" s="140" t="s">
        <v>4540</v>
      </c>
      <c r="B2689" s="142"/>
      <c r="C2689" s="142"/>
      <c r="D2689" s="142"/>
      <c r="E2689" s="142"/>
      <c r="F2689" s="142"/>
      <c r="K2689" s="140" t="s">
        <v>7872</v>
      </c>
    </row>
    <row r="2690" spans="1:11" s="139" customFormat="1" ht="30" customHeight="1">
      <c r="A2690" s="140" t="s">
        <v>4541</v>
      </c>
      <c r="B2690" s="142"/>
      <c r="C2690" s="142"/>
      <c r="D2690" s="142"/>
      <c r="E2690" s="142"/>
      <c r="F2690" s="142"/>
      <c r="K2690" s="140" t="s">
        <v>7873</v>
      </c>
    </row>
    <row r="2691" spans="1:11" s="139" customFormat="1" ht="30" customHeight="1">
      <c r="A2691" s="140" t="s">
        <v>4542</v>
      </c>
      <c r="B2691" s="142"/>
      <c r="C2691" s="142"/>
      <c r="D2691" s="142"/>
      <c r="E2691" s="142"/>
      <c r="F2691" s="142"/>
      <c r="K2691" s="140" t="s">
        <v>7874</v>
      </c>
    </row>
    <row r="2692" spans="1:11" s="139" customFormat="1" ht="30" customHeight="1">
      <c r="A2692" s="140" t="s">
        <v>4543</v>
      </c>
      <c r="B2692" s="142"/>
      <c r="C2692" s="142"/>
      <c r="D2692" s="142"/>
      <c r="E2692" s="142"/>
      <c r="F2692" s="142"/>
      <c r="K2692" s="140" t="s">
        <v>7875</v>
      </c>
    </row>
    <row r="2693" spans="1:11" s="139" customFormat="1" ht="30" customHeight="1">
      <c r="A2693" s="140" t="s">
        <v>4544</v>
      </c>
      <c r="B2693" s="142"/>
      <c r="C2693" s="142"/>
      <c r="D2693" s="142"/>
      <c r="E2693" s="142"/>
      <c r="F2693" s="142"/>
      <c r="K2693" s="140" t="s">
        <v>7876</v>
      </c>
    </row>
    <row r="2694" spans="1:11" s="139" customFormat="1" ht="30" customHeight="1">
      <c r="A2694" s="140" t="s">
        <v>4446</v>
      </c>
      <c r="B2694" s="142"/>
      <c r="C2694" s="142"/>
      <c r="D2694" s="142"/>
      <c r="E2694" s="142"/>
      <c r="F2694" s="142"/>
      <c r="K2694" s="140" t="s">
        <v>7745</v>
      </c>
    </row>
    <row r="2695" spans="1:11" s="139" customFormat="1" ht="30" customHeight="1">
      <c r="A2695" s="140" t="s">
        <v>4466</v>
      </c>
      <c r="B2695" s="142"/>
      <c r="C2695" s="142"/>
      <c r="D2695" s="142"/>
      <c r="E2695" s="142"/>
      <c r="F2695" s="142"/>
      <c r="K2695" s="140" t="s">
        <v>7766</v>
      </c>
    </row>
    <row r="2696" spans="1:11" s="139" customFormat="1" ht="30" customHeight="1">
      <c r="A2696" s="140" t="s">
        <v>4449</v>
      </c>
      <c r="B2696" s="142"/>
      <c r="C2696" s="142"/>
      <c r="D2696" s="142"/>
      <c r="E2696" s="142"/>
      <c r="F2696" s="142"/>
      <c r="K2696" s="140" t="s">
        <v>7748</v>
      </c>
    </row>
    <row r="2697" spans="1:11" s="139" customFormat="1" ht="30" customHeight="1">
      <c r="A2697" s="140" t="s">
        <v>4545</v>
      </c>
      <c r="B2697" s="142"/>
      <c r="C2697" s="142"/>
      <c r="D2697" s="142"/>
      <c r="E2697" s="142"/>
      <c r="F2697" s="142"/>
      <c r="K2697" s="140" t="s">
        <v>7877</v>
      </c>
    </row>
    <row r="2698" spans="1:11" s="139" customFormat="1" ht="30" customHeight="1">
      <c r="A2698" s="140" t="s">
        <v>4484</v>
      </c>
      <c r="B2698" s="142"/>
      <c r="C2698" s="142">
        <v>1509408</v>
      </c>
      <c r="D2698" s="142"/>
      <c r="E2698" s="142">
        <v>1509408</v>
      </c>
      <c r="F2698" s="142" t="s">
        <v>6755</v>
      </c>
      <c r="K2698" s="140" t="s">
        <v>7878</v>
      </c>
    </row>
    <row r="2699" spans="1:11" s="139" customFormat="1" ht="30" customHeight="1">
      <c r="A2699" s="140" t="s">
        <v>4454</v>
      </c>
      <c r="B2699" s="142"/>
      <c r="C2699" s="142"/>
      <c r="D2699" s="142"/>
      <c r="E2699" s="142"/>
      <c r="F2699" s="142"/>
      <c r="K2699" s="140" t="s">
        <v>7753</v>
      </c>
    </row>
    <row r="2700" spans="1:11" s="139" customFormat="1" ht="30" customHeight="1">
      <c r="A2700" s="140" t="s">
        <v>4538</v>
      </c>
      <c r="B2700" s="142">
        <v>45282.2</v>
      </c>
      <c r="C2700" s="142"/>
      <c r="D2700" s="142"/>
      <c r="E2700" s="142">
        <v>45282.2</v>
      </c>
      <c r="F2700" s="142"/>
      <c r="K2700" s="140" t="s">
        <v>7879</v>
      </c>
    </row>
    <row r="2701" spans="1:11" s="139" customFormat="1" ht="30" customHeight="1">
      <c r="A2701" s="140" t="s">
        <v>52</v>
      </c>
      <c r="B2701" s="142"/>
      <c r="C2701" s="142"/>
      <c r="D2701" s="142"/>
      <c r="E2701" s="142"/>
      <c r="F2701" s="142"/>
      <c r="K2701" s="140" t="s">
        <v>52</v>
      </c>
    </row>
    <row r="2702" spans="1:11" s="139" customFormat="1" ht="30" customHeight="1">
      <c r="A2702" s="140" t="s">
        <v>3642</v>
      </c>
      <c r="B2702" s="146">
        <v>45282.2</v>
      </c>
      <c r="C2702" s="146">
        <v>1509408</v>
      </c>
      <c r="D2702" s="146"/>
      <c r="E2702" s="146">
        <v>1554690.2</v>
      </c>
      <c r="F2702" s="146"/>
      <c r="K2702" s="140" t="s">
        <v>7880</v>
      </c>
    </row>
    <row r="2703" spans="1:11" s="139" customFormat="1" ht="30" customHeight="1">
      <c r="A2703" s="140" t="s">
        <v>52</v>
      </c>
      <c r="B2703" s="142"/>
      <c r="C2703" s="142"/>
      <c r="D2703" s="142"/>
      <c r="E2703" s="142"/>
      <c r="F2703" s="142"/>
      <c r="K2703" s="140" t="s">
        <v>52</v>
      </c>
    </row>
    <row r="2704" spans="1:11" s="139" customFormat="1" ht="30" customHeight="1">
      <c r="A2704" s="140" t="s">
        <v>4546</v>
      </c>
      <c r="B2704" s="143">
        <v>30450734.899999999</v>
      </c>
      <c r="C2704" s="143">
        <v>36488942</v>
      </c>
      <c r="D2704" s="143">
        <v>7540456</v>
      </c>
      <c r="E2704" s="143">
        <v>74480132.900000006</v>
      </c>
      <c r="F2704" s="143"/>
      <c r="K2704" s="140" t="s">
        <v>7881</v>
      </c>
    </row>
    <row r="2705" spans="1:11" s="139" customFormat="1" ht="30" customHeight="1">
      <c r="A2705" s="140" t="s">
        <v>52</v>
      </c>
      <c r="B2705" s="142"/>
      <c r="C2705" s="142"/>
      <c r="D2705" s="142"/>
      <c r="E2705" s="142"/>
      <c r="F2705" s="142"/>
      <c r="K2705" s="140" t="s">
        <v>52</v>
      </c>
    </row>
    <row r="2706" spans="1:11" s="139" customFormat="1" ht="30" customHeight="1">
      <c r="A2706" s="140" t="s">
        <v>52</v>
      </c>
      <c r="B2706" s="142"/>
      <c r="C2706" s="142"/>
      <c r="D2706" s="142"/>
      <c r="E2706" s="142"/>
      <c r="F2706" s="142"/>
      <c r="K2706" s="140" t="s">
        <v>52</v>
      </c>
    </row>
    <row r="2707" spans="1:11" s="139" customFormat="1" ht="30" customHeight="1">
      <c r="A2707" s="140"/>
      <c r="B2707" s="140"/>
      <c r="C2707" s="140"/>
      <c r="D2707" s="140"/>
      <c r="E2707" s="140"/>
      <c r="F2707" s="140"/>
    </row>
    <row r="2708" spans="1:11" s="139" customFormat="1" ht="30" customHeight="1" thickBot="1">
      <c r="A2708" s="144" t="s">
        <v>3566</v>
      </c>
      <c r="B2708" s="145">
        <v>30450734</v>
      </c>
      <c r="C2708" s="145">
        <v>36488942</v>
      </c>
      <c r="D2708" s="145">
        <v>7540456</v>
      </c>
      <c r="E2708" s="145">
        <v>74480132</v>
      </c>
      <c r="F2708" s="144"/>
    </row>
    <row r="2709" spans="1:11" s="139" customFormat="1" ht="30" customHeight="1">
      <c r="A2709" s="140"/>
      <c r="B2709" s="140"/>
      <c r="C2709" s="140"/>
      <c r="D2709" s="140"/>
      <c r="E2709" s="140"/>
      <c r="F2709" s="140"/>
    </row>
    <row r="2710" spans="1:11" s="139" customFormat="1" ht="30" customHeight="1">
      <c r="A2710" s="140" t="s">
        <v>7882</v>
      </c>
      <c r="B2710" s="141">
        <v>3345267</v>
      </c>
      <c r="C2710" s="141">
        <v>3942059</v>
      </c>
      <c r="D2710" s="141">
        <v>1426</v>
      </c>
      <c r="E2710" s="141">
        <v>7288752</v>
      </c>
      <c r="F2710" s="140" t="s">
        <v>52</v>
      </c>
      <c r="G2710" s="139" t="s">
        <v>52</v>
      </c>
      <c r="H2710" s="139" t="s">
        <v>6521</v>
      </c>
      <c r="K2710" s="139">
        <v>1</v>
      </c>
    </row>
    <row r="2711" spans="1:11" s="139" customFormat="1" ht="30" customHeight="1">
      <c r="A2711" s="147"/>
      <c r="B2711" s="140"/>
      <c r="C2711" s="140"/>
      <c r="D2711" s="140"/>
      <c r="E2711" s="140"/>
      <c r="F2711" s="140"/>
    </row>
    <row r="2712" spans="1:11" s="139" customFormat="1" ht="30" customHeight="1">
      <c r="A2712" s="140" t="s">
        <v>6674</v>
      </c>
      <c r="B2712" s="140"/>
      <c r="C2712" s="140"/>
      <c r="D2712" s="140"/>
      <c r="E2712" s="140"/>
      <c r="F2712" s="140"/>
      <c r="G2712" s="139" t="s">
        <v>52</v>
      </c>
      <c r="I2712" s="139" t="s">
        <v>1535</v>
      </c>
      <c r="J2712" s="139" t="s">
        <v>52</v>
      </c>
      <c r="K2712" s="139" t="s">
        <v>56</v>
      </c>
    </row>
    <row r="2713" spans="1:11" s="139" customFormat="1" ht="30" customHeight="1">
      <c r="A2713" s="140" t="s">
        <v>4547</v>
      </c>
      <c r="B2713" s="142"/>
      <c r="C2713" s="142"/>
      <c r="D2713" s="142"/>
      <c r="E2713" s="142"/>
      <c r="F2713" s="142"/>
      <c r="K2713" s="140" t="s">
        <v>7883</v>
      </c>
    </row>
    <row r="2714" spans="1:11" s="139" customFormat="1" ht="30" customHeight="1">
      <c r="A2714" s="140" t="s">
        <v>3605</v>
      </c>
      <c r="B2714" s="142"/>
      <c r="C2714" s="142"/>
      <c r="D2714" s="142"/>
      <c r="E2714" s="142"/>
      <c r="F2714" s="142"/>
      <c r="K2714" s="140" t="s">
        <v>6742</v>
      </c>
    </row>
    <row r="2715" spans="1:11" s="139" customFormat="1" ht="30" customHeight="1">
      <c r="A2715" s="140" t="s">
        <v>4548</v>
      </c>
      <c r="B2715" s="142"/>
      <c r="C2715" s="142"/>
      <c r="D2715" s="142"/>
      <c r="E2715" s="142"/>
      <c r="F2715" s="142"/>
      <c r="K2715" s="140" t="s">
        <v>7884</v>
      </c>
    </row>
    <row r="2716" spans="1:11" s="139" customFormat="1" ht="30" customHeight="1">
      <c r="A2716" s="140" t="s">
        <v>4549</v>
      </c>
      <c r="B2716" s="142"/>
      <c r="C2716" s="142"/>
      <c r="D2716" s="142"/>
      <c r="E2716" s="142"/>
      <c r="F2716" s="142"/>
      <c r="K2716" s="140" t="s">
        <v>7885</v>
      </c>
    </row>
    <row r="2717" spans="1:11" s="139" customFormat="1" ht="30" customHeight="1">
      <c r="A2717" s="140" t="s">
        <v>4550</v>
      </c>
      <c r="B2717" s="142"/>
      <c r="C2717" s="142"/>
      <c r="D2717" s="142"/>
      <c r="E2717" s="142"/>
      <c r="F2717" s="142"/>
      <c r="K2717" s="140" t="s">
        <v>7886</v>
      </c>
    </row>
    <row r="2718" spans="1:11" s="139" customFormat="1" ht="30" customHeight="1">
      <c r="A2718" s="140" t="s">
        <v>4551</v>
      </c>
      <c r="B2718" s="142"/>
      <c r="C2718" s="142"/>
      <c r="D2718" s="142"/>
      <c r="E2718" s="142"/>
      <c r="F2718" s="142"/>
      <c r="K2718" s="140" t="s">
        <v>7887</v>
      </c>
    </row>
    <row r="2719" spans="1:11" s="139" customFormat="1" ht="30" customHeight="1">
      <c r="A2719" s="140" t="s">
        <v>4552</v>
      </c>
      <c r="B2719" s="142"/>
      <c r="C2719" s="142"/>
      <c r="D2719" s="142"/>
      <c r="E2719" s="142"/>
      <c r="F2719" s="142"/>
      <c r="K2719" s="140" t="s">
        <v>7888</v>
      </c>
    </row>
    <row r="2720" spans="1:11" s="139" customFormat="1" ht="30" customHeight="1">
      <c r="A2720" s="140" t="s">
        <v>4553</v>
      </c>
      <c r="B2720" s="142"/>
      <c r="C2720" s="142"/>
      <c r="D2720" s="142"/>
      <c r="E2720" s="142"/>
      <c r="F2720" s="142"/>
      <c r="K2720" s="140" t="s">
        <v>7889</v>
      </c>
    </row>
    <row r="2721" spans="1:11" s="139" customFormat="1" ht="30" customHeight="1">
      <c r="A2721" s="140" t="s">
        <v>4554</v>
      </c>
      <c r="B2721" s="142"/>
      <c r="C2721" s="142"/>
      <c r="D2721" s="142"/>
      <c r="E2721" s="142"/>
      <c r="F2721" s="142"/>
      <c r="K2721" s="140" t="s">
        <v>7890</v>
      </c>
    </row>
    <row r="2722" spans="1:11" s="139" customFormat="1" ht="30" customHeight="1">
      <c r="A2722" s="140" t="s">
        <v>4555</v>
      </c>
      <c r="B2722" s="142"/>
      <c r="C2722" s="142"/>
      <c r="D2722" s="142"/>
      <c r="E2722" s="142"/>
      <c r="F2722" s="142"/>
      <c r="K2722" s="140" t="s">
        <v>7891</v>
      </c>
    </row>
    <row r="2723" spans="1:11" s="139" customFormat="1" ht="30" customHeight="1">
      <c r="A2723" s="140" t="s">
        <v>4556</v>
      </c>
      <c r="B2723" s="142"/>
      <c r="C2723" s="142"/>
      <c r="D2723" s="142"/>
      <c r="E2723" s="142"/>
      <c r="F2723" s="142"/>
      <c r="K2723" s="140" t="s">
        <v>7892</v>
      </c>
    </row>
    <row r="2724" spans="1:11" s="139" customFormat="1" ht="30" customHeight="1">
      <c r="A2724" s="140" t="s">
        <v>4557</v>
      </c>
      <c r="B2724" s="142"/>
      <c r="C2724" s="142"/>
      <c r="D2724" s="142"/>
      <c r="E2724" s="142"/>
      <c r="F2724" s="142"/>
      <c r="K2724" s="140" t="s">
        <v>7893</v>
      </c>
    </row>
    <row r="2725" spans="1:11" s="139" customFormat="1" ht="30" customHeight="1">
      <c r="A2725" s="140" t="s">
        <v>4558</v>
      </c>
      <c r="B2725" s="142"/>
      <c r="C2725" s="142"/>
      <c r="D2725" s="142"/>
      <c r="E2725" s="142"/>
      <c r="F2725" s="142"/>
      <c r="K2725" s="140" t="s">
        <v>7894</v>
      </c>
    </row>
    <row r="2726" spans="1:11" s="139" customFormat="1" ht="30" customHeight="1">
      <c r="A2726" s="140" t="s">
        <v>52</v>
      </c>
      <c r="B2726" s="146"/>
      <c r="C2726" s="146"/>
      <c r="D2726" s="146"/>
      <c r="E2726" s="146"/>
      <c r="F2726" s="146"/>
      <c r="K2726" s="140" t="s">
        <v>6994</v>
      </c>
    </row>
    <row r="2727" spans="1:11" s="139" customFormat="1" ht="30" customHeight="1">
      <c r="A2727" s="140" t="s">
        <v>52</v>
      </c>
      <c r="B2727" s="142"/>
      <c r="C2727" s="142"/>
      <c r="D2727" s="142"/>
      <c r="E2727" s="142"/>
      <c r="F2727" s="142"/>
      <c r="K2727" s="140" t="s">
        <v>6676</v>
      </c>
    </row>
    <row r="2728" spans="1:11" s="139" customFormat="1" ht="30" customHeight="1">
      <c r="A2728" s="140" t="s">
        <v>4559</v>
      </c>
      <c r="B2728" s="142"/>
      <c r="C2728" s="142"/>
      <c r="D2728" s="142"/>
      <c r="E2728" s="142"/>
      <c r="F2728" s="142"/>
      <c r="K2728" s="140" t="s">
        <v>7895</v>
      </c>
    </row>
    <row r="2729" spans="1:11" s="139" customFormat="1" ht="30" customHeight="1">
      <c r="A2729" s="140" t="s">
        <v>4560</v>
      </c>
      <c r="B2729" s="142">
        <v>1597440</v>
      </c>
      <c r="C2729" s="142"/>
      <c r="D2729" s="142"/>
      <c r="E2729" s="142">
        <v>1597440</v>
      </c>
      <c r="F2729" s="142" t="s">
        <v>7700</v>
      </c>
      <c r="K2729" s="140" t="s">
        <v>7896</v>
      </c>
    </row>
    <row r="2730" spans="1:11" s="139" customFormat="1" ht="30" customHeight="1">
      <c r="A2730" s="140" t="s">
        <v>52</v>
      </c>
      <c r="B2730" s="146"/>
      <c r="C2730" s="146"/>
      <c r="D2730" s="146"/>
      <c r="E2730" s="146"/>
      <c r="F2730" s="146"/>
      <c r="K2730" s="140" t="s">
        <v>6994</v>
      </c>
    </row>
    <row r="2731" spans="1:11" s="139" customFormat="1" ht="30" customHeight="1">
      <c r="A2731" s="140" t="s">
        <v>3642</v>
      </c>
      <c r="B2731" s="146">
        <v>1597440</v>
      </c>
      <c r="C2731" s="146"/>
      <c r="D2731" s="146"/>
      <c r="E2731" s="146">
        <v>1597440</v>
      </c>
      <c r="F2731" s="146"/>
      <c r="K2731" s="140" t="s">
        <v>6787</v>
      </c>
    </row>
    <row r="2732" spans="1:11" s="139" customFormat="1" ht="30" customHeight="1">
      <c r="A2732" s="140" t="s">
        <v>52</v>
      </c>
      <c r="B2732" s="146"/>
      <c r="C2732" s="146"/>
      <c r="D2732" s="146"/>
      <c r="E2732" s="146"/>
      <c r="F2732" s="146"/>
      <c r="K2732" s="140" t="s">
        <v>6994</v>
      </c>
    </row>
    <row r="2733" spans="1:11" s="139" customFormat="1" ht="30" customHeight="1">
      <c r="A2733" s="140" t="s">
        <v>52</v>
      </c>
      <c r="B2733" s="142"/>
      <c r="C2733" s="142"/>
      <c r="D2733" s="142"/>
      <c r="E2733" s="142"/>
      <c r="F2733" s="142"/>
      <c r="K2733" s="140" t="s">
        <v>6758</v>
      </c>
    </row>
    <row r="2734" spans="1:11" s="139" customFormat="1" ht="30" customHeight="1">
      <c r="A2734" s="140" t="s">
        <v>4561</v>
      </c>
      <c r="B2734" s="142"/>
      <c r="C2734" s="142"/>
      <c r="D2734" s="142"/>
      <c r="E2734" s="142"/>
      <c r="F2734" s="142"/>
      <c r="K2734" s="140" t="s">
        <v>7897</v>
      </c>
    </row>
    <row r="2735" spans="1:11" s="139" customFormat="1" ht="30" customHeight="1">
      <c r="A2735" s="140" t="s">
        <v>52</v>
      </c>
      <c r="B2735" s="142"/>
      <c r="C2735" s="142"/>
      <c r="D2735" s="142"/>
      <c r="E2735" s="142"/>
      <c r="F2735" s="142"/>
      <c r="K2735" s="140" t="s">
        <v>52</v>
      </c>
    </row>
    <row r="2736" spans="1:11" s="139" customFormat="1" ht="30" customHeight="1">
      <c r="A2736" s="140" t="s">
        <v>4562</v>
      </c>
      <c r="B2736" s="142"/>
      <c r="C2736" s="142"/>
      <c r="D2736" s="142"/>
      <c r="E2736" s="142"/>
      <c r="F2736" s="142"/>
      <c r="K2736" s="140" t="s">
        <v>7898</v>
      </c>
    </row>
    <row r="2737" spans="1:11" s="139" customFormat="1" ht="30" customHeight="1">
      <c r="A2737" s="140" t="s">
        <v>4563</v>
      </c>
      <c r="B2737" s="142">
        <v>281673.7</v>
      </c>
      <c r="C2737" s="142"/>
      <c r="D2737" s="142"/>
      <c r="E2737" s="142">
        <v>281673.7</v>
      </c>
      <c r="F2737" s="142" t="s">
        <v>7899</v>
      </c>
      <c r="K2737" s="140" t="s">
        <v>7900</v>
      </c>
    </row>
    <row r="2738" spans="1:11" s="139" customFormat="1" ht="30" customHeight="1">
      <c r="A2738" s="140" t="s">
        <v>4564</v>
      </c>
      <c r="B2738" s="142">
        <v>235407.5</v>
      </c>
      <c r="C2738" s="142"/>
      <c r="D2738" s="142"/>
      <c r="E2738" s="142">
        <v>235407.5</v>
      </c>
      <c r="F2738" s="142" t="s">
        <v>7901</v>
      </c>
      <c r="K2738" s="140" t="s">
        <v>7902</v>
      </c>
    </row>
    <row r="2739" spans="1:11" s="139" customFormat="1" ht="30" customHeight="1">
      <c r="A2739" s="140" t="s">
        <v>4565</v>
      </c>
      <c r="B2739" s="142">
        <v>238992.3</v>
      </c>
      <c r="C2739" s="142"/>
      <c r="D2739" s="142"/>
      <c r="E2739" s="142">
        <v>238992.3</v>
      </c>
      <c r="F2739" s="142" t="s">
        <v>7331</v>
      </c>
      <c r="K2739" s="140" t="s">
        <v>7903</v>
      </c>
    </row>
    <row r="2740" spans="1:11" s="139" customFormat="1" ht="30" customHeight="1">
      <c r="A2740" s="140" t="s">
        <v>52</v>
      </c>
      <c r="B2740" s="142"/>
      <c r="C2740" s="142"/>
      <c r="D2740" s="142"/>
      <c r="E2740" s="142"/>
      <c r="F2740" s="142"/>
      <c r="K2740" s="140" t="s">
        <v>52</v>
      </c>
    </row>
    <row r="2741" spans="1:11" s="139" customFormat="1" ht="30" customHeight="1">
      <c r="A2741" s="140" t="s">
        <v>4566</v>
      </c>
      <c r="B2741" s="142"/>
      <c r="C2741" s="142"/>
      <c r="D2741" s="142"/>
      <c r="E2741" s="142"/>
      <c r="F2741" s="142"/>
      <c r="K2741" s="140" t="s">
        <v>7904</v>
      </c>
    </row>
    <row r="2742" spans="1:11" s="139" customFormat="1" ht="30" customHeight="1">
      <c r="A2742" s="140" t="s">
        <v>4567</v>
      </c>
      <c r="B2742" s="142"/>
      <c r="C2742" s="142"/>
      <c r="D2742" s="142"/>
      <c r="E2742" s="142"/>
      <c r="F2742" s="142"/>
      <c r="K2742" s="140" t="s">
        <v>7905</v>
      </c>
    </row>
    <row r="2743" spans="1:11" s="139" customFormat="1" ht="30" customHeight="1">
      <c r="A2743" s="140" t="s">
        <v>4568</v>
      </c>
      <c r="B2743" s="142">
        <v>149163.4</v>
      </c>
      <c r="C2743" s="142"/>
      <c r="D2743" s="142"/>
      <c r="E2743" s="142">
        <v>149163.4</v>
      </c>
      <c r="F2743" s="142" t="s">
        <v>7122</v>
      </c>
      <c r="K2743" s="140" t="s">
        <v>7906</v>
      </c>
    </row>
    <row r="2744" spans="1:11" s="139" customFormat="1" ht="30" customHeight="1">
      <c r="A2744" s="140" t="s">
        <v>4569</v>
      </c>
      <c r="B2744" s="142"/>
      <c r="C2744" s="142">
        <v>2861195.6</v>
      </c>
      <c r="D2744" s="142"/>
      <c r="E2744" s="142">
        <v>2861195.6</v>
      </c>
      <c r="F2744" s="142" t="s">
        <v>7124</v>
      </c>
      <c r="K2744" s="140" t="s">
        <v>7907</v>
      </c>
    </row>
    <row r="2745" spans="1:11" s="139" customFormat="1" ht="30" customHeight="1">
      <c r="A2745" s="140" t="s">
        <v>4570</v>
      </c>
      <c r="B2745" s="142"/>
      <c r="C2745" s="142"/>
      <c r="D2745" s="142">
        <v>1426.6</v>
      </c>
      <c r="E2745" s="142">
        <v>1426.6</v>
      </c>
      <c r="F2745" s="142" t="s">
        <v>7126</v>
      </c>
      <c r="K2745" s="140" t="s">
        <v>7908</v>
      </c>
    </row>
    <row r="2746" spans="1:11" s="139" customFormat="1" ht="30" customHeight="1">
      <c r="A2746" s="140" t="s">
        <v>52</v>
      </c>
      <c r="B2746" s="142"/>
      <c r="C2746" s="142"/>
      <c r="D2746" s="142"/>
      <c r="E2746" s="142"/>
      <c r="F2746" s="142"/>
      <c r="K2746" s="140" t="s">
        <v>52</v>
      </c>
    </row>
    <row r="2747" spans="1:11" s="139" customFormat="1" ht="30" customHeight="1">
      <c r="A2747" s="140" t="s">
        <v>4571</v>
      </c>
      <c r="B2747" s="142"/>
      <c r="C2747" s="142"/>
      <c r="D2747" s="142"/>
      <c r="E2747" s="142"/>
      <c r="F2747" s="142"/>
      <c r="K2747" s="140" t="s">
        <v>7909</v>
      </c>
    </row>
    <row r="2748" spans="1:11" s="139" customFormat="1" ht="30" customHeight="1">
      <c r="A2748" s="140" t="s">
        <v>4572</v>
      </c>
      <c r="B2748" s="142"/>
      <c r="C2748" s="142"/>
      <c r="D2748" s="142"/>
      <c r="E2748" s="142"/>
      <c r="F2748" s="142"/>
      <c r="K2748" s="140" t="s">
        <v>7910</v>
      </c>
    </row>
    <row r="2749" spans="1:11" s="139" customFormat="1" ht="30" customHeight="1">
      <c r="A2749" s="140" t="s">
        <v>4573</v>
      </c>
      <c r="B2749" s="142"/>
      <c r="C2749" s="142"/>
      <c r="D2749" s="142"/>
      <c r="E2749" s="142"/>
      <c r="F2749" s="142"/>
      <c r="K2749" s="140" t="s">
        <v>7911</v>
      </c>
    </row>
    <row r="2750" spans="1:11" s="139" customFormat="1" ht="30" customHeight="1">
      <c r="A2750" s="140" t="s">
        <v>4574</v>
      </c>
      <c r="B2750" s="142"/>
      <c r="C2750" s="142"/>
      <c r="D2750" s="142"/>
      <c r="E2750" s="142"/>
      <c r="F2750" s="142"/>
      <c r="K2750" s="140" t="s">
        <v>7912</v>
      </c>
    </row>
    <row r="2751" spans="1:11" s="139" customFormat="1" ht="30" customHeight="1">
      <c r="A2751" s="140" t="s">
        <v>4575</v>
      </c>
      <c r="B2751" s="142"/>
      <c r="C2751" s="142"/>
      <c r="D2751" s="142"/>
      <c r="E2751" s="142"/>
      <c r="F2751" s="142"/>
      <c r="K2751" s="140" t="s">
        <v>7913</v>
      </c>
    </row>
    <row r="2752" spans="1:11" s="139" customFormat="1" ht="30" customHeight="1">
      <c r="A2752" s="140" t="s">
        <v>4576</v>
      </c>
      <c r="B2752" s="142">
        <v>41800.199999999997</v>
      </c>
      <c r="C2752" s="142"/>
      <c r="D2752" s="142"/>
      <c r="E2752" s="142">
        <v>41800.199999999997</v>
      </c>
      <c r="F2752" s="142" t="s">
        <v>7362</v>
      </c>
      <c r="K2752" s="140" t="s">
        <v>7914</v>
      </c>
    </row>
    <row r="2753" spans="1:11" s="139" customFormat="1" ht="30" customHeight="1">
      <c r="A2753" s="140" t="s">
        <v>4577</v>
      </c>
      <c r="B2753" s="142"/>
      <c r="C2753" s="142">
        <v>139842.29999999999</v>
      </c>
      <c r="D2753" s="142"/>
      <c r="E2753" s="142">
        <v>139842.29999999999</v>
      </c>
      <c r="F2753" s="142" t="s">
        <v>7364</v>
      </c>
      <c r="K2753" s="140" t="s">
        <v>7915</v>
      </c>
    </row>
    <row r="2754" spans="1:11" s="139" customFormat="1" ht="30" customHeight="1">
      <c r="A2754" s="140" t="s">
        <v>4578</v>
      </c>
      <c r="B2754" s="142"/>
      <c r="C2754" s="142"/>
      <c r="D2754" s="142"/>
      <c r="E2754" s="142"/>
      <c r="F2754" s="142" t="s">
        <v>7366</v>
      </c>
      <c r="K2754" s="140" t="s">
        <v>7916</v>
      </c>
    </row>
    <row r="2755" spans="1:11" s="139" customFormat="1" ht="30" customHeight="1">
      <c r="A2755" s="140" t="s">
        <v>52</v>
      </c>
      <c r="B2755" s="146"/>
      <c r="C2755" s="146"/>
      <c r="D2755" s="146"/>
      <c r="E2755" s="146"/>
      <c r="F2755" s="146"/>
      <c r="K2755" s="140" t="s">
        <v>6994</v>
      </c>
    </row>
    <row r="2756" spans="1:11" s="139" customFormat="1" ht="30" customHeight="1">
      <c r="A2756" s="140" t="s">
        <v>3642</v>
      </c>
      <c r="B2756" s="146">
        <v>947037.1</v>
      </c>
      <c r="C2756" s="146">
        <v>3001037.9</v>
      </c>
      <c r="D2756" s="146">
        <v>1426.6</v>
      </c>
      <c r="E2756" s="146">
        <v>3949501.6</v>
      </c>
      <c r="F2756" s="146"/>
      <c r="K2756" s="140" t="s">
        <v>6795</v>
      </c>
    </row>
    <row r="2757" spans="1:11" s="139" customFormat="1" ht="30" customHeight="1">
      <c r="A2757" s="140" t="s">
        <v>52</v>
      </c>
      <c r="B2757" s="146"/>
      <c r="C2757" s="146"/>
      <c r="D2757" s="146"/>
      <c r="E2757" s="146"/>
      <c r="F2757" s="146"/>
      <c r="K2757" s="140" t="s">
        <v>6994</v>
      </c>
    </row>
    <row r="2758" spans="1:11" s="139" customFormat="1" ht="30" customHeight="1">
      <c r="A2758" s="140" t="s">
        <v>52</v>
      </c>
      <c r="B2758" s="142"/>
      <c r="C2758" s="142"/>
      <c r="D2758" s="142"/>
      <c r="E2758" s="142"/>
      <c r="F2758" s="142"/>
      <c r="K2758" s="140" t="s">
        <v>6796</v>
      </c>
    </row>
    <row r="2759" spans="1:11" s="139" customFormat="1" ht="30" customHeight="1">
      <c r="A2759" s="140" t="s">
        <v>4579</v>
      </c>
      <c r="B2759" s="142"/>
      <c r="C2759" s="142"/>
      <c r="D2759" s="142"/>
      <c r="E2759" s="142"/>
      <c r="F2759" s="142"/>
      <c r="K2759" s="140" t="s">
        <v>7917</v>
      </c>
    </row>
    <row r="2760" spans="1:11" s="139" customFormat="1" ht="30" customHeight="1">
      <c r="A2760" s="140" t="s">
        <v>52</v>
      </c>
      <c r="B2760" s="142"/>
      <c r="C2760" s="142"/>
      <c r="D2760" s="142"/>
      <c r="E2760" s="142"/>
      <c r="F2760" s="142"/>
      <c r="K2760" s="140" t="s">
        <v>52</v>
      </c>
    </row>
    <row r="2761" spans="1:11" s="139" customFormat="1" ht="30" customHeight="1">
      <c r="A2761" s="140" t="s">
        <v>4580</v>
      </c>
      <c r="B2761" s="142"/>
      <c r="C2761" s="142"/>
      <c r="D2761" s="142"/>
      <c r="E2761" s="142"/>
      <c r="F2761" s="142"/>
      <c r="K2761" s="140" t="s">
        <v>7918</v>
      </c>
    </row>
    <row r="2762" spans="1:11" s="139" customFormat="1" ht="30" customHeight="1">
      <c r="A2762" s="140" t="s">
        <v>4581</v>
      </c>
      <c r="B2762" s="142"/>
      <c r="C2762" s="142"/>
      <c r="D2762" s="142"/>
      <c r="E2762" s="142"/>
      <c r="F2762" s="142"/>
      <c r="K2762" s="140" t="s">
        <v>7919</v>
      </c>
    </row>
    <row r="2763" spans="1:11" s="139" customFormat="1" ht="30" customHeight="1">
      <c r="A2763" s="140" t="s">
        <v>4582</v>
      </c>
      <c r="B2763" s="142"/>
      <c r="C2763" s="142"/>
      <c r="D2763" s="142"/>
      <c r="E2763" s="142"/>
      <c r="F2763" s="142"/>
      <c r="K2763" s="140" t="s">
        <v>7920</v>
      </c>
    </row>
    <row r="2764" spans="1:11" s="139" customFormat="1" ht="30" customHeight="1">
      <c r="A2764" s="140" t="s">
        <v>4583</v>
      </c>
      <c r="B2764" s="142"/>
      <c r="C2764" s="142"/>
      <c r="D2764" s="142"/>
      <c r="E2764" s="142"/>
      <c r="F2764" s="142"/>
      <c r="K2764" s="140" t="s">
        <v>7921</v>
      </c>
    </row>
    <row r="2765" spans="1:11" s="139" customFormat="1" ht="30" customHeight="1">
      <c r="A2765" s="140" t="s">
        <v>4584</v>
      </c>
      <c r="B2765" s="142"/>
      <c r="C2765" s="142"/>
      <c r="D2765" s="142"/>
      <c r="E2765" s="142"/>
      <c r="F2765" s="142"/>
      <c r="K2765" s="140" t="s">
        <v>7922</v>
      </c>
    </row>
    <row r="2766" spans="1:11" s="139" customFormat="1" ht="30" customHeight="1">
      <c r="A2766" s="140" t="s">
        <v>4585</v>
      </c>
      <c r="B2766" s="142"/>
      <c r="C2766" s="142"/>
      <c r="D2766" s="142"/>
      <c r="E2766" s="142"/>
      <c r="F2766" s="142"/>
      <c r="K2766" s="140" t="s">
        <v>7923</v>
      </c>
    </row>
    <row r="2767" spans="1:11" s="139" customFormat="1" ht="30" customHeight="1">
      <c r="A2767" s="140" t="s">
        <v>4586</v>
      </c>
      <c r="B2767" s="142"/>
      <c r="C2767" s="142"/>
      <c r="D2767" s="142"/>
      <c r="E2767" s="142"/>
      <c r="F2767" s="142"/>
      <c r="K2767" s="140" t="s">
        <v>7924</v>
      </c>
    </row>
    <row r="2768" spans="1:11" s="139" customFormat="1" ht="30" customHeight="1">
      <c r="A2768" s="140" t="s">
        <v>4587</v>
      </c>
      <c r="B2768" s="142">
        <v>772560</v>
      </c>
      <c r="C2768" s="142"/>
      <c r="D2768" s="142"/>
      <c r="E2768" s="142">
        <v>772560</v>
      </c>
      <c r="F2768" s="142" t="s">
        <v>7925</v>
      </c>
      <c r="K2768" s="140" t="s">
        <v>7926</v>
      </c>
    </row>
    <row r="2769" spans="1:11" s="139" customFormat="1" ht="30" customHeight="1">
      <c r="A2769" s="140" t="s">
        <v>4588</v>
      </c>
      <c r="B2769" s="142"/>
      <c r="C2769" s="142"/>
      <c r="D2769" s="142"/>
      <c r="E2769" s="142"/>
      <c r="F2769" s="142"/>
      <c r="K2769" s="140" t="s">
        <v>7927</v>
      </c>
    </row>
    <row r="2770" spans="1:11" s="139" customFormat="1" ht="30" customHeight="1">
      <c r="A2770" s="140" t="s">
        <v>4589</v>
      </c>
      <c r="B2770" s="142"/>
      <c r="C2770" s="142">
        <v>941021.5</v>
      </c>
      <c r="D2770" s="142"/>
      <c r="E2770" s="142">
        <v>941021.5</v>
      </c>
      <c r="F2770" s="142" t="s">
        <v>6755</v>
      </c>
      <c r="K2770" s="140" t="s">
        <v>7928</v>
      </c>
    </row>
    <row r="2771" spans="1:11" s="139" customFormat="1" ht="30" customHeight="1">
      <c r="A2771" s="140" t="s">
        <v>52</v>
      </c>
      <c r="B2771" s="142"/>
      <c r="C2771" s="142"/>
      <c r="D2771" s="142"/>
      <c r="E2771" s="142"/>
      <c r="F2771" s="142"/>
      <c r="K2771" s="140" t="s">
        <v>52</v>
      </c>
    </row>
    <row r="2772" spans="1:11" s="139" customFormat="1" ht="30" customHeight="1">
      <c r="A2772" s="140" t="s">
        <v>4590</v>
      </c>
      <c r="B2772" s="142"/>
      <c r="C2772" s="142"/>
      <c r="D2772" s="142"/>
      <c r="E2772" s="142"/>
      <c r="F2772" s="142"/>
      <c r="K2772" s="140" t="s">
        <v>7929</v>
      </c>
    </row>
    <row r="2773" spans="1:11" s="139" customFormat="1" ht="30" customHeight="1">
      <c r="A2773" s="140" t="s">
        <v>4591</v>
      </c>
      <c r="B2773" s="142"/>
      <c r="C2773" s="142"/>
      <c r="D2773" s="142"/>
      <c r="E2773" s="142"/>
      <c r="F2773" s="142"/>
      <c r="K2773" s="140" t="s">
        <v>7930</v>
      </c>
    </row>
    <row r="2774" spans="1:11" s="139" customFormat="1" ht="30" customHeight="1">
      <c r="A2774" s="140" t="s">
        <v>4592</v>
      </c>
      <c r="B2774" s="142">
        <v>28230.6</v>
      </c>
      <c r="C2774" s="142"/>
      <c r="D2774" s="142"/>
      <c r="E2774" s="142">
        <v>28230.6</v>
      </c>
      <c r="F2774" s="142"/>
      <c r="K2774" s="140" t="s">
        <v>7931</v>
      </c>
    </row>
    <row r="2775" spans="1:11" s="139" customFormat="1" ht="30" customHeight="1">
      <c r="A2775" s="140" t="s">
        <v>52</v>
      </c>
      <c r="B2775" s="142"/>
      <c r="C2775" s="142"/>
      <c r="D2775" s="142"/>
      <c r="E2775" s="142"/>
      <c r="F2775" s="142"/>
      <c r="K2775" s="140" t="s">
        <v>52</v>
      </c>
    </row>
    <row r="2776" spans="1:11" s="139" customFormat="1" ht="30" customHeight="1">
      <c r="A2776" s="140" t="s">
        <v>3642</v>
      </c>
      <c r="B2776" s="146">
        <v>800790.6</v>
      </c>
      <c r="C2776" s="146">
        <v>941021.5</v>
      </c>
      <c r="D2776" s="146"/>
      <c r="E2776" s="146">
        <v>1741812.1</v>
      </c>
      <c r="F2776" s="146"/>
      <c r="K2776" s="140" t="s">
        <v>6804</v>
      </c>
    </row>
    <row r="2777" spans="1:11" s="139" customFormat="1" ht="30" customHeight="1">
      <c r="A2777" s="140" t="s">
        <v>52</v>
      </c>
      <c r="B2777" s="146"/>
      <c r="C2777" s="146"/>
      <c r="D2777" s="146"/>
      <c r="E2777" s="146"/>
      <c r="F2777" s="146"/>
      <c r="K2777" s="140" t="s">
        <v>6994</v>
      </c>
    </row>
    <row r="2778" spans="1:11" s="139" customFormat="1" ht="30" customHeight="1">
      <c r="A2778" s="140" t="s">
        <v>52</v>
      </c>
      <c r="B2778" s="142"/>
      <c r="C2778" s="142"/>
      <c r="D2778" s="142"/>
      <c r="E2778" s="142"/>
      <c r="F2778" s="142"/>
      <c r="K2778" s="140" t="s">
        <v>6805</v>
      </c>
    </row>
    <row r="2779" spans="1:11" s="139" customFormat="1" ht="30" customHeight="1">
      <c r="A2779" s="140" t="s">
        <v>4593</v>
      </c>
      <c r="B2779" s="142"/>
      <c r="C2779" s="142"/>
      <c r="D2779" s="142"/>
      <c r="E2779" s="142"/>
      <c r="F2779" s="142"/>
      <c r="K2779" s="140" t="s">
        <v>7932</v>
      </c>
    </row>
    <row r="2780" spans="1:11" s="139" customFormat="1" ht="30" customHeight="1">
      <c r="A2780" s="140" t="s">
        <v>4594</v>
      </c>
      <c r="B2780" s="142"/>
      <c r="C2780" s="142"/>
      <c r="D2780" s="142"/>
      <c r="E2780" s="142"/>
      <c r="F2780" s="142"/>
      <c r="K2780" s="140" t="s">
        <v>7933</v>
      </c>
    </row>
    <row r="2781" spans="1:11" s="139" customFormat="1" ht="30" customHeight="1">
      <c r="A2781" s="140" t="s">
        <v>52</v>
      </c>
      <c r="B2781" s="146"/>
      <c r="C2781" s="146"/>
      <c r="D2781" s="146"/>
      <c r="E2781" s="146"/>
      <c r="F2781" s="146"/>
      <c r="K2781" s="140" t="s">
        <v>6994</v>
      </c>
    </row>
    <row r="2782" spans="1:11" s="139" customFormat="1" ht="30" customHeight="1">
      <c r="A2782" s="140" t="s">
        <v>3642</v>
      </c>
      <c r="B2782" s="146"/>
      <c r="C2782" s="146"/>
      <c r="D2782" s="146"/>
      <c r="E2782" s="146"/>
      <c r="F2782" s="146"/>
      <c r="K2782" s="140" t="s">
        <v>6813</v>
      </c>
    </row>
    <row r="2783" spans="1:11" s="139" customFormat="1" ht="30" customHeight="1">
      <c r="A2783" s="140" t="s">
        <v>52</v>
      </c>
      <c r="B2783" s="143"/>
      <c r="C2783" s="143"/>
      <c r="D2783" s="143"/>
      <c r="E2783" s="143"/>
      <c r="F2783" s="143"/>
      <c r="K2783" s="140" t="s">
        <v>7269</v>
      </c>
    </row>
    <row r="2784" spans="1:11" s="139" customFormat="1" ht="30" customHeight="1">
      <c r="A2784" s="140" t="s">
        <v>4595</v>
      </c>
      <c r="B2784" s="143">
        <v>3345267.7</v>
      </c>
      <c r="C2784" s="143">
        <v>3942059.4</v>
      </c>
      <c r="D2784" s="143">
        <v>1426.6</v>
      </c>
      <c r="E2784" s="143">
        <v>7288753.6999999993</v>
      </c>
      <c r="F2784" s="143"/>
      <c r="K2784" s="140" t="s">
        <v>7934</v>
      </c>
    </row>
    <row r="2785" spans="1:11" s="139" customFormat="1" ht="30" customHeight="1">
      <c r="A2785" s="140" t="s">
        <v>52</v>
      </c>
      <c r="B2785" s="143"/>
      <c r="C2785" s="143"/>
      <c r="D2785" s="143"/>
      <c r="E2785" s="143"/>
      <c r="F2785" s="143"/>
      <c r="K2785" s="140" t="s">
        <v>7269</v>
      </c>
    </row>
    <row r="2786" spans="1:11" s="139" customFormat="1" ht="30" customHeight="1">
      <c r="A2786" s="140"/>
      <c r="B2786" s="140"/>
      <c r="C2786" s="140"/>
      <c r="D2786" s="140"/>
      <c r="E2786" s="140"/>
      <c r="F2786" s="140"/>
    </row>
    <row r="2787" spans="1:11" s="139" customFormat="1" ht="30" customHeight="1" thickBot="1">
      <c r="A2787" s="144" t="s">
        <v>3566</v>
      </c>
      <c r="B2787" s="145">
        <v>3345267</v>
      </c>
      <c r="C2787" s="145">
        <v>3942059</v>
      </c>
      <c r="D2787" s="145">
        <v>1426</v>
      </c>
      <c r="E2787" s="145">
        <v>7288752</v>
      </c>
      <c r="F2787" s="144"/>
    </row>
    <row r="2788" spans="1:11" s="139" customFormat="1" ht="30" customHeight="1">
      <c r="A2788" s="140"/>
      <c r="B2788" s="140"/>
      <c r="C2788" s="140"/>
      <c r="D2788" s="140"/>
      <c r="E2788" s="140"/>
      <c r="F2788" s="140"/>
    </row>
    <row r="2789" spans="1:11" s="139" customFormat="1" ht="30" customHeight="1">
      <c r="A2789" s="140" t="s">
        <v>7935</v>
      </c>
      <c r="B2789" s="141">
        <v>152398</v>
      </c>
      <c r="C2789" s="141">
        <v>816533</v>
      </c>
      <c r="D2789" s="141">
        <v>286</v>
      </c>
      <c r="E2789" s="141">
        <v>969217</v>
      </c>
      <c r="F2789" s="140" t="s">
        <v>52</v>
      </c>
      <c r="G2789" s="139" t="s">
        <v>52</v>
      </c>
      <c r="H2789" s="139" t="s">
        <v>6522</v>
      </c>
      <c r="K2789" s="139">
        <v>1</v>
      </c>
    </row>
    <row r="2790" spans="1:11" s="139" customFormat="1" ht="30" customHeight="1">
      <c r="A2790" s="147"/>
      <c r="B2790" s="140"/>
      <c r="C2790" s="140"/>
      <c r="D2790" s="140"/>
      <c r="E2790" s="140"/>
      <c r="F2790" s="140"/>
    </row>
    <row r="2791" spans="1:11" s="139" customFormat="1" ht="30" customHeight="1">
      <c r="A2791" s="140" t="s">
        <v>6674</v>
      </c>
      <c r="B2791" s="140"/>
      <c r="C2791" s="140"/>
      <c r="D2791" s="140"/>
      <c r="E2791" s="140"/>
      <c r="F2791" s="140"/>
      <c r="G2791" s="139" t="s">
        <v>52</v>
      </c>
      <c r="I2791" s="139" t="s">
        <v>1535</v>
      </c>
      <c r="J2791" s="139" t="s">
        <v>52</v>
      </c>
      <c r="K2791" s="139" t="s">
        <v>56</v>
      </c>
    </row>
    <row r="2792" spans="1:11" s="139" customFormat="1" ht="30" customHeight="1">
      <c r="A2792" s="140" t="s">
        <v>52</v>
      </c>
      <c r="B2792" s="142"/>
      <c r="C2792" s="142"/>
      <c r="D2792" s="142"/>
      <c r="E2792" s="142"/>
      <c r="F2792" s="142"/>
      <c r="K2792" s="140" t="s">
        <v>7936</v>
      </c>
    </row>
    <row r="2793" spans="1:11" s="139" customFormat="1" ht="30" customHeight="1">
      <c r="A2793" s="140" t="s">
        <v>52</v>
      </c>
      <c r="B2793" s="142"/>
      <c r="C2793" s="142"/>
      <c r="D2793" s="142"/>
      <c r="E2793" s="142"/>
      <c r="F2793" s="142"/>
      <c r="K2793" s="140" t="s">
        <v>52</v>
      </c>
    </row>
    <row r="2794" spans="1:11" s="139" customFormat="1" ht="30" customHeight="1">
      <c r="A2794" s="140" t="s">
        <v>4596</v>
      </c>
      <c r="B2794" s="142"/>
      <c r="C2794" s="142"/>
      <c r="D2794" s="142"/>
      <c r="E2794" s="142"/>
      <c r="F2794" s="142"/>
      <c r="K2794" s="140" t="s">
        <v>7937</v>
      </c>
    </row>
    <row r="2795" spans="1:11" s="139" customFormat="1" ht="30" customHeight="1">
      <c r="A2795" s="140" t="s">
        <v>52</v>
      </c>
      <c r="B2795" s="142"/>
      <c r="C2795" s="142"/>
      <c r="D2795" s="142"/>
      <c r="E2795" s="142"/>
      <c r="F2795" s="142"/>
      <c r="K2795" s="140" t="s">
        <v>6676</v>
      </c>
    </row>
    <row r="2796" spans="1:11" s="139" customFormat="1" ht="30" customHeight="1">
      <c r="A2796" s="140" t="s">
        <v>4597</v>
      </c>
      <c r="B2796" s="142"/>
      <c r="C2796" s="142"/>
      <c r="D2796" s="142"/>
      <c r="E2796" s="142"/>
      <c r="F2796" s="142"/>
      <c r="K2796" s="140" t="s">
        <v>7938</v>
      </c>
    </row>
    <row r="2797" spans="1:11" s="139" customFormat="1" ht="30" customHeight="1">
      <c r="A2797" s="140" t="s">
        <v>4598</v>
      </c>
      <c r="B2797" s="142"/>
      <c r="C2797" s="142"/>
      <c r="D2797" s="142"/>
      <c r="E2797" s="142"/>
      <c r="F2797" s="142"/>
      <c r="K2797" s="140" t="s">
        <v>7939</v>
      </c>
    </row>
    <row r="2798" spans="1:11" s="139" customFormat="1" ht="30" customHeight="1">
      <c r="A2798" s="140" t="s">
        <v>4599</v>
      </c>
      <c r="B2798" s="142"/>
      <c r="C2798" s="142"/>
      <c r="D2798" s="142"/>
      <c r="E2798" s="142"/>
      <c r="F2798" s="142"/>
      <c r="K2798" s="140" t="s">
        <v>7940</v>
      </c>
    </row>
    <row r="2799" spans="1:11" s="139" customFormat="1" ht="30" customHeight="1">
      <c r="A2799" s="140" t="s">
        <v>4600</v>
      </c>
      <c r="B2799" s="142"/>
      <c r="C2799" s="142"/>
      <c r="D2799" s="142"/>
      <c r="E2799" s="142"/>
      <c r="F2799" s="142"/>
      <c r="K2799" s="140" t="s">
        <v>7941</v>
      </c>
    </row>
    <row r="2800" spans="1:11" s="139" customFormat="1" ht="30" customHeight="1">
      <c r="A2800" s="140" t="s">
        <v>4601</v>
      </c>
      <c r="B2800" s="142"/>
      <c r="C2800" s="142"/>
      <c r="D2800" s="142"/>
      <c r="E2800" s="142"/>
      <c r="F2800" s="142"/>
      <c r="K2800" s="140" t="s">
        <v>7942</v>
      </c>
    </row>
    <row r="2801" spans="1:11" s="139" customFormat="1" ht="30" customHeight="1">
      <c r="A2801" s="140" t="s">
        <v>4602</v>
      </c>
      <c r="B2801" s="142"/>
      <c r="C2801" s="142"/>
      <c r="D2801" s="142"/>
      <c r="E2801" s="142"/>
      <c r="F2801" s="142"/>
      <c r="K2801" s="140" t="s">
        <v>7943</v>
      </c>
    </row>
    <row r="2802" spans="1:11" s="139" customFormat="1" ht="30" customHeight="1">
      <c r="A2802" s="140" t="s">
        <v>4603</v>
      </c>
      <c r="B2802" s="142"/>
      <c r="C2802" s="142"/>
      <c r="D2802" s="142"/>
      <c r="E2802" s="142"/>
      <c r="F2802" s="142"/>
      <c r="K2802" s="140" t="s">
        <v>7944</v>
      </c>
    </row>
    <row r="2803" spans="1:11" s="139" customFormat="1" ht="30" customHeight="1">
      <c r="A2803" s="140" t="s">
        <v>4604</v>
      </c>
      <c r="B2803" s="142"/>
      <c r="C2803" s="142"/>
      <c r="D2803" s="142"/>
      <c r="E2803" s="142"/>
      <c r="F2803" s="142"/>
      <c r="K2803" s="140" t="s">
        <v>7945</v>
      </c>
    </row>
    <row r="2804" spans="1:11" s="139" customFormat="1" ht="30" customHeight="1">
      <c r="A2804" s="140" t="s">
        <v>4605</v>
      </c>
      <c r="B2804" s="142"/>
      <c r="C2804" s="142"/>
      <c r="D2804" s="142"/>
      <c r="E2804" s="142"/>
      <c r="F2804" s="142"/>
      <c r="K2804" s="140" t="s">
        <v>7946</v>
      </c>
    </row>
    <row r="2805" spans="1:11" s="139" customFormat="1" ht="30" customHeight="1">
      <c r="A2805" s="140" t="s">
        <v>4606</v>
      </c>
      <c r="B2805" s="142"/>
      <c r="C2805" s="142"/>
      <c r="D2805" s="142"/>
      <c r="E2805" s="142"/>
      <c r="F2805" s="142"/>
      <c r="K2805" s="140" t="s">
        <v>7947</v>
      </c>
    </row>
    <row r="2806" spans="1:11" s="139" customFormat="1" ht="30" customHeight="1">
      <c r="A2806" s="140" t="s">
        <v>4607</v>
      </c>
      <c r="B2806" s="142"/>
      <c r="C2806" s="142"/>
      <c r="D2806" s="142"/>
      <c r="E2806" s="142"/>
      <c r="F2806" s="142"/>
      <c r="K2806" s="140" t="s">
        <v>7948</v>
      </c>
    </row>
    <row r="2807" spans="1:11" s="139" customFormat="1" ht="30" customHeight="1">
      <c r="A2807" s="140" t="s">
        <v>4608</v>
      </c>
      <c r="B2807" s="142">
        <v>109881</v>
      </c>
      <c r="C2807" s="142"/>
      <c r="D2807" s="142"/>
      <c r="E2807" s="142">
        <v>109881</v>
      </c>
      <c r="F2807" s="142" t="s">
        <v>7949</v>
      </c>
      <c r="K2807" s="140" t="s">
        <v>7950</v>
      </c>
    </row>
    <row r="2808" spans="1:11" s="139" customFormat="1" ht="30" customHeight="1">
      <c r="A2808" s="140" t="s">
        <v>4609</v>
      </c>
      <c r="B2808" s="142"/>
      <c r="C2808" s="142"/>
      <c r="D2808" s="142"/>
      <c r="E2808" s="142"/>
      <c r="F2808" s="142"/>
      <c r="K2808" s="140" t="s">
        <v>7951</v>
      </c>
    </row>
    <row r="2809" spans="1:11" s="139" customFormat="1" ht="30" customHeight="1">
      <c r="A2809" s="140" t="s">
        <v>4610</v>
      </c>
      <c r="B2809" s="142">
        <v>20200</v>
      </c>
      <c r="C2809" s="142"/>
      <c r="D2809" s="142"/>
      <c r="E2809" s="142">
        <v>20200</v>
      </c>
      <c r="F2809" s="142" t="s">
        <v>7438</v>
      </c>
      <c r="K2809" s="140" t="s">
        <v>7952</v>
      </c>
    </row>
    <row r="2810" spans="1:11" s="139" customFormat="1" ht="30" customHeight="1">
      <c r="A2810" s="140" t="s">
        <v>4611</v>
      </c>
      <c r="B2810" s="142"/>
      <c r="C2810" s="142"/>
      <c r="D2810" s="142"/>
      <c r="E2810" s="142"/>
      <c r="F2810" s="142"/>
      <c r="K2810" s="140" t="s">
        <v>7953</v>
      </c>
    </row>
    <row r="2811" spans="1:11" s="139" customFormat="1" ht="30" customHeight="1">
      <c r="A2811" s="140" t="s">
        <v>4612</v>
      </c>
      <c r="B2811" s="142">
        <v>8392.4</v>
      </c>
      <c r="C2811" s="142"/>
      <c r="D2811" s="142"/>
      <c r="E2811" s="142">
        <v>8392.4</v>
      </c>
      <c r="F2811" s="142" t="s">
        <v>7954</v>
      </c>
      <c r="K2811" s="140" t="s">
        <v>7955</v>
      </c>
    </row>
    <row r="2812" spans="1:11" s="139" customFormat="1" ht="30" customHeight="1">
      <c r="A2812" s="140" t="s">
        <v>4613</v>
      </c>
      <c r="B2812" s="142"/>
      <c r="C2812" s="142"/>
      <c r="D2812" s="142"/>
      <c r="E2812" s="142"/>
      <c r="F2812" s="142"/>
      <c r="K2812" s="140" t="s">
        <v>7956</v>
      </c>
    </row>
    <row r="2813" spans="1:11" s="139" customFormat="1" ht="30" customHeight="1">
      <c r="A2813" s="140" t="s">
        <v>4614</v>
      </c>
      <c r="B2813" s="142">
        <v>3290.6</v>
      </c>
      <c r="C2813" s="142"/>
      <c r="D2813" s="142"/>
      <c r="E2813" s="142">
        <v>3290.6</v>
      </c>
      <c r="F2813" s="142" t="s">
        <v>6957</v>
      </c>
      <c r="K2813" s="140" t="s">
        <v>7957</v>
      </c>
    </row>
    <row r="2814" spans="1:11" s="139" customFormat="1" ht="30" customHeight="1">
      <c r="A2814" s="140" t="s">
        <v>4615</v>
      </c>
      <c r="B2814" s="142"/>
      <c r="C2814" s="142"/>
      <c r="D2814" s="142"/>
      <c r="E2814" s="142"/>
      <c r="F2814" s="142"/>
      <c r="K2814" s="140" t="s">
        <v>7958</v>
      </c>
    </row>
    <row r="2815" spans="1:11" s="139" customFormat="1" ht="30" customHeight="1">
      <c r="A2815" s="140" t="s">
        <v>4616</v>
      </c>
      <c r="B2815" s="142">
        <v>5120.8</v>
      </c>
      <c r="C2815" s="142"/>
      <c r="D2815" s="142"/>
      <c r="E2815" s="142">
        <v>5120.8</v>
      </c>
      <c r="F2815" s="142" t="s">
        <v>7959</v>
      </c>
      <c r="K2815" s="140" t="s">
        <v>7960</v>
      </c>
    </row>
    <row r="2816" spans="1:11" s="139" customFormat="1" ht="30" customHeight="1">
      <c r="A2816" s="140" t="s">
        <v>4617</v>
      </c>
      <c r="B2816" s="142"/>
      <c r="C2816" s="142"/>
      <c r="D2816" s="142"/>
      <c r="E2816" s="142"/>
      <c r="F2816" s="142"/>
      <c r="K2816" s="140" t="s">
        <v>7961</v>
      </c>
    </row>
    <row r="2817" spans="1:11" s="139" customFormat="1" ht="30" customHeight="1">
      <c r="A2817" s="140" t="s">
        <v>4618</v>
      </c>
      <c r="B2817" s="142">
        <v>2525.6999999999998</v>
      </c>
      <c r="C2817" s="142"/>
      <c r="D2817" s="142"/>
      <c r="E2817" s="142">
        <v>2525.6999999999998</v>
      </c>
      <c r="F2817" s="142" t="s">
        <v>7962</v>
      </c>
      <c r="K2817" s="140" t="s">
        <v>7963</v>
      </c>
    </row>
    <row r="2818" spans="1:11" s="139" customFormat="1" ht="30" customHeight="1">
      <c r="A2818" s="140" t="s">
        <v>3618</v>
      </c>
      <c r="B2818" s="142">
        <v>149410.5</v>
      </c>
      <c r="C2818" s="142"/>
      <c r="D2818" s="142"/>
      <c r="E2818" s="142">
        <v>149410.5</v>
      </c>
      <c r="F2818" s="142"/>
      <c r="K2818" s="140" t="s">
        <v>6757</v>
      </c>
    </row>
    <row r="2819" spans="1:11" s="139" customFormat="1" ht="30" customHeight="1">
      <c r="A2819" s="140" t="s">
        <v>52</v>
      </c>
      <c r="B2819" s="142"/>
      <c r="C2819" s="142"/>
      <c r="D2819" s="142"/>
      <c r="E2819" s="142"/>
      <c r="F2819" s="142"/>
      <c r="K2819" s="140" t="s">
        <v>6758</v>
      </c>
    </row>
    <row r="2820" spans="1:11" s="139" customFormat="1" ht="30" customHeight="1">
      <c r="A2820" s="140" t="s">
        <v>3683</v>
      </c>
      <c r="B2820" s="142"/>
      <c r="C2820" s="142"/>
      <c r="D2820" s="142"/>
      <c r="E2820" s="142"/>
      <c r="F2820" s="142"/>
      <c r="K2820" s="140" t="s">
        <v>6856</v>
      </c>
    </row>
    <row r="2821" spans="1:11" s="139" customFormat="1" ht="30" customHeight="1">
      <c r="A2821" s="140" t="s">
        <v>4619</v>
      </c>
      <c r="B2821" s="142"/>
      <c r="C2821" s="142"/>
      <c r="D2821" s="142"/>
      <c r="E2821" s="142"/>
      <c r="F2821" s="142"/>
      <c r="K2821" s="140" t="s">
        <v>7964</v>
      </c>
    </row>
    <row r="2822" spans="1:11" s="139" customFormat="1" ht="30" customHeight="1">
      <c r="A2822" s="140" t="s">
        <v>4620</v>
      </c>
      <c r="B2822" s="142"/>
      <c r="C2822" s="142">
        <v>717308</v>
      </c>
      <c r="D2822" s="142"/>
      <c r="E2822" s="142">
        <v>717308</v>
      </c>
      <c r="F2822" s="142" t="s">
        <v>7965</v>
      </c>
      <c r="K2822" s="140" t="s">
        <v>7966</v>
      </c>
    </row>
    <row r="2823" spans="1:11" s="139" customFormat="1" ht="30" customHeight="1">
      <c r="A2823" s="140" t="s">
        <v>4621</v>
      </c>
      <c r="B2823" s="142"/>
      <c r="C2823" s="142"/>
      <c r="D2823" s="142"/>
      <c r="E2823" s="142"/>
      <c r="F2823" s="142"/>
      <c r="K2823" s="140" t="s">
        <v>7967</v>
      </c>
    </row>
    <row r="2824" spans="1:11" s="139" customFormat="1" ht="30" customHeight="1">
      <c r="A2824" s="140" t="s">
        <v>4622</v>
      </c>
      <c r="B2824" s="142"/>
      <c r="C2824" s="142">
        <v>11792.2</v>
      </c>
      <c r="D2824" s="142"/>
      <c r="E2824" s="142">
        <v>11792.2</v>
      </c>
      <c r="F2824" s="142" t="s">
        <v>6755</v>
      </c>
      <c r="K2824" s="140" t="s">
        <v>7968</v>
      </c>
    </row>
    <row r="2825" spans="1:11" s="139" customFormat="1" ht="30" customHeight="1">
      <c r="A2825" s="140" t="s">
        <v>4623</v>
      </c>
      <c r="B2825" s="142"/>
      <c r="C2825" s="142"/>
      <c r="D2825" s="142"/>
      <c r="E2825" s="142"/>
      <c r="F2825" s="142"/>
      <c r="K2825" s="140" t="s">
        <v>7969</v>
      </c>
    </row>
    <row r="2826" spans="1:11" s="139" customFormat="1" ht="30" customHeight="1">
      <c r="A2826" s="140" t="s">
        <v>4624</v>
      </c>
      <c r="B2826" s="142"/>
      <c r="C2826" s="142">
        <v>71180.399999999994</v>
      </c>
      <c r="D2826" s="142"/>
      <c r="E2826" s="142">
        <v>71180.399999999994</v>
      </c>
      <c r="F2826" s="142" t="s">
        <v>6941</v>
      </c>
      <c r="K2826" s="140" t="s">
        <v>7970</v>
      </c>
    </row>
    <row r="2827" spans="1:11" s="139" customFormat="1" ht="30" customHeight="1">
      <c r="A2827" s="140" t="s">
        <v>4625</v>
      </c>
      <c r="B2827" s="142"/>
      <c r="C2827" s="142"/>
      <c r="D2827" s="142"/>
      <c r="E2827" s="142"/>
      <c r="F2827" s="142"/>
      <c r="K2827" s="140" t="s">
        <v>7971</v>
      </c>
    </row>
    <row r="2828" spans="1:11" s="139" customFormat="1" ht="30" customHeight="1">
      <c r="A2828" s="140" t="s">
        <v>4626</v>
      </c>
      <c r="B2828" s="142"/>
      <c r="C2828" s="142">
        <v>16253.3</v>
      </c>
      <c r="D2828" s="142"/>
      <c r="E2828" s="142">
        <v>16253.3</v>
      </c>
      <c r="F2828" s="142" t="s">
        <v>6922</v>
      </c>
      <c r="K2828" s="140" t="s">
        <v>7972</v>
      </c>
    </row>
    <row r="2829" spans="1:11" s="139" customFormat="1" ht="30" customHeight="1">
      <c r="A2829" s="140" t="s">
        <v>52</v>
      </c>
      <c r="B2829" s="142"/>
      <c r="C2829" s="142"/>
      <c r="D2829" s="142"/>
      <c r="E2829" s="142"/>
      <c r="F2829" s="142"/>
      <c r="K2829" s="140" t="s">
        <v>52</v>
      </c>
    </row>
    <row r="2830" spans="1:11" s="139" customFormat="1" ht="30" customHeight="1">
      <c r="A2830" s="140" t="s">
        <v>3618</v>
      </c>
      <c r="B2830" s="142"/>
      <c r="C2830" s="142">
        <v>816533.9</v>
      </c>
      <c r="D2830" s="142"/>
      <c r="E2830" s="142">
        <v>816533.9</v>
      </c>
      <c r="F2830" s="142"/>
      <c r="K2830" s="140" t="s">
        <v>6761</v>
      </c>
    </row>
    <row r="2831" spans="1:11" s="139" customFormat="1" ht="30" customHeight="1">
      <c r="A2831" s="140" t="s">
        <v>52</v>
      </c>
      <c r="B2831" s="142"/>
      <c r="C2831" s="142"/>
      <c r="D2831" s="142"/>
      <c r="E2831" s="142"/>
      <c r="F2831" s="142"/>
      <c r="K2831" s="140" t="s">
        <v>6796</v>
      </c>
    </row>
    <row r="2832" spans="1:11" s="139" customFormat="1" ht="30" customHeight="1">
      <c r="A2832" s="140" t="s">
        <v>4627</v>
      </c>
      <c r="B2832" s="142"/>
      <c r="C2832" s="142"/>
      <c r="D2832" s="142"/>
      <c r="E2832" s="142"/>
      <c r="F2832" s="142"/>
      <c r="K2832" s="140" t="s">
        <v>7973</v>
      </c>
    </row>
    <row r="2833" spans="1:11" s="139" customFormat="1" ht="30" customHeight="1">
      <c r="A2833" s="140" t="s">
        <v>4628</v>
      </c>
      <c r="B2833" s="142"/>
      <c r="C2833" s="142"/>
      <c r="D2833" s="142">
        <v>286.3</v>
      </c>
      <c r="E2833" s="142">
        <v>286.3</v>
      </c>
      <c r="F2833" s="142" t="s">
        <v>7974</v>
      </c>
      <c r="K2833" s="140" t="s">
        <v>7975</v>
      </c>
    </row>
    <row r="2834" spans="1:11" s="139" customFormat="1" ht="30" customHeight="1">
      <c r="A2834" s="140" t="s">
        <v>3618</v>
      </c>
      <c r="B2834" s="142"/>
      <c r="C2834" s="142"/>
      <c r="D2834" s="142">
        <v>286.3</v>
      </c>
      <c r="E2834" s="142">
        <v>286.3</v>
      </c>
      <c r="F2834" s="142"/>
      <c r="K2834" s="140" t="s">
        <v>6821</v>
      </c>
    </row>
    <row r="2835" spans="1:11" s="139" customFormat="1" ht="30" customHeight="1">
      <c r="A2835" s="140" t="s">
        <v>52</v>
      </c>
      <c r="B2835" s="142"/>
      <c r="C2835" s="142"/>
      <c r="D2835" s="142"/>
      <c r="E2835" s="142"/>
      <c r="F2835" s="142"/>
      <c r="K2835" s="140" t="s">
        <v>6805</v>
      </c>
    </row>
    <row r="2836" spans="1:11" s="139" customFormat="1" ht="30" customHeight="1">
      <c r="A2836" s="140" t="s">
        <v>4629</v>
      </c>
      <c r="B2836" s="142">
        <v>2988.2</v>
      </c>
      <c r="C2836" s="142"/>
      <c r="D2836" s="142"/>
      <c r="E2836" s="142">
        <v>2988.2</v>
      </c>
      <c r="F2836" s="142"/>
      <c r="K2836" s="140" t="s">
        <v>7976</v>
      </c>
    </row>
    <row r="2837" spans="1:11" s="139" customFormat="1" ht="30" customHeight="1">
      <c r="A2837" s="140" t="s">
        <v>52</v>
      </c>
      <c r="B2837" s="142"/>
      <c r="C2837" s="142"/>
      <c r="D2837" s="142"/>
      <c r="E2837" s="142"/>
      <c r="F2837" s="142"/>
      <c r="K2837" s="140" t="s">
        <v>52</v>
      </c>
    </row>
    <row r="2838" spans="1:11" s="139" customFormat="1" ht="30" customHeight="1">
      <c r="A2838" s="140" t="s">
        <v>4630</v>
      </c>
      <c r="B2838" s="142">
        <v>24496</v>
      </c>
      <c r="C2838" s="142"/>
      <c r="D2838" s="142"/>
      <c r="E2838" s="142">
        <v>24496</v>
      </c>
      <c r="F2838" s="142"/>
      <c r="K2838" s="140" t="s">
        <v>7977</v>
      </c>
    </row>
    <row r="2839" spans="1:11" s="139" customFormat="1" ht="30" customHeight="1">
      <c r="A2839" s="140" t="s">
        <v>52</v>
      </c>
      <c r="B2839" s="142"/>
      <c r="C2839" s="142"/>
      <c r="D2839" s="142"/>
      <c r="E2839" s="142"/>
      <c r="F2839" s="142"/>
      <c r="K2839" s="140" t="s">
        <v>52</v>
      </c>
    </row>
    <row r="2840" spans="1:11" s="139" customFormat="1" ht="30" customHeight="1">
      <c r="A2840" s="140" t="s">
        <v>3618</v>
      </c>
      <c r="B2840" s="142">
        <v>2988.2</v>
      </c>
      <c r="C2840" s="142"/>
      <c r="D2840" s="142"/>
      <c r="E2840" s="142">
        <v>2988.2</v>
      </c>
      <c r="F2840" s="142"/>
      <c r="K2840" s="140" t="s">
        <v>6822</v>
      </c>
    </row>
    <row r="2841" spans="1:11" s="139" customFormat="1" ht="30" customHeight="1">
      <c r="A2841" s="140" t="s">
        <v>52</v>
      </c>
      <c r="B2841" s="142"/>
      <c r="C2841" s="142"/>
      <c r="D2841" s="142"/>
      <c r="E2841" s="142"/>
      <c r="F2841" s="142"/>
      <c r="K2841" s="140" t="s">
        <v>52</v>
      </c>
    </row>
    <row r="2842" spans="1:11" s="139" customFormat="1" ht="30" customHeight="1">
      <c r="A2842" s="140" t="s">
        <v>3708</v>
      </c>
      <c r="B2842" s="142">
        <v>176894.7</v>
      </c>
      <c r="C2842" s="142">
        <v>816533.9</v>
      </c>
      <c r="D2842" s="142">
        <v>286.3</v>
      </c>
      <c r="E2842" s="142">
        <v>993714.9</v>
      </c>
      <c r="F2842" s="142"/>
      <c r="K2842" s="140" t="s">
        <v>6882</v>
      </c>
    </row>
    <row r="2843" spans="1:11" s="139" customFormat="1" ht="30" customHeight="1">
      <c r="A2843" s="140"/>
      <c r="B2843" s="140"/>
      <c r="C2843" s="140"/>
      <c r="D2843" s="140"/>
      <c r="E2843" s="140"/>
      <c r="F2843" s="140"/>
    </row>
    <row r="2844" spans="1:11" s="139" customFormat="1" ht="30" customHeight="1" thickBot="1">
      <c r="A2844" s="144" t="s">
        <v>3566</v>
      </c>
      <c r="B2844" s="145">
        <v>152398</v>
      </c>
      <c r="C2844" s="145">
        <v>816533</v>
      </c>
      <c r="D2844" s="145">
        <v>286</v>
      </c>
      <c r="E2844" s="145">
        <v>969217</v>
      </c>
      <c r="F2844" s="144"/>
    </row>
    <row r="2845" spans="1:11" s="139" customFormat="1" ht="30" customHeight="1">
      <c r="A2845" s="140"/>
      <c r="B2845" s="140"/>
      <c r="C2845" s="140"/>
      <c r="D2845" s="140"/>
      <c r="E2845" s="140"/>
      <c r="F2845" s="140"/>
    </row>
    <row r="2846" spans="1:11" s="139" customFormat="1" ht="30" customHeight="1">
      <c r="A2846" s="140" t="s">
        <v>7978</v>
      </c>
      <c r="B2846" s="141">
        <v>0</v>
      </c>
      <c r="C2846" s="141">
        <v>3976</v>
      </c>
      <c r="D2846" s="141">
        <v>0</v>
      </c>
      <c r="E2846" s="141">
        <v>3976</v>
      </c>
      <c r="F2846" s="140" t="s">
        <v>52</v>
      </c>
      <c r="G2846" s="139" t="s">
        <v>52</v>
      </c>
      <c r="H2846" s="139" t="s">
        <v>6523</v>
      </c>
      <c r="K2846" s="139">
        <v>1</v>
      </c>
    </row>
    <row r="2847" spans="1:11" s="139" customFormat="1" ht="30" customHeight="1">
      <c r="A2847" s="147"/>
      <c r="B2847" s="140"/>
      <c r="C2847" s="140"/>
      <c r="D2847" s="140"/>
      <c r="E2847" s="140"/>
      <c r="F2847" s="140"/>
    </row>
    <row r="2848" spans="1:11" s="139" customFormat="1" ht="30" customHeight="1">
      <c r="A2848" s="140" t="s">
        <v>6674</v>
      </c>
      <c r="B2848" s="140"/>
      <c r="C2848" s="140"/>
      <c r="D2848" s="140"/>
      <c r="E2848" s="140"/>
      <c r="F2848" s="140"/>
      <c r="G2848" s="139" t="s">
        <v>52</v>
      </c>
      <c r="I2848" s="139" t="s">
        <v>1535</v>
      </c>
      <c r="J2848" s="139" t="s">
        <v>52</v>
      </c>
      <c r="K2848" s="139" t="s">
        <v>56</v>
      </c>
    </row>
    <row r="2849" spans="1:11" s="139" customFormat="1" ht="30" customHeight="1">
      <c r="A2849" s="140" t="s">
        <v>4631</v>
      </c>
      <c r="B2849" s="142"/>
      <c r="C2849" s="142"/>
      <c r="D2849" s="142"/>
      <c r="E2849" s="142"/>
      <c r="F2849" s="142"/>
      <c r="K2849" s="140" t="s">
        <v>7979</v>
      </c>
    </row>
    <row r="2850" spans="1:11" s="139" customFormat="1" ht="30" customHeight="1">
      <c r="A2850" s="140" t="s">
        <v>52</v>
      </c>
      <c r="B2850" s="142"/>
      <c r="C2850" s="142"/>
      <c r="D2850" s="142"/>
      <c r="E2850" s="142"/>
      <c r="F2850" s="142"/>
      <c r="K2850" s="140" t="s">
        <v>52</v>
      </c>
    </row>
    <row r="2851" spans="1:11" s="139" customFormat="1" ht="30" customHeight="1">
      <c r="A2851" s="140" t="s">
        <v>52</v>
      </c>
      <c r="B2851" s="142"/>
      <c r="C2851" s="142"/>
      <c r="D2851" s="142"/>
      <c r="E2851" s="142"/>
      <c r="F2851" s="142"/>
      <c r="K2851" s="140" t="s">
        <v>6676</v>
      </c>
    </row>
    <row r="2852" spans="1:11" s="139" customFormat="1" ht="30" customHeight="1">
      <c r="A2852" s="140" t="s">
        <v>4632</v>
      </c>
      <c r="B2852" s="142"/>
      <c r="C2852" s="142"/>
      <c r="D2852" s="142"/>
      <c r="E2852" s="142"/>
      <c r="F2852" s="142"/>
      <c r="K2852" s="140" t="s">
        <v>7980</v>
      </c>
    </row>
    <row r="2853" spans="1:11" s="139" customFormat="1" ht="30" customHeight="1">
      <c r="A2853" s="140" t="s">
        <v>7981</v>
      </c>
      <c r="B2853" s="142"/>
      <c r="C2853" s="142"/>
      <c r="D2853" s="142"/>
      <c r="E2853" s="142"/>
      <c r="F2853" s="142"/>
      <c r="K2853" s="140" t="s">
        <v>7982</v>
      </c>
    </row>
    <row r="2854" spans="1:11" s="139" customFormat="1" ht="30" customHeight="1">
      <c r="A2854" s="140" t="s">
        <v>4633</v>
      </c>
      <c r="B2854" s="142"/>
      <c r="C2854" s="142"/>
      <c r="D2854" s="142"/>
      <c r="E2854" s="142"/>
      <c r="F2854" s="142" t="s">
        <v>7983</v>
      </c>
      <c r="K2854" s="140" t="s">
        <v>7984</v>
      </c>
    </row>
    <row r="2855" spans="1:11" s="139" customFormat="1" ht="30" customHeight="1">
      <c r="A2855" s="140" t="s">
        <v>4634</v>
      </c>
      <c r="B2855" s="142"/>
      <c r="C2855" s="142">
        <v>3976</v>
      </c>
      <c r="D2855" s="142"/>
      <c r="E2855" s="142">
        <v>3976</v>
      </c>
      <c r="F2855" s="142" t="s">
        <v>7985</v>
      </c>
      <c r="K2855" s="140" t="s">
        <v>7986</v>
      </c>
    </row>
    <row r="2856" spans="1:11" s="139" customFormat="1" ht="30" customHeight="1">
      <c r="A2856" s="140" t="s">
        <v>4635</v>
      </c>
      <c r="B2856" s="142"/>
      <c r="C2856" s="142"/>
      <c r="D2856" s="142"/>
      <c r="E2856" s="142"/>
      <c r="F2856" s="142" t="s">
        <v>7987</v>
      </c>
      <c r="K2856" s="140" t="s">
        <v>7988</v>
      </c>
    </row>
    <row r="2857" spans="1:11" s="139" customFormat="1" ht="30" customHeight="1">
      <c r="A2857" s="140" t="s">
        <v>52</v>
      </c>
      <c r="B2857" s="142"/>
      <c r="C2857" s="142"/>
      <c r="D2857" s="142"/>
      <c r="E2857" s="142"/>
      <c r="F2857" s="142"/>
      <c r="K2857" s="140" t="s">
        <v>52</v>
      </c>
    </row>
    <row r="2858" spans="1:11" s="139" customFormat="1" ht="30" customHeight="1">
      <c r="A2858" s="140" t="s">
        <v>3748</v>
      </c>
      <c r="B2858" s="142"/>
      <c r="C2858" s="142">
        <v>3976</v>
      </c>
      <c r="D2858" s="142"/>
      <c r="E2858" s="142">
        <v>3976</v>
      </c>
      <c r="F2858" s="142"/>
      <c r="K2858" s="140" t="s">
        <v>6919</v>
      </c>
    </row>
    <row r="2859" spans="1:11" s="139" customFormat="1" ht="30" customHeight="1">
      <c r="A2859" s="140" t="s">
        <v>52</v>
      </c>
      <c r="B2859" s="142"/>
      <c r="C2859" s="142"/>
      <c r="D2859" s="142"/>
      <c r="E2859" s="142"/>
      <c r="F2859" s="142"/>
      <c r="K2859" s="140" t="s">
        <v>6758</v>
      </c>
    </row>
    <row r="2860" spans="1:11" s="139" customFormat="1" ht="30" customHeight="1">
      <c r="A2860" s="140" t="s">
        <v>4636</v>
      </c>
      <c r="B2860" s="142"/>
      <c r="C2860" s="142"/>
      <c r="D2860" s="142"/>
      <c r="E2860" s="142"/>
      <c r="F2860" s="142"/>
      <c r="K2860" s="140" t="s">
        <v>7989</v>
      </c>
    </row>
    <row r="2861" spans="1:11" s="139" customFormat="1" ht="30" customHeight="1">
      <c r="A2861" s="140" t="s">
        <v>4637</v>
      </c>
      <c r="B2861" s="142"/>
      <c r="C2861" s="142"/>
      <c r="D2861" s="142"/>
      <c r="E2861" s="142"/>
      <c r="F2861" s="142"/>
      <c r="K2861" s="140" t="s">
        <v>7990</v>
      </c>
    </row>
    <row r="2862" spans="1:11" s="139" customFormat="1" ht="30" customHeight="1">
      <c r="A2862" s="140" t="s">
        <v>4638</v>
      </c>
      <c r="B2862" s="142"/>
      <c r="C2862" s="142"/>
      <c r="D2862" s="142"/>
      <c r="E2862" s="142"/>
      <c r="F2862" s="142"/>
      <c r="K2862" s="140" t="s">
        <v>7991</v>
      </c>
    </row>
    <row r="2863" spans="1:11" s="139" customFormat="1" ht="30" customHeight="1">
      <c r="A2863" s="140" t="s">
        <v>52</v>
      </c>
      <c r="B2863" s="142"/>
      <c r="C2863" s="142"/>
      <c r="D2863" s="142"/>
      <c r="E2863" s="142"/>
      <c r="F2863" s="142"/>
      <c r="K2863" s="140" t="s">
        <v>52</v>
      </c>
    </row>
    <row r="2864" spans="1:11" s="139" customFormat="1" ht="30" customHeight="1">
      <c r="A2864" s="140" t="s">
        <v>3748</v>
      </c>
      <c r="B2864" s="142"/>
      <c r="C2864" s="142"/>
      <c r="D2864" s="142"/>
      <c r="E2864" s="142"/>
      <c r="F2864" s="142"/>
      <c r="K2864" s="140" t="s">
        <v>6924</v>
      </c>
    </row>
    <row r="2865" spans="1:11" s="139" customFormat="1" ht="30" customHeight="1">
      <c r="A2865" s="140" t="s">
        <v>52</v>
      </c>
      <c r="B2865" s="146"/>
      <c r="C2865" s="146"/>
      <c r="D2865" s="146"/>
      <c r="E2865" s="146"/>
      <c r="F2865" s="146"/>
      <c r="K2865" s="140" t="s">
        <v>6994</v>
      </c>
    </row>
    <row r="2866" spans="1:11" s="139" customFormat="1" ht="30" customHeight="1">
      <c r="A2866" s="140" t="s">
        <v>4639</v>
      </c>
      <c r="B2866" s="146"/>
      <c r="C2866" s="146">
        <v>3976</v>
      </c>
      <c r="D2866" s="146"/>
      <c r="E2866" s="146">
        <v>3976</v>
      </c>
      <c r="F2866" s="146"/>
      <c r="K2866" s="140" t="s">
        <v>7992</v>
      </c>
    </row>
    <row r="2867" spans="1:11" s="139" customFormat="1" ht="30" customHeight="1">
      <c r="A2867" s="140"/>
      <c r="B2867" s="140"/>
      <c r="C2867" s="140"/>
      <c r="D2867" s="140"/>
      <c r="E2867" s="140"/>
      <c r="F2867" s="140"/>
    </row>
    <row r="2868" spans="1:11" s="139" customFormat="1" ht="30" customHeight="1" thickBot="1">
      <c r="A2868" s="144" t="s">
        <v>3566</v>
      </c>
      <c r="B2868" s="145">
        <v>0</v>
      </c>
      <c r="C2868" s="145">
        <v>3976</v>
      </c>
      <c r="D2868" s="145">
        <v>0</v>
      </c>
      <c r="E2868" s="145">
        <v>3976</v>
      </c>
      <c r="F2868" s="144"/>
    </row>
    <row r="2869" spans="1:11" s="139" customFormat="1" ht="30" customHeight="1">
      <c r="A2869" s="140"/>
      <c r="B2869" s="140"/>
      <c r="C2869" s="140"/>
      <c r="D2869" s="140"/>
      <c r="E2869" s="140"/>
      <c r="F2869" s="140"/>
    </row>
    <row r="2870" spans="1:11" s="139" customFormat="1" ht="30" customHeight="1">
      <c r="A2870" s="140" t="s">
        <v>7993</v>
      </c>
      <c r="B2870" s="141">
        <v>542</v>
      </c>
      <c r="C2870" s="141">
        <v>292</v>
      </c>
      <c r="D2870" s="141">
        <v>0</v>
      </c>
      <c r="E2870" s="141">
        <v>834</v>
      </c>
      <c r="F2870" s="140" t="s">
        <v>52</v>
      </c>
      <c r="G2870" s="139" t="s">
        <v>52</v>
      </c>
      <c r="H2870" s="139" t="s">
        <v>6524</v>
      </c>
      <c r="K2870" s="139">
        <v>1</v>
      </c>
    </row>
    <row r="2871" spans="1:11" s="139" customFormat="1" ht="30" customHeight="1">
      <c r="A2871" s="147"/>
      <c r="B2871" s="140"/>
      <c r="C2871" s="140"/>
      <c r="D2871" s="140"/>
      <c r="E2871" s="140"/>
      <c r="F2871" s="140"/>
    </row>
    <row r="2872" spans="1:11" s="139" customFormat="1" ht="30" customHeight="1">
      <c r="A2872" s="140" t="s">
        <v>6674</v>
      </c>
      <c r="B2872" s="140"/>
      <c r="C2872" s="140"/>
      <c r="D2872" s="140"/>
      <c r="E2872" s="140"/>
      <c r="F2872" s="140"/>
      <c r="G2872" s="139" t="s">
        <v>52</v>
      </c>
      <c r="I2872" s="139" t="s">
        <v>1535</v>
      </c>
      <c r="J2872" s="139" t="s">
        <v>52</v>
      </c>
      <c r="K2872" s="139" t="s">
        <v>56</v>
      </c>
    </row>
    <row r="2873" spans="1:11" s="139" customFormat="1" ht="30" customHeight="1">
      <c r="A2873" s="140" t="s">
        <v>4640</v>
      </c>
      <c r="B2873" s="142"/>
      <c r="C2873" s="142"/>
      <c r="D2873" s="142"/>
      <c r="E2873" s="142"/>
      <c r="F2873" s="142"/>
      <c r="K2873" s="140" t="s">
        <v>7994</v>
      </c>
    </row>
    <row r="2874" spans="1:11" s="139" customFormat="1" ht="30" customHeight="1">
      <c r="A2874" s="140" t="s">
        <v>52</v>
      </c>
      <c r="B2874" s="142"/>
      <c r="C2874" s="142"/>
      <c r="D2874" s="142"/>
      <c r="E2874" s="142"/>
      <c r="F2874" s="142"/>
      <c r="K2874" s="140" t="s">
        <v>6676</v>
      </c>
    </row>
    <row r="2875" spans="1:11" s="139" customFormat="1" ht="30" customHeight="1">
      <c r="A2875" s="140" t="s">
        <v>4641</v>
      </c>
      <c r="B2875" s="142"/>
      <c r="C2875" s="142"/>
      <c r="D2875" s="142"/>
      <c r="E2875" s="142"/>
      <c r="F2875" s="142"/>
      <c r="K2875" s="140" t="s">
        <v>7995</v>
      </c>
    </row>
    <row r="2876" spans="1:11" s="139" customFormat="1" ht="30" customHeight="1">
      <c r="A2876" s="140" t="s">
        <v>7996</v>
      </c>
      <c r="B2876" s="142"/>
      <c r="C2876" s="142"/>
      <c r="D2876" s="142"/>
      <c r="E2876" s="142"/>
      <c r="F2876" s="142"/>
      <c r="K2876" s="140" t="s">
        <v>7997</v>
      </c>
    </row>
    <row r="2877" spans="1:11" s="139" customFormat="1" ht="30" customHeight="1">
      <c r="A2877" s="140" t="s">
        <v>4642</v>
      </c>
      <c r="B2877" s="142"/>
      <c r="C2877" s="142"/>
      <c r="D2877" s="142"/>
      <c r="E2877" s="142"/>
      <c r="F2877" s="142" t="s">
        <v>7998</v>
      </c>
      <c r="K2877" s="140" t="s">
        <v>7999</v>
      </c>
    </row>
    <row r="2878" spans="1:11" s="139" customFormat="1" ht="30" customHeight="1">
      <c r="A2878" s="140" t="s">
        <v>4643</v>
      </c>
      <c r="B2878" s="142"/>
      <c r="C2878" s="142">
        <v>292</v>
      </c>
      <c r="D2878" s="142"/>
      <c r="E2878" s="142">
        <v>292</v>
      </c>
      <c r="F2878" s="142" t="s">
        <v>8000</v>
      </c>
      <c r="K2878" s="140" t="s">
        <v>8001</v>
      </c>
    </row>
    <row r="2879" spans="1:11" s="139" customFormat="1" ht="30" customHeight="1">
      <c r="A2879" s="140" t="s">
        <v>4644</v>
      </c>
      <c r="B2879" s="142"/>
      <c r="C2879" s="142"/>
      <c r="D2879" s="142"/>
      <c r="E2879" s="142"/>
      <c r="F2879" s="142" t="s">
        <v>8002</v>
      </c>
      <c r="K2879" s="140" t="s">
        <v>8003</v>
      </c>
    </row>
    <row r="2880" spans="1:11" s="139" customFormat="1" ht="30" customHeight="1">
      <c r="A2880" s="140" t="s">
        <v>52</v>
      </c>
      <c r="B2880" s="142"/>
      <c r="C2880" s="142"/>
      <c r="D2880" s="142"/>
      <c r="E2880" s="142"/>
      <c r="F2880" s="142"/>
      <c r="K2880" s="140" t="s">
        <v>52</v>
      </c>
    </row>
    <row r="2881" spans="1:11" s="139" customFormat="1" ht="30" customHeight="1">
      <c r="A2881" s="140" t="s">
        <v>3642</v>
      </c>
      <c r="B2881" s="146"/>
      <c r="C2881" s="146">
        <v>292</v>
      </c>
      <c r="D2881" s="146"/>
      <c r="E2881" s="146">
        <v>292</v>
      </c>
      <c r="F2881" s="146"/>
      <c r="K2881" s="140" t="s">
        <v>6787</v>
      </c>
    </row>
    <row r="2882" spans="1:11" s="139" customFormat="1" ht="30" customHeight="1">
      <c r="A2882" s="140" t="s">
        <v>52</v>
      </c>
      <c r="B2882" s="142"/>
      <c r="C2882" s="142"/>
      <c r="D2882" s="142"/>
      <c r="E2882" s="142"/>
      <c r="F2882" s="142"/>
      <c r="K2882" s="140" t="s">
        <v>6758</v>
      </c>
    </row>
    <row r="2883" spans="1:11" s="139" customFormat="1" ht="30" customHeight="1">
      <c r="A2883" s="140" t="s">
        <v>4645</v>
      </c>
      <c r="B2883" s="142"/>
      <c r="C2883" s="142"/>
      <c r="D2883" s="142"/>
      <c r="E2883" s="142"/>
      <c r="F2883" s="142"/>
      <c r="K2883" s="140" t="s">
        <v>8004</v>
      </c>
    </row>
    <row r="2884" spans="1:11" s="139" customFormat="1" ht="30" customHeight="1">
      <c r="A2884" s="140" t="s">
        <v>4646</v>
      </c>
      <c r="B2884" s="142">
        <v>529</v>
      </c>
      <c r="C2884" s="142"/>
      <c r="D2884" s="142"/>
      <c r="E2884" s="142">
        <v>529</v>
      </c>
      <c r="F2884" s="142" t="s">
        <v>7711</v>
      </c>
      <c r="K2884" s="140" t="s">
        <v>8005</v>
      </c>
    </row>
    <row r="2885" spans="1:11" s="139" customFormat="1" ht="30" customHeight="1">
      <c r="A2885" s="140" t="s">
        <v>52</v>
      </c>
      <c r="B2885" s="142"/>
      <c r="C2885" s="142"/>
      <c r="D2885" s="142"/>
      <c r="E2885" s="142"/>
      <c r="F2885" s="142"/>
      <c r="K2885" s="140" t="s">
        <v>52</v>
      </c>
    </row>
    <row r="2886" spans="1:11" s="139" customFormat="1" ht="30" customHeight="1">
      <c r="A2886" s="140" t="s">
        <v>3642</v>
      </c>
      <c r="B2886" s="146">
        <v>529</v>
      </c>
      <c r="C2886" s="146"/>
      <c r="D2886" s="146"/>
      <c r="E2886" s="146">
        <v>529</v>
      </c>
      <c r="F2886" s="146"/>
      <c r="K2886" s="140" t="s">
        <v>6795</v>
      </c>
    </row>
    <row r="2887" spans="1:11" s="139" customFormat="1" ht="30" customHeight="1">
      <c r="A2887" s="140" t="s">
        <v>52</v>
      </c>
      <c r="B2887" s="142"/>
      <c r="C2887" s="142"/>
      <c r="D2887" s="142"/>
      <c r="E2887" s="142"/>
      <c r="F2887" s="142"/>
      <c r="K2887" s="140" t="s">
        <v>6796</v>
      </c>
    </row>
    <row r="2888" spans="1:11" s="139" customFormat="1" ht="30" customHeight="1">
      <c r="A2888" s="140" t="s">
        <v>4647</v>
      </c>
      <c r="B2888" s="142"/>
      <c r="C2888" s="142"/>
      <c r="D2888" s="142"/>
      <c r="E2888" s="142"/>
      <c r="F2888" s="142"/>
      <c r="K2888" s="140" t="s">
        <v>8006</v>
      </c>
    </row>
    <row r="2889" spans="1:11" s="139" customFormat="1" ht="30" customHeight="1">
      <c r="A2889" s="140" t="s">
        <v>4648</v>
      </c>
      <c r="B2889" s="142"/>
      <c r="C2889" s="142"/>
      <c r="D2889" s="142"/>
      <c r="E2889" s="142"/>
      <c r="F2889" s="142"/>
      <c r="K2889" s="140" t="s">
        <v>8007</v>
      </c>
    </row>
    <row r="2890" spans="1:11" s="139" customFormat="1" ht="30" customHeight="1">
      <c r="A2890" s="140" t="s">
        <v>4649</v>
      </c>
      <c r="B2890" s="142">
        <v>8.6999999999999993</v>
      </c>
      <c r="C2890" s="142"/>
      <c r="D2890" s="142"/>
      <c r="E2890" s="142">
        <v>8.6999999999999993</v>
      </c>
      <c r="F2890" s="142"/>
      <c r="K2890" s="140" t="s">
        <v>8008</v>
      </c>
    </row>
    <row r="2891" spans="1:11" s="139" customFormat="1" ht="30" customHeight="1">
      <c r="A2891" s="140" t="s">
        <v>52</v>
      </c>
      <c r="B2891" s="142"/>
      <c r="C2891" s="142"/>
      <c r="D2891" s="142"/>
      <c r="E2891" s="142"/>
      <c r="F2891" s="142"/>
      <c r="K2891" s="140" t="s">
        <v>52</v>
      </c>
    </row>
    <row r="2892" spans="1:11" s="139" customFormat="1" ht="30" customHeight="1">
      <c r="A2892" s="140" t="s">
        <v>3642</v>
      </c>
      <c r="B2892" s="146">
        <v>8.6999999999999993</v>
      </c>
      <c r="C2892" s="146"/>
      <c r="D2892" s="146"/>
      <c r="E2892" s="146">
        <v>8.6999999999999993</v>
      </c>
      <c r="F2892" s="146"/>
      <c r="K2892" s="140" t="s">
        <v>6804</v>
      </c>
    </row>
    <row r="2893" spans="1:11" s="139" customFormat="1" ht="30" customHeight="1">
      <c r="A2893" s="140" t="s">
        <v>52</v>
      </c>
      <c r="B2893" s="142"/>
      <c r="C2893" s="142"/>
      <c r="D2893" s="142"/>
      <c r="E2893" s="142"/>
      <c r="F2893" s="142"/>
      <c r="K2893" s="140" t="s">
        <v>6805</v>
      </c>
    </row>
    <row r="2894" spans="1:11" s="139" customFormat="1" ht="30" customHeight="1">
      <c r="A2894" s="140" t="s">
        <v>4650</v>
      </c>
      <c r="B2894" s="142"/>
      <c r="C2894" s="142"/>
      <c r="D2894" s="142"/>
      <c r="E2894" s="142"/>
      <c r="F2894" s="142"/>
      <c r="K2894" s="140" t="s">
        <v>8009</v>
      </c>
    </row>
    <row r="2895" spans="1:11" s="139" customFormat="1" ht="30" customHeight="1">
      <c r="A2895" s="140" t="s">
        <v>4651</v>
      </c>
      <c r="B2895" s="142"/>
      <c r="C2895" s="142"/>
      <c r="D2895" s="142"/>
      <c r="E2895" s="142"/>
      <c r="F2895" s="142"/>
      <c r="K2895" s="140" t="s">
        <v>8010</v>
      </c>
    </row>
    <row r="2896" spans="1:11" s="139" customFormat="1" ht="30" customHeight="1">
      <c r="A2896" s="140" t="s">
        <v>4652</v>
      </c>
      <c r="B2896" s="142">
        <v>5.2</v>
      </c>
      <c r="C2896" s="142"/>
      <c r="D2896" s="142"/>
      <c r="E2896" s="142">
        <v>5.2</v>
      </c>
      <c r="F2896" s="142"/>
      <c r="K2896" s="140" t="s">
        <v>8011</v>
      </c>
    </row>
    <row r="2897" spans="1:11" s="139" customFormat="1" ht="30" customHeight="1">
      <c r="A2897" s="140" t="s">
        <v>52</v>
      </c>
      <c r="B2897" s="142"/>
      <c r="C2897" s="142"/>
      <c r="D2897" s="142"/>
      <c r="E2897" s="142"/>
      <c r="F2897" s="142"/>
      <c r="K2897" s="140" t="s">
        <v>52</v>
      </c>
    </row>
    <row r="2898" spans="1:11" s="139" customFormat="1" ht="30" customHeight="1">
      <c r="A2898" s="140" t="s">
        <v>3642</v>
      </c>
      <c r="B2898" s="146">
        <v>5.2</v>
      </c>
      <c r="C2898" s="146"/>
      <c r="D2898" s="146"/>
      <c r="E2898" s="146">
        <v>5.2</v>
      </c>
      <c r="F2898" s="146"/>
      <c r="K2898" s="140" t="s">
        <v>6813</v>
      </c>
    </row>
    <row r="2899" spans="1:11" s="139" customFormat="1" ht="30" customHeight="1">
      <c r="A2899" s="140" t="s">
        <v>52</v>
      </c>
      <c r="B2899" s="142"/>
      <c r="C2899" s="142"/>
      <c r="D2899" s="142"/>
      <c r="E2899" s="142"/>
      <c r="F2899" s="142"/>
      <c r="K2899" s="140" t="s">
        <v>52</v>
      </c>
    </row>
    <row r="2900" spans="1:11" s="139" customFormat="1" ht="30" customHeight="1">
      <c r="A2900" s="140" t="s">
        <v>4595</v>
      </c>
      <c r="B2900" s="143">
        <v>542.9</v>
      </c>
      <c r="C2900" s="143">
        <v>292</v>
      </c>
      <c r="D2900" s="143"/>
      <c r="E2900" s="143">
        <v>834.9</v>
      </c>
      <c r="F2900" s="143"/>
      <c r="K2900" s="140" t="s">
        <v>8012</v>
      </c>
    </row>
    <row r="2901" spans="1:11" s="139" customFormat="1" ht="30" customHeight="1">
      <c r="A2901" s="140"/>
      <c r="B2901" s="140"/>
      <c r="C2901" s="140"/>
      <c r="D2901" s="140"/>
      <c r="E2901" s="140"/>
      <c r="F2901" s="140"/>
    </row>
    <row r="2902" spans="1:11" s="139" customFormat="1" ht="30" customHeight="1" thickBot="1">
      <c r="A2902" s="144" t="s">
        <v>3566</v>
      </c>
      <c r="B2902" s="145">
        <v>542</v>
      </c>
      <c r="C2902" s="145">
        <v>292</v>
      </c>
      <c r="D2902" s="145">
        <v>0</v>
      </c>
      <c r="E2902" s="145">
        <v>834</v>
      </c>
      <c r="F2902" s="144"/>
    </row>
    <row r="2903" spans="1:11" s="139" customFormat="1" ht="30" customHeight="1">
      <c r="A2903" s="140"/>
      <c r="B2903" s="140"/>
      <c r="C2903" s="140"/>
      <c r="D2903" s="140"/>
      <c r="E2903" s="140"/>
      <c r="F2903" s="140"/>
    </row>
    <row r="2904" spans="1:11" s="139" customFormat="1" ht="30" customHeight="1">
      <c r="A2904" s="140" t="s">
        <v>8013</v>
      </c>
      <c r="B2904" s="141">
        <v>35397</v>
      </c>
      <c r="C2904" s="141">
        <v>308051</v>
      </c>
      <c r="D2904" s="141">
        <v>0</v>
      </c>
      <c r="E2904" s="141">
        <v>343448</v>
      </c>
      <c r="F2904" s="140" t="s">
        <v>52</v>
      </c>
      <c r="G2904" s="139" t="s">
        <v>52</v>
      </c>
      <c r="H2904" s="139" t="s">
        <v>6525</v>
      </c>
      <c r="K2904" s="139">
        <v>1</v>
      </c>
    </row>
    <row r="2905" spans="1:11" s="139" customFormat="1" ht="30" customHeight="1">
      <c r="A2905" s="147"/>
      <c r="B2905" s="140"/>
      <c r="C2905" s="140"/>
      <c r="D2905" s="140"/>
      <c r="E2905" s="140"/>
      <c r="F2905" s="140"/>
    </row>
    <row r="2906" spans="1:11" s="139" customFormat="1" ht="30" customHeight="1">
      <c r="A2906" s="140" t="s">
        <v>6674</v>
      </c>
      <c r="B2906" s="140"/>
      <c r="C2906" s="140"/>
      <c r="D2906" s="140"/>
      <c r="E2906" s="140"/>
      <c r="F2906" s="140"/>
      <c r="G2906" s="139" t="s">
        <v>52</v>
      </c>
      <c r="I2906" s="139" t="s">
        <v>1535</v>
      </c>
      <c r="J2906" s="139" t="s">
        <v>52</v>
      </c>
      <c r="K2906" s="139" t="s">
        <v>56</v>
      </c>
    </row>
    <row r="2907" spans="1:11" s="139" customFormat="1" ht="30" customHeight="1">
      <c r="A2907" s="140" t="s">
        <v>4653</v>
      </c>
      <c r="B2907" s="142"/>
      <c r="C2907" s="142"/>
      <c r="D2907" s="142"/>
      <c r="E2907" s="142"/>
      <c r="F2907" s="142"/>
      <c r="K2907" s="140" t="s">
        <v>8014</v>
      </c>
    </row>
    <row r="2908" spans="1:11" s="139" customFormat="1" ht="30" customHeight="1">
      <c r="A2908" s="140" t="s">
        <v>52</v>
      </c>
      <c r="B2908" s="142"/>
      <c r="C2908" s="142"/>
      <c r="D2908" s="142"/>
      <c r="E2908" s="142"/>
      <c r="F2908" s="142"/>
      <c r="K2908" s="140" t="s">
        <v>6676</v>
      </c>
    </row>
    <row r="2909" spans="1:11" s="139" customFormat="1" ht="30" customHeight="1">
      <c r="A2909" s="140" t="s">
        <v>3548</v>
      </c>
      <c r="B2909" s="142"/>
      <c r="C2909" s="142"/>
      <c r="D2909" s="142"/>
      <c r="E2909" s="142"/>
      <c r="F2909" s="142"/>
      <c r="K2909" s="140" t="s">
        <v>6677</v>
      </c>
    </row>
    <row r="2910" spans="1:11" s="139" customFormat="1" ht="30" customHeight="1">
      <c r="A2910" s="140" t="s">
        <v>4654</v>
      </c>
      <c r="B2910" s="142"/>
      <c r="C2910" s="142"/>
      <c r="D2910" s="142"/>
      <c r="E2910" s="142"/>
      <c r="F2910" s="142"/>
      <c r="K2910" s="140" t="s">
        <v>8015</v>
      </c>
    </row>
    <row r="2911" spans="1:11" s="139" customFormat="1" ht="30" customHeight="1">
      <c r="A2911" s="140" t="s">
        <v>4655</v>
      </c>
      <c r="B2911" s="142"/>
      <c r="C2911" s="142"/>
      <c r="D2911" s="142"/>
      <c r="E2911" s="142"/>
      <c r="F2911" s="142"/>
      <c r="K2911" s="140" t="s">
        <v>8016</v>
      </c>
    </row>
    <row r="2912" spans="1:11" s="139" customFormat="1" ht="30" customHeight="1">
      <c r="A2912" s="140" t="s">
        <v>4656</v>
      </c>
      <c r="B2912" s="142"/>
      <c r="C2912" s="142"/>
      <c r="D2912" s="142"/>
      <c r="E2912" s="142"/>
      <c r="F2912" s="142"/>
      <c r="K2912" s="140" t="s">
        <v>8017</v>
      </c>
    </row>
    <row r="2913" spans="1:11" s="139" customFormat="1" ht="30" customHeight="1">
      <c r="A2913" s="140" t="s">
        <v>4657</v>
      </c>
      <c r="B2913" s="142"/>
      <c r="C2913" s="142"/>
      <c r="D2913" s="142"/>
      <c r="E2913" s="142"/>
      <c r="F2913" s="142"/>
      <c r="K2913" s="140" t="s">
        <v>8018</v>
      </c>
    </row>
    <row r="2914" spans="1:11" s="139" customFormat="1" ht="30" customHeight="1">
      <c r="A2914" s="140" t="s">
        <v>4658</v>
      </c>
      <c r="B2914" s="142"/>
      <c r="C2914" s="142"/>
      <c r="D2914" s="142"/>
      <c r="E2914" s="142"/>
      <c r="F2914" s="142"/>
      <c r="K2914" s="140" t="s">
        <v>8019</v>
      </c>
    </row>
    <row r="2915" spans="1:11" s="139" customFormat="1" ht="30" customHeight="1">
      <c r="A2915" s="140" t="s">
        <v>4659</v>
      </c>
      <c r="B2915" s="142"/>
      <c r="C2915" s="142"/>
      <c r="D2915" s="142"/>
      <c r="E2915" s="142"/>
      <c r="F2915" s="142"/>
      <c r="K2915" s="140" t="s">
        <v>8020</v>
      </c>
    </row>
    <row r="2916" spans="1:11" s="139" customFormat="1" ht="30" customHeight="1">
      <c r="A2916" s="140" t="s">
        <v>52</v>
      </c>
      <c r="B2916" s="142"/>
      <c r="C2916" s="142"/>
      <c r="D2916" s="142"/>
      <c r="E2916" s="142"/>
      <c r="F2916" s="142"/>
      <c r="K2916" s="140" t="s">
        <v>52</v>
      </c>
    </row>
    <row r="2917" spans="1:11" s="139" customFormat="1" ht="30" customHeight="1">
      <c r="A2917" s="140" t="s">
        <v>4660</v>
      </c>
      <c r="B2917" s="142"/>
      <c r="C2917" s="142"/>
      <c r="D2917" s="142"/>
      <c r="E2917" s="142"/>
      <c r="F2917" s="142"/>
      <c r="K2917" s="140" t="s">
        <v>8021</v>
      </c>
    </row>
    <row r="2918" spans="1:11" s="139" customFormat="1" ht="30" customHeight="1">
      <c r="A2918" s="140" t="s">
        <v>4661</v>
      </c>
      <c r="B2918" s="142">
        <v>34703.300000000003</v>
      </c>
      <c r="C2918" s="142"/>
      <c r="D2918" s="142"/>
      <c r="E2918" s="142">
        <v>34703.300000000003</v>
      </c>
      <c r="F2918" s="142" t="s">
        <v>8022</v>
      </c>
      <c r="K2918" s="140" t="s">
        <v>8023</v>
      </c>
    </row>
    <row r="2919" spans="1:11" s="139" customFormat="1" ht="30" customHeight="1">
      <c r="A2919" s="140" t="s">
        <v>52</v>
      </c>
      <c r="B2919" s="142"/>
      <c r="C2919" s="142"/>
      <c r="D2919" s="142"/>
      <c r="E2919" s="142"/>
      <c r="F2919" s="142"/>
      <c r="K2919" s="140" t="s">
        <v>52</v>
      </c>
    </row>
    <row r="2920" spans="1:11" s="139" customFormat="1" ht="30" customHeight="1">
      <c r="A2920" s="140" t="s">
        <v>4662</v>
      </c>
      <c r="B2920" s="142"/>
      <c r="C2920" s="142"/>
      <c r="D2920" s="142"/>
      <c r="E2920" s="142"/>
      <c r="F2920" s="142"/>
      <c r="K2920" s="140" t="s">
        <v>8024</v>
      </c>
    </row>
    <row r="2921" spans="1:11" s="139" customFormat="1" ht="30" customHeight="1">
      <c r="A2921" s="140" t="s">
        <v>4663</v>
      </c>
      <c r="B2921" s="142"/>
      <c r="C2921" s="142"/>
      <c r="D2921" s="142"/>
      <c r="E2921" s="142"/>
      <c r="F2921" s="142"/>
      <c r="K2921" s="140" t="s">
        <v>8025</v>
      </c>
    </row>
    <row r="2922" spans="1:11" s="139" customFormat="1" ht="30" customHeight="1">
      <c r="A2922" s="140" t="s">
        <v>4664</v>
      </c>
      <c r="B2922" s="142"/>
      <c r="C2922" s="142"/>
      <c r="D2922" s="142"/>
      <c r="E2922" s="142"/>
      <c r="F2922" s="142"/>
      <c r="K2922" s="140" t="s">
        <v>8026</v>
      </c>
    </row>
    <row r="2923" spans="1:11" s="139" customFormat="1" ht="30" customHeight="1">
      <c r="A2923" s="140" t="s">
        <v>4665</v>
      </c>
      <c r="B2923" s="142"/>
      <c r="C2923" s="142">
        <v>308051.3</v>
      </c>
      <c r="D2923" s="142"/>
      <c r="E2923" s="142">
        <v>308051.3</v>
      </c>
      <c r="F2923" s="142" t="s">
        <v>6755</v>
      </c>
      <c r="K2923" s="140" t="s">
        <v>8027</v>
      </c>
    </row>
    <row r="2924" spans="1:11" s="139" customFormat="1" ht="30" customHeight="1">
      <c r="A2924" s="140" t="s">
        <v>52</v>
      </c>
      <c r="B2924" s="142"/>
      <c r="C2924" s="142"/>
      <c r="D2924" s="142"/>
      <c r="E2924" s="142"/>
      <c r="F2924" s="142"/>
      <c r="K2924" s="140" t="s">
        <v>52</v>
      </c>
    </row>
    <row r="2925" spans="1:11" s="139" customFormat="1" ht="30" customHeight="1">
      <c r="A2925" s="140" t="s">
        <v>3642</v>
      </c>
      <c r="B2925" s="146">
        <v>34703.300000000003</v>
      </c>
      <c r="C2925" s="146">
        <v>308051.3</v>
      </c>
      <c r="D2925" s="146"/>
      <c r="E2925" s="146">
        <v>342754.6</v>
      </c>
      <c r="F2925" s="146"/>
      <c r="K2925" s="140" t="s">
        <v>6787</v>
      </c>
    </row>
    <row r="2926" spans="1:11" s="139" customFormat="1" ht="30" customHeight="1">
      <c r="A2926" s="140" t="s">
        <v>52</v>
      </c>
      <c r="B2926" s="142"/>
      <c r="C2926" s="142"/>
      <c r="D2926" s="142"/>
      <c r="E2926" s="142"/>
      <c r="F2926" s="142"/>
      <c r="K2926" s="140" t="s">
        <v>6758</v>
      </c>
    </row>
    <row r="2927" spans="1:11" s="139" customFormat="1" ht="30" customHeight="1">
      <c r="A2927" s="140" t="s">
        <v>4650</v>
      </c>
      <c r="B2927" s="142"/>
      <c r="C2927" s="142"/>
      <c r="D2927" s="142"/>
      <c r="E2927" s="142"/>
      <c r="F2927" s="142"/>
      <c r="K2927" s="140" t="s">
        <v>8009</v>
      </c>
    </row>
    <row r="2928" spans="1:11" s="139" customFormat="1" ht="30" customHeight="1">
      <c r="A2928" s="140" t="s">
        <v>4666</v>
      </c>
      <c r="B2928" s="142"/>
      <c r="C2928" s="142"/>
      <c r="D2928" s="142"/>
      <c r="E2928" s="142"/>
      <c r="F2928" s="142"/>
      <c r="K2928" s="140" t="s">
        <v>8028</v>
      </c>
    </row>
    <row r="2929" spans="1:11" s="139" customFormat="1" ht="30" customHeight="1">
      <c r="A2929" s="140" t="s">
        <v>4667</v>
      </c>
      <c r="B2929" s="142">
        <v>694</v>
      </c>
      <c r="C2929" s="142"/>
      <c r="D2929" s="142"/>
      <c r="E2929" s="142">
        <v>694</v>
      </c>
      <c r="F2929" s="142"/>
      <c r="K2929" s="140" t="s">
        <v>8029</v>
      </c>
    </row>
    <row r="2930" spans="1:11" s="139" customFormat="1" ht="30" customHeight="1">
      <c r="A2930" s="140" t="s">
        <v>52</v>
      </c>
      <c r="B2930" s="142"/>
      <c r="C2930" s="142"/>
      <c r="D2930" s="142"/>
      <c r="E2930" s="142"/>
      <c r="F2930" s="142"/>
      <c r="K2930" s="140" t="s">
        <v>52</v>
      </c>
    </row>
    <row r="2931" spans="1:11" s="139" customFormat="1" ht="30" customHeight="1">
      <c r="A2931" s="140" t="s">
        <v>3642</v>
      </c>
      <c r="B2931" s="146">
        <v>694</v>
      </c>
      <c r="C2931" s="146"/>
      <c r="D2931" s="146"/>
      <c r="E2931" s="146">
        <v>694</v>
      </c>
      <c r="F2931" s="146"/>
      <c r="K2931" s="140" t="s">
        <v>6795</v>
      </c>
    </row>
    <row r="2932" spans="1:11" s="139" customFormat="1" ht="30" customHeight="1">
      <c r="A2932" s="140" t="s">
        <v>52</v>
      </c>
      <c r="B2932" s="142"/>
      <c r="C2932" s="142"/>
      <c r="D2932" s="142"/>
      <c r="E2932" s="142"/>
      <c r="F2932" s="142"/>
      <c r="K2932" s="140" t="s">
        <v>52</v>
      </c>
    </row>
    <row r="2933" spans="1:11" s="139" customFormat="1" ht="30" customHeight="1">
      <c r="A2933" s="140" t="s">
        <v>4386</v>
      </c>
      <c r="B2933" s="143">
        <v>35397.300000000003</v>
      </c>
      <c r="C2933" s="143">
        <v>308051.3</v>
      </c>
      <c r="D2933" s="143"/>
      <c r="E2933" s="143">
        <v>343448.6</v>
      </c>
      <c r="F2933" s="143"/>
      <c r="K2933" s="140" t="s">
        <v>7664</v>
      </c>
    </row>
    <row r="2934" spans="1:11" s="139" customFormat="1" ht="30" customHeight="1">
      <c r="A2934" s="140"/>
      <c r="B2934" s="140"/>
      <c r="C2934" s="140"/>
      <c r="D2934" s="140"/>
      <c r="E2934" s="140"/>
      <c r="F2934" s="140"/>
    </row>
    <row r="2935" spans="1:11" s="139" customFormat="1" ht="30" customHeight="1" thickBot="1">
      <c r="A2935" s="144" t="s">
        <v>3566</v>
      </c>
      <c r="B2935" s="145">
        <v>35397</v>
      </c>
      <c r="C2935" s="145">
        <v>308051</v>
      </c>
      <c r="D2935" s="145">
        <v>0</v>
      </c>
      <c r="E2935" s="145">
        <v>343448</v>
      </c>
      <c r="F2935" s="144"/>
    </row>
    <row r="2936" spans="1:11" s="139" customFormat="1" ht="30" customHeight="1">
      <c r="A2936" s="140"/>
      <c r="B2936" s="140"/>
      <c r="C2936" s="140"/>
      <c r="D2936" s="140"/>
      <c r="E2936" s="140"/>
      <c r="F2936" s="140"/>
    </row>
    <row r="2937" spans="1:11" s="139" customFormat="1" ht="30" customHeight="1">
      <c r="A2937" s="140" t="s">
        <v>8030</v>
      </c>
      <c r="B2937" s="141">
        <v>1979159</v>
      </c>
      <c r="C2937" s="141">
        <v>3202312</v>
      </c>
      <c r="D2937" s="141">
        <v>226060</v>
      </c>
      <c r="E2937" s="141">
        <v>5407531</v>
      </c>
      <c r="F2937" s="140" t="s">
        <v>52</v>
      </c>
      <c r="G2937" s="139" t="s">
        <v>52</v>
      </c>
      <c r="H2937" s="139" t="s">
        <v>6526</v>
      </c>
      <c r="K2937" s="139">
        <v>1</v>
      </c>
    </row>
    <row r="2938" spans="1:11" s="139" customFormat="1" ht="30" customHeight="1">
      <c r="A2938" s="147"/>
      <c r="B2938" s="140"/>
      <c r="C2938" s="140"/>
      <c r="D2938" s="140"/>
      <c r="E2938" s="140"/>
      <c r="F2938" s="140"/>
    </row>
    <row r="2939" spans="1:11" s="139" customFormat="1" ht="30" customHeight="1">
      <c r="A2939" s="140" t="s">
        <v>6674</v>
      </c>
      <c r="B2939" s="140"/>
      <c r="C2939" s="140"/>
      <c r="D2939" s="140"/>
      <c r="E2939" s="140"/>
      <c r="F2939" s="140"/>
      <c r="G2939" s="139" t="s">
        <v>52</v>
      </c>
      <c r="I2939" s="139" t="s">
        <v>1535</v>
      </c>
      <c r="J2939" s="139" t="s">
        <v>52</v>
      </c>
      <c r="K2939" s="139" t="s">
        <v>56</v>
      </c>
    </row>
    <row r="2940" spans="1:11" s="139" customFormat="1" ht="30" customHeight="1">
      <c r="A2940" s="140" t="s">
        <v>4668</v>
      </c>
      <c r="B2940" s="142"/>
      <c r="C2940" s="142"/>
      <c r="D2940" s="142"/>
      <c r="E2940" s="142"/>
      <c r="F2940" s="142"/>
      <c r="K2940" s="140" t="s">
        <v>8031</v>
      </c>
    </row>
    <row r="2941" spans="1:11" s="139" customFormat="1" ht="30" customHeight="1">
      <c r="A2941" s="140" t="s">
        <v>52</v>
      </c>
      <c r="B2941" s="142"/>
      <c r="C2941" s="142"/>
      <c r="D2941" s="142"/>
      <c r="E2941" s="142"/>
      <c r="F2941" s="142"/>
      <c r="K2941" s="140" t="s">
        <v>52</v>
      </c>
    </row>
    <row r="2942" spans="1:11" s="139" customFormat="1" ht="30" customHeight="1">
      <c r="A2942" s="140" t="s">
        <v>3548</v>
      </c>
      <c r="B2942" s="142"/>
      <c r="C2942" s="142"/>
      <c r="D2942" s="142"/>
      <c r="E2942" s="142"/>
      <c r="F2942" s="142"/>
      <c r="K2942" s="140" t="s">
        <v>6677</v>
      </c>
    </row>
    <row r="2943" spans="1:11" s="139" customFormat="1" ht="30" customHeight="1">
      <c r="A2943" s="140" t="s">
        <v>4669</v>
      </c>
      <c r="B2943" s="142"/>
      <c r="C2943" s="142"/>
      <c r="D2943" s="142"/>
      <c r="E2943" s="142"/>
      <c r="F2943" s="142"/>
      <c r="K2943" s="140" t="s">
        <v>8032</v>
      </c>
    </row>
    <row r="2944" spans="1:11" s="139" customFormat="1" ht="30" customHeight="1">
      <c r="A2944" s="140" t="s">
        <v>4670</v>
      </c>
      <c r="B2944" s="142"/>
      <c r="C2944" s="142"/>
      <c r="D2944" s="142"/>
      <c r="E2944" s="142"/>
      <c r="F2944" s="142"/>
      <c r="K2944" s="140" t="s">
        <v>8033</v>
      </c>
    </row>
    <row r="2945" spans="1:11" s="139" customFormat="1" ht="30" customHeight="1">
      <c r="A2945" s="140" t="s">
        <v>4671</v>
      </c>
      <c r="B2945" s="142"/>
      <c r="C2945" s="142"/>
      <c r="D2945" s="142"/>
      <c r="E2945" s="142"/>
      <c r="F2945" s="142"/>
      <c r="K2945" s="140" t="s">
        <v>8034</v>
      </c>
    </row>
    <row r="2946" spans="1:11" s="139" customFormat="1" ht="30" customHeight="1">
      <c r="A2946" s="140" t="s">
        <v>4672</v>
      </c>
      <c r="B2946" s="142"/>
      <c r="C2946" s="142"/>
      <c r="D2946" s="142"/>
      <c r="E2946" s="142"/>
      <c r="F2946" s="142"/>
      <c r="K2946" s="140" t="s">
        <v>8035</v>
      </c>
    </row>
    <row r="2947" spans="1:11" s="139" customFormat="1" ht="30" customHeight="1">
      <c r="A2947" s="140" t="s">
        <v>4673</v>
      </c>
      <c r="B2947" s="142"/>
      <c r="C2947" s="142"/>
      <c r="D2947" s="142"/>
      <c r="E2947" s="142"/>
      <c r="F2947" s="142"/>
      <c r="K2947" s="140" t="s">
        <v>8036</v>
      </c>
    </row>
    <row r="2948" spans="1:11" s="139" customFormat="1" ht="30" customHeight="1">
      <c r="A2948" s="140" t="s">
        <v>4674</v>
      </c>
      <c r="B2948" s="142"/>
      <c r="C2948" s="142"/>
      <c r="D2948" s="142"/>
      <c r="E2948" s="142"/>
      <c r="F2948" s="142"/>
      <c r="K2948" s="140" t="s">
        <v>8037</v>
      </c>
    </row>
    <row r="2949" spans="1:11" s="139" customFormat="1" ht="30" customHeight="1">
      <c r="A2949" s="140" t="s">
        <v>52</v>
      </c>
      <c r="B2949" s="142"/>
      <c r="C2949" s="142"/>
      <c r="D2949" s="142"/>
      <c r="E2949" s="142"/>
      <c r="F2949" s="142"/>
      <c r="K2949" s="140" t="s">
        <v>6676</v>
      </c>
    </row>
    <row r="2950" spans="1:11" s="139" customFormat="1" ht="30" customHeight="1">
      <c r="A2950" s="140" t="s">
        <v>4606</v>
      </c>
      <c r="B2950" s="142"/>
      <c r="C2950" s="142"/>
      <c r="D2950" s="142"/>
      <c r="E2950" s="142"/>
      <c r="F2950" s="142"/>
      <c r="K2950" s="140" t="s">
        <v>7947</v>
      </c>
    </row>
    <row r="2951" spans="1:11" s="139" customFormat="1" ht="30" customHeight="1">
      <c r="A2951" s="140" t="s">
        <v>4675</v>
      </c>
      <c r="B2951" s="142">
        <v>21340.799999999999</v>
      </c>
      <c r="C2951" s="142"/>
      <c r="D2951" s="142"/>
      <c r="E2951" s="142">
        <v>21340.799999999999</v>
      </c>
      <c r="F2951" s="142" t="s">
        <v>8038</v>
      </c>
      <c r="K2951" s="140" t="s">
        <v>8039</v>
      </c>
    </row>
    <row r="2952" spans="1:11" s="139" customFormat="1" ht="30" customHeight="1">
      <c r="A2952" s="140" t="s">
        <v>4676</v>
      </c>
      <c r="B2952" s="142">
        <v>160274.1</v>
      </c>
      <c r="C2952" s="142"/>
      <c r="D2952" s="142"/>
      <c r="E2952" s="142">
        <v>160274.1</v>
      </c>
      <c r="F2952" s="142" t="s">
        <v>8040</v>
      </c>
      <c r="K2952" s="140" t="s">
        <v>8041</v>
      </c>
    </row>
    <row r="2953" spans="1:11" s="139" customFormat="1" ht="30" customHeight="1">
      <c r="A2953" s="140" t="s">
        <v>4677</v>
      </c>
      <c r="B2953" s="142">
        <v>665700</v>
      </c>
      <c r="C2953" s="142"/>
      <c r="D2953" s="142"/>
      <c r="E2953" s="142">
        <v>665700</v>
      </c>
      <c r="F2953" s="142" t="s">
        <v>8042</v>
      </c>
      <c r="K2953" s="140" t="s">
        <v>8043</v>
      </c>
    </row>
    <row r="2954" spans="1:11" s="139" customFormat="1" ht="30" customHeight="1">
      <c r="A2954" s="140" t="s">
        <v>4678</v>
      </c>
      <c r="B2954" s="142">
        <v>6000</v>
      </c>
      <c r="C2954" s="142"/>
      <c r="D2954" s="142"/>
      <c r="E2954" s="142">
        <v>6000</v>
      </c>
      <c r="F2954" s="142" t="s">
        <v>8044</v>
      </c>
      <c r="K2954" s="140" t="s">
        <v>8045</v>
      </c>
    </row>
    <row r="2955" spans="1:11" s="139" customFormat="1" ht="30" customHeight="1">
      <c r="A2955" s="140" t="s">
        <v>4679</v>
      </c>
      <c r="B2955" s="142">
        <v>25100</v>
      </c>
      <c r="C2955" s="142"/>
      <c r="D2955" s="142"/>
      <c r="E2955" s="142">
        <v>25100</v>
      </c>
      <c r="F2955" s="142" t="s">
        <v>8046</v>
      </c>
      <c r="K2955" s="140" t="s">
        <v>8047</v>
      </c>
    </row>
    <row r="2956" spans="1:11" s="139" customFormat="1" ht="30" customHeight="1">
      <c r="A2956" s="140" t="s">
        <v>4680</v>
      </c>
      <c r="B2956" s="142">
        <v>5400</v>
      </c>
      <c r="C2956" s="142"/>
      <c r="D2956" s="142"/>
      <c r="E2956" s="142">
        <v>5400</v>
      </c>
      <c r="F2956" s="142" t="s">
        <v>8048</v>
      </c>
      <c r="K2956" s="140" t="s">
        <v>8049</v>
      </c>
    </row>
    <row r="2957" spans="1:11" s="139" customFormat="1" ht="30" customHeight="1">
      <c r="A2957" s="140" t="s">
        <v>52</v>
      </c>
      <c r="B2957" s="142"/>
      <c r="C2957" s="142"/>
      <c r="D2957" s="142"/>
      <c r="E2957" s="142"/>
      <c r="F2957" s="142"/>
      <c r="K2957" s="140" t="s">
        <v>52</v>
      </c>
    </row>
    <row r="2958" spans="1:11" s="139" customFormat="1" ht="30" customHeight="1">
      <c r="A2958" s="140" t="s">
        <v>3748</v>
      </c>
      <c r="B2958" s="142">
        <v>883814.9</v>
      </c>
      <c r="C2958" s="142"/>
      <c r="D2958" s="142"/>
      <c r="E2958" s="142">
        <v>883814.9</v>
      </c>
      <c r="F2958" s="142"/>
      <c r="K2958" s="140" t="s">
        <v>6919</v>
      </c>
    </row>
    <row r="2959" spans="1:11" s="139" customFormat="1" ht="30" customHeight="1">
      <c r="A2959" s="140" t="s">
        <v>52</v>
      </c>
      <c r="B2959" s="142"/>
      <c r="C2959" s="142"/>
      <c r="D2959" s="142"/>
      <c r="E2959" s="142"/>
      <c r="F2959" s="142"/>
      <c r="K2959" s="140" t="s">
        <v>52</v>
      </c>
    </row>
    <row r="2960" spans="1:11" s="139" customFormat="1" ht="30" customHeight="1">
      <c r="A2960" s="140" t="s">
        <v>52</v>
      </c>
      <c r="B2960" s="142"/>
      <c r="C2960" s="142"/>
      <c r="D2960" s="142"/>
      <c r="E2960" s="142"/>
      <c r="F2960" s="142"/>
      <c r="K2960" s="140" t="s">
        <v>6758</v>
      </c>
    </row>
    <row r="2961" spans="1:11" s="139" customFormat="1" ht="30" customHeight="1">
      <c r="A2961" s="140" t="s">
        <v>3683</v>
      </c>
      <c r="B2961" s="142"/>
      <c r="C2961" s="142"/>
      <c r="D2961" s="142"/>
      <c r="E2961" s="142"/>
      <c r="F2961" s="142"/>
      <c r="K2961" s="140" t="s">
        <v>6856</v>
      </c>
    </row>
    <row r="2962" spans="1:11" s="139" customFormat="1" ht="30" customHeight="1">
      <c r="A2962" s="140" t="s">
        <v>4681</v>
      </c>
      <c r="B2962" s="142"/>
      <c r="C2962" s="142">
        <v>2199626</v>
      </c>
      <c r="D2962" s="142"/>
      <c r="E2962" s="142">
        <v>2199626</v>
      </c>
      <c r="F2962" s="142" t="s">
        <v>8050</v>
      </c>
      <c r="K2962" s="140" t="s">
        <v>8051</v>
      </c>
    </row>
    <row r="2963" spans="1:11" s="139" customFormat="1" ht="30" customHeight="1">
      <c r="A2963" s="140" t="s">
        <v>52</v>
      </c>
      <c r="B2963" s="142"/>
      <c r="C2963" s="142"/>
      <c r="D2963" s="142"/>
      <c r="E2963" s="142"/>
      <c r="F2963" s="142"/>
      <c r="K2963" s="140" t="s">
        <v>52</v>
      </c>
    </row>
    <row r="2964" spans="1:11" s="139" customFormat="1" ht="30" customHeight="1">
      <c r="A2964" s="140" t="s">
        <v>3748</v>
      </c>
      <c r="B2964" s="142"/>
      <c r="C2964" s="142">
        <v>2199626</v>
      </c>
      <c r="D2964" s="142"/>
      <c r="E2964" s="142">
        <v>2199626</v>
      </c>
      <c r="F2964" s="142"/>
      <c r="K2964" s="140" t="s">
        <v>6924</v>
      </c>
    </row>
    <row r="2965" spans="1:11" s="139" customFormat="1" ht="30" customHeight="1">
      <c r="A2965" s="140" t="s">
        <v>52</v>
      </c>
      <c r="B2965" s="142"/>
      <c r="C2965" s="142"/>
      <c r="D2965" s="142"/>
      <c r="E2965" s="142"/>
      <c r="F2965" s="142"/>
      <c r="K2965" s="140" t="s">
        <v>52</v>
      </c>
    </row>
    <row r="2966" spans="1:11" s="139" customFormat="1" ht="30" customHeight="1">
      <c r="A2966" s="140" t="s">
        <v>52</v>
      </c>
      <c r="B2966" s="142"/>
      <c r="C2966" s="142"/>
      <c r="D2966" s="142"/>
      <c r="E2966" s="142"/>
      <c r="F2966" s="142"/>
      <c r="K2966" s="140" t="s">
        <v>6796</v>
      </c>
    </row>
    <row r="2967" spans="1:11" s="139" customFormat="1" ht="30" customHeight="1">
      <c r="A2967" s="140" t="s">
        <v>4682</v>
      </c>
      <c r="B2967" s="142"/>
      <c r="C2967" s="142"/>
      <c r="D2967" s="142"/>
      <c r="E2967" s="142"/>
      <c r="F2967" s="142"/>
      <c r="K2967" s="140" t="s">
        <v>8052</v>
      </c>
    </row>
    <row r="2968" spans="1:11" s="139" customFormat="1" ht="30" customHeight="1">
      <c r="A2968" s="140" t="s">
        <v>4683</v>
      </c>
      <c r="B2968" s="142">
        <v>1095344.6000000001</v>
      </c>
      <c r="C2968" s="142"/>
      <c r="D2968" s="142"/>
      <c r="E2968" s="142">
        <v>1095344.6000000001</v>
      </c>
      <c r="F2968" s="142" t="s">
        <v>8053</v>
      </c>
      <c r="K2968" s="140" t="s">
        <v>8054</v>
      </c>
    </row>
    <row r="2969" spans="1:11" s="139" customFormat="1" ht="30" customHeight="1">
      <c r="A2969" s="140" t="s">
        <v>4684</v>
      </c>
      <c r="B2969" s="142"/>
      <c r="C2969" s="142">
        <v>1002686.2</v>
      </c>
      <c r="D2969" s="142"/>
      <c r="E2969" s="142">
        <v>1002686.2</v>
      </c>
      <c r="F2969" s="142" t="s">
        <v>8055</v>
      </c>
      <c r="K2969" s="140" t="s">
        <v>8056</v>
      </c>
    </row>
    <row r="2970" spans="1:11" s="139" customFormat="1" ht="30" customHeight="1">
      <c r="A2970" s="140" t="s">
        <v>4685</v>
      </c>
      <c r="B2970" s="142"/>
      <c r="C2970" s="142"/>
      <c r="D2970" s="142">
        <v>226060.7</v>
      </c>
      <c r="E2970" s="142">
        <v>226060.7</v>
      </c>
      <c r="F2970" s="142" t="s">
        <v>8057</v>
      </c>
      <c r="K2970" s="140" t="s">
        <v>8058</v>
      </c>
    </row>
    <row r="2971" spans="1:11" s="139" customFormat="1" ht="30" customHeight="1">
      <c r="A2971" s="140" t="s">
        <v>52</v>
      </c>
      <c r="B2971" s="142"/>
      <c r="C2971" s="142"/>
      <c r="D2971" s="142"/>
      <c r="E2971" s="142"/>
      <c r="F2971" s="142"/>
      <c r="K2971" s="140" t="s">
        <v>52</v>
      </c>
    </row>
    <row r="2972" spans="1:11" s="139" customFormat="1" ht="30" customHeight="1">
      <c r="A2972" s="140" t="s">
        <v>3748</v>
      </c>
      <c r="B2972" s="142">
        <v>1095344.6000000001</v>
      </c>
      <c r="C2972" s="142">
        <v>1002686.2</v>
      </c>
      <c r="D2972" s="142">
        <v>226060.7</v>
      </c>
      <c r="E2972" s="142">
        <v>2324091.5</v>
      </c>
      <c r="F2972" s="142"/>
      <c r="K2972" s="140" t="s">
        <v>6993</v>
      </c>
    </row>
    <row r="2973" spans="1:11" s="139" customFormat="1" ht="30" customHeight="1">
      <c r="A2973" s="140" t="s">
        <v>3970</v>
      </c>
      <c r="B2973" s="146">
        <v>1979159.5</v>
      </c>
      <c r="C2973" s="146">
        <v>3202312.2</v>
      </c>
      <c r="D2973" s="146">
        <v>226060.7</v>
      </c>
      <c r="E2973" s="146">
        <v>5407532.4000000004</v>
      </c>
      <c r="F2973" s="146"/>
      <c r="K2973" s="140" t="s">
        <v>7088</v>
      </c>
    </row>
    <row r="2974" spans="1:11" s="139" customFormat="1" ht="30" customHeight="1">
      <c r="A2974" s="140"/>
      <c r="B2974" s="140"/>
      <c r="C2974" s="140"/>
      <c r="D2974" s="140"/>
      <c r="E2974" s="140"/>
      <c r="F2974" s="140"/>
    </row>
    <row r="2975" spans="1:11" s="139" customFormat="1" ht="30" customHeight="1" thickBot="1">
      <c r="A2975" s="144" t="s">
        <v>3566</v>
      </c>
      <c r="B2975" s="145">
        <v>1979159</v>
      </c>
      <c r="C2975" s="145">
        <v>3202312</v>
      </c>
      <c r="D2975" s="145">
        <v>226060</v>
      </c>
      <c r="E2975" s="145">
        <v>5407531</v>
      </c>
      <c r="F2975" s="144"/>
    </row>
    <row r="2976" spans="1:11" s="139" customFormat="1" ht="30" customHeight="1">
      <c r="A2976" s="140"/>
      <c r="B2976" s="140"/>
      <c r="C2976" s="140"/>
      <c r="D2976" s="140"/>
      <c r="E2976" s="140"/>
      <c r="F2976" s="140"/>
    </row>
    <row r="2977" spans="1:11" s="139" customFormat="1" ht="30" customHeight="1">
      <c r="A2977" s="140" t="s">
        <v>8059</v>
      </c>
      <c r="B2977" s="141">
        <v>124120</v>
      </c>
      <c r="C2977" s="141">
        <v>90753</v>
      </c>
      <c r="D2977" s="141">
        <v>8779</v>
      </c>
      <c r="E2977" s="141">
        <v>223652</v>
      </c>
      <c r="F2977" s="140" t="s">
        <v>52</v>
      </c>
      <c r="G2977" s="139" t="s">
        <v>52</v>
      </c>
      <c r="H2977" s="139" t="s">
        <v>6527</v>
      </c>
      <c r="K2977" s="139">
        <v>1</v>
      </c>
    </row>
    <row r="2978" spans="1:11" s="139" customFormat="1" ht="30" customHeight="1">
      <c r="A2978" s="147"/>
      <c r="B2978" s="140"/>
      <c r="C2978" s="140"/>
      <c r="D2978" s="140"/>
      <c r="E2978" s="140"/>
      <c r="F2978" s="140"/>
    </row>
    <row r="2979" spans="1:11" s="139" customFormat="1" ht="30" customHeight="1">
      <c r="A2979" s="140" t="s">
        <v>6674</v>
      </c>
      <c r="B2979" s="140"/>
      <c r="C2979" s="140"/>
      <c r="D2979" s="140"/>
      <c r="E2979" s="140"/>
      <c r="F2979" s="140"/>
      <c r="G2979" s="139" t="s">
        <v>52</v>
      </c>
      <c r="I2979" s="139" t="s">
        <v>1535</v>
      </c>
      <c r="J2979" s="139" t="s">
        <v>52</v>
      </c>
      <c r="K2979" s="139" t="s">
        <v>56</v>
      </c>
    </row>
    <row r="2980" spans="1:11" s="139" customFormat="1" ht="30" customHeight="1">
      <c r="A2980" s="140" t="s">
        <v>4686</v>
      </c>
      <c r="B2980" s="142"/>
      <c r="C2980" s="142"/>
      <c r="D2980" s="142"/>
      <c r="E2980" s="142"/>
      <c r="F2980" s="142"/>
      <c r="K2980" s="140" t="s">
        <v>8060</v>
      </c>
    </row>
    <row r="2981" spans="1:11" s="139" customFormat="1" ht="30" customHeight="1">
      <c r="A2981" s="140" t="s">
        <v>52</v>
      </c>
      <c r="B2981" s="142"/>
      <c r="C2981" s="142"/>
      <c r="D2981" s="142"/>
      <c r="E2981" s="142"/>
      <c r="F2981" s="142"/>
      <c r="K2981" s="140" t="s">
        <v>52</v>
      </c>
    </row>
    <row r="2982" spans="1:11" s="139" customFormat="1" ht="30" customHeight="1">
      <c r="A2982" s="140" t="s">
        <v>4687</v>
      </c>
      <c r="B2982" s="142"/>
      <c r="C2982" s="142"/>
      <c r="D2982" s="142"/>
      <c r="E2982" s="142"/>
      <c r="F2982" s="142"/>
      <c r="K2982" s="140" t="s">
        <v>8061</v>
      </c>
    </row>
    <row r="2983" spans="1:11" s="139" customFormat="1" ht="30" customHeight="1">
      <c r="A2983" s="140" t="s">
        <v>4688</v>
      </c>
      <c r="B2983" s="142"/>
      <c r="C2983" s="142"/>
      <c r="D2983" s="142"/>
      <c r="E2983" s="142"/>
      <c r="F2983" s="142"/>
      <c r="K2983" s="140" t="s">
        <v>8062</v>
      </c>
    </row>
    <row r="2984" spans="1:11" s="139" customFormat="1" ht="30" customHeight="1">
      <c r="A2984" s="140" t="s">
        <v>4689</v>
      </c>
      <c r="B2984" s="142"/>
      <c r="C2984" s="142"/>
      <c r="D2984" s="142"/>
      <c r="E2984" s="142"/>
      <c r="F2984" s="142"/>
      <c r="K2984" s="140" t="s">
        <v>8063</v>
      </c>
    </row>
    <row r="2985" spans="1:11" s="139" customFormat="1" ht="30" customHeight="1">
      <c r="A2985" s="140" t="s">
        <v>4690</v>
      </c>
      <c r="B2985" s="142"/>
      <c r="C2985" s="142"/>
      <c r="D2985" s="142"/>
      <c r="E2985" s="142"/>
      <c r="F2985" s="142"/>
      <c r="K2985" s="140" t="s">
        <v>8064</v>
      </c>
    </row>
    <row r="2986" spans="1:11" s="139" customFormat="1" ht="30" customHeight="1">
      <c r="A2986" s="140" t="s">
        <v>4691</v>
      </c>
      <c r="B2986" s="142"/>
      <c r="C2986" s="142"/>
      <c r="D2986" s="142"/>
      <c r="E2986" s="142"/>
      <c r="F2986" s="142"/>
      <c r="K2986" s="140" t="s">
        <v>8065</v>
      </c>
    </row>
    <row r="2987" spans="1:11" s="139" customFormat="1" ht="30" customHeight="1">
      <c r="A2987" s="140" t="s">
        <v>4692</v>
      </c>
      <c r="B2987" s="142"/>
      <c r="C2987" s="142"/>
      <c r="D2987" s="142"/>
      <c r="E2987" s="142"/>
      <c r="F2987" s="142"/>
      <c r="K2987" s="140" t="s">
        <v>8066</v>
      </c>
    </row>
    <row r="2988" spans="1:11" s="139" customFormat="1" ht="30" customHeight="1">
      <c r="A2988" s="140" t="s">
        <v>4693</v>
      </c>
      <c r="B2988" s="142"/>
      <c r="C2988" s="142"/>
      <c r="D2988" s="142"/>
      <c r="E2988" s="142"/>
      <c r="F2988" s="142"/>
      <c r="K2988" s="140" t="s">
        <v>8067</v>
      </c>
    </row>
    <row r="2989" spans="1:11" s="139" customFormat="1" ht="30" customHeight="1">
      <c r="A2989" s="140" t="s">
        <v>4694</v>
      </c>
      <c r="B2989" s="142"/>
      <c r="C2989" s="142"/>
      <c r="D2989" s="142"/>
      <c r="E2989" s="142"/>
      <c r="F2989" s="142"/>
      <c r="K2989" s="140" t="s">
        <v>8068</v>
      </c>
    </row>
    <row r="2990" spans="1:11" s="139" customFormat="1" ht="30" customHeight="1">
      <c r="A2990" s="140" t="s">
        <v>4695</v>
      </c>
      <c r="B2990" s="142"/>
      <c r="C2990" s="142"/>
      <c r="D2990" s="142"/>
      <c r="E2990" s="142"/>
      <c r="F2990" s="142"/>
      <c r="K2990" s="140" t="s">
        <v>8069</v>
      </c>
    </row>
    <row r="2991" spans="1:11" s="139" customFormat="1" ht="30" customHeight="1">
      <c r="A2991" s="140" t="s">
        <v>4696</v>
      </c>
      <c r="B2991" s="142"/>
      <c r="C2991" s="142"/>
      <c r="D2991" s="142"/>
      <c r="E2991" s="142"/>
      <c r="F2991" s="142"/>
      <c r="K2991" s="140" t="s">
        <v>8070</v>
      </c>
    </row>
    <row r="2992" spans="1:11" s="139" customFormat="1" ht="30" customHeight="1">
      <c r="A2992" s="140" t="s">
        <v>4697</v>
      </c>
      <c r="B2992" s="142"/>
      <c r="C2992" s="142"/>
      <c r="D2992" s="142"/>
      <c r="E2992" s="142"/>
      <c r="F2992" s="142"/>
      <c r="K2992" s="140" t="s">
        <v>8071</v>
      </c>
    </row>
    <row r="2993" spans="1:11" s="139" customFormat="1" ht="30" customHeight="1">
      <c r="A2993" s="140" t="s">
        <v>4698</v>
      </c>
      <c r="B2993" s="142"/>
      <c r="C2993" s="142"/>
      <c r="D2993" s="142"/>
      <c r="E2993" s="142"/>
      <c r="F2993" s="142"/>
      <c r="K2993" s="140" t="s">
        <v>8072</v>
      </c>
    </row>
    <row r="2994" spans="1:11" s="139" customFormat="1" ht="30" customHeight="1">
      <c r="A2994" s="140" t="s">
        <v>4699</v>
      </c>
      <c r="B2994" s="142"/>
      <c r="C2994" s="142"/>
      <c r="D2994" s="142"/>
      <c r="E2994" s="142"/>
      <c r="F2994" s="142"/>
      <c r="K2994" s="140" t="s">
        <v>8073</v>
      </c>
    </row>
    <row r="2995" spans="1:11" s="139" customFormat="1" ht="30" customHeight="1">
      <c r="A2995" s="140" t="s">
        <v>52</v>
      </c>
      <c r="B2995" s="142"/>
      <c r="C2995" s="142"/>
      <c r="D2995" s="142"/>
      <c r="E2995" s="142"/>
      <c r="F2995" s="142"/>
      <c r="K2995" s="140" t="s">
        <v>6676</v>
      </c>
    </row>
    <row r="2996" spans="1:11" s="139" customFormat="1" ht="30" customHeight="1">
      <c r="A2996" s="140" t="s">
        <v>4606</v>
      </c>
      <c r="B2996" s="142"/>
      <c r="C2996" s="142"/>
      <c r="D2996" s="142"/>
      <c r="E2996" s="142"/>
      <c r="F2996" s="142"/>
      <c r="K2996" s="140" t="s">
        <v>7947</v>
      </c>
    </row>
    <row r="2997" spans="1:11" s="139" customFormat="1" ht="30" customHeight="1">
      <c r="A2997" s="140" t="s">
        <v>4700</v>
      </c>
      <c r="B2997" s="142"/>
      <c r="C2997" s="142"/>
      <c r="D2997" s="142"/>
      <c r="E2997" s="142"/>
      <c r="F2997" s="142"/>
      <c r="K2997" s="140" t="s">
        <v>8074</v>
      </c>
    </row>
    <row r="2998" spans="1:11" s="139" customFormat="1" ht="30" customHeight="1">
      <c r="A2998" s="140" t="s">
        <v>4701</v>
      </c>
      <c r="B2998" s="142"/>
      <c r="C2998" s="142"/>
      <c r="D2998" s="142"/>
      <c r="E2998" s="142"/>
      <c r="F2998" s="142"/>
      <c r="K2998" s="140" t="s">
        <v>8075</v>
      </c>
    </row>
    <row r="2999" spans="1:11" s="139" customFormat="1" ht="30" customHeight="1">
      <c r="A2999" s="140" t="s">
        <v>4702</v>
      </c>
      <c r="B2999" s="142">
        <v>423.1</v>
      </c>
      <c r="C2999" s="142"/>
      <c r="D2999" s="142"/>
      <c r="E2999" s="142">
        <v>423.1</v>
      </c>
      <c r="F2999" s="142" t="s">
        <v>8044</v>
      </c>
      <c r="K2999" s="140" t="s">
        <v>8076</v>
      </c>
    </row>
    <row r="3000" spans="1:11" s="139" customFormat="1" ht="30" customHeight="1">
      <c r="A3000" s="140" t="s">
        <v>4703</v>
      </c>
      <c r="B3000" s="142"/>
      <c r="C3000" s="142"/>
      <c r="D3000" s="142"/>
      <c r="E3000" s="142"/>
      <c r="F3000" s="142"/>
      <c r="K3000" s="140" t="s">
        <v>8077</v>
      </c>
    </row>
    <row r="3001" spans="1:11" s="139" customFormat="1" ht="30" customHeight="1">
      <c r="A3001" s="140" t="s">
        <v>4704</v>
      </c>
      <c r="B3001" s="142"/>
      <c r="C3001" s="142"/>
      <c r="D3001" s="142"/>
      <c r="E3001" s="142"/>
      <c r="F3001" s="142"/>
      <c r="K3001" s="140" t="s">
        <v>8078</v>
      </c>
    </row>
    <row r="3002" spans="1:11" s="139" customFormat="1" ht="30" customHeight="1">
      <c r="A3002" s="140" t="s">
        <v>4705</v>
      </c>
      <c r="B3002" s="142">
        <v>76899.899999999994</v>
      </c>
      <c r="C3002" s="142"/>
      <c r="D3002" s="142"/>
      <c r="E3002" s="142">
        <v>76899.899999999994</v>
      </c>
      <c r="F3002" s="142" t="s">
        <v>8040</v>
      </c>
      <c r="K3002" s="140" t="s">
        <v>8079</v>
      </c>
    </row>
    <row r="3003" spans="1:11" s="139" customFormat="1" ht="30" customHeight="1">
      <c r="A3003" s="140" t="s">
        <v>4706</v>
      </c>
      <c r="B3003" s="142"/>
      <c r="C3003" s="142"/>
      <c r="D3003" s="142"/>
      <c r="E3003" s="142"/>
      <c r="F3003" s="142"/>
      <c r="K3003" s="140" t="s">
        <v>8080</v>
      </c>
    </row>
    <row r="3004" spans="1:11" s="139" customFormat="1" ht="30" customHeight="1">
      <c r="A3004" s="140" t="s">
        <v>4707</v>
      </c>
      <c r="B3004" s="142"/>
      <c r="C3004" s="142"/>
      <c r="D3004" s="142"/>
      <c r="E3004" s="142"/>
      <c r="F3004" s="142"/>
      <c r="K3004" s="140" t="s">
        <v>8081</v>
      </c>
    </row>
    <row r="3005" spans="1:11" s="139" customFormat="1" ht="30" customHeight="1">
      <c r="A3005" s="140" t="s">
        <v>4708</v>
      </c>
      <c r="B3005" s="142">
        <v>1770.3</v>
      </c>
      <c r="C3005" s="142"/>
      <c r="D3005" s="142"/>
      <c r="E3005" s="142">
        <v>1770.3</v>
      </c>
      <c r="F3005" s="142" t="s">
        <v>8046</v>
      </c>
      <c r="K3005" s="140" t="s">
        <v>8082</v>
      </c>
    </row>
    <row r="3006" spans="1:11" s="139" customFormat="1" ht="30" customHeight="1">
      <c r="A3006" s="140" t="s">
        <v>52</v>
      </c>
      <c r="B3006" s="142"/>
      <c r="C3006" s="142"/>
      <c r="D3006" s="142"/>
      <c r="E3006" s="142"/>
      <c r="F3006" s="142"/>
      <c r="K3006" s="140" t="s">
        <v>52</v>
      </c>
    </row>
    <row r="3007" spans="1:11" s="139" customFormat="1" ht="30" customHeight="1">
      <c r="A3007" s="140" t="s">
        <v>4709</v>
      </c>
      <c r="B3007" s="142">
        <v>79093.3</v>
      </c>
      <c r="C3007" s="142"/>
      <c r="D3007" s="142"/>
      <c r="E3007" s="142">
        <v>79093.3</v>
      </c>
      <c r="F3007" s="142"/>
      <c r="K3007" s="140" t="s">
        <v>8083</v>
      </c>
    </row>
    <row r="3008" spans="1:11" s="139" customFormat="1" ht="30" customHeight="1">
      <c r="A3008" s="140" t="s">
        <v>52</v>
      </c>
      <c r="B3008" s="142"/>
      <c r="C3008" s="142"/>
      <c r="D3008" s="142"/>
      <c r="E3008" s="142"/>
      <c r="F3008" s="142"/>
      <c r="K3008" s="140" t="s">
        <v>52</v>
      </c>
    </row>
    <row r="3009" spans="1:11" s="139" customFormat="1" ht="30" customHeight="1">
      <c r="A3009" s="140" t="s">
        <v>52</v>
      </c>
      <c r="B3009" s="142"/>
      <c r="C3009" s="142"/>
      <c r="D3009" s="142"/>
      <c r="E3009" s="142"/>
      <c r="F3009" s="142"/>
      <c r="K3009" s="140" t="s">
        <v>6758</v>
      </c>
    </row>
    <row r="3010" spans="1:11" s="139" customFormat="1" ht="30" customHeight="1">
      <c r="A3010" s="140" t="s">
        <v>4710</v>
      </c>
      <c r="B3010" s="142">
        <v>1581.8</v>
      </c>
      <c r="C3010" s="142"/>
      <c r="D3010" s="142"/>
      <c r="E3010" s="142">
        <v>1581.8</v>
      </c>
      <c r="F3010" s="142"/>
      <c r="K3010" s="140" t="s">
        <v>8084</v>
      </c>
    </row>
    <row r="3011" spans="1:11" s="139" customFormat="1" ht="30" customHeight="1">
      <c r="A3011" s="140" t="s">
        <v>52</v>
      </c>
      <c r="B3011" s="142"/>
      <c r="C3011" s="142"/>
      <c r="D3011" s="142"/>
      <c r="E3011" s="142"/>
      <c r="F3011" s="142"/>
      <c r="K3011" s="140" t="s">
        <v>52</v>
      </c>
    </row>
    <row r="3012" spans="1:11" s="139" customFormat="1" ht="30" customHeight="1">
      <c r="A3012" s="140" t="s">
        <v>4709</v>
      </c>
      <c r="B3012" s="142"/>
      <c r="C3012" s="142"/>
      <c r="D3012" s="142"/>
      <c r="E3012" s="142"/>
      <c r="F3012" s="142"/>
      <c r="K3012" s="140" t="s">
        <v>8085</v>
      </c>
    </row>
    <row r="3013" spans="1:11" s="139" customFormat="1" ht="30" customHeight="1">
      <c r="A3013" s="140" t="s">
        <v>52</v>
      </c>
      <c r="B3013" s="142"/>
      <c r="C3013" s="142"/>
      <c r="D3013" s="142"/>
      <c r="E3013" s="142"/>
      <c r="F3013" s="142"/>
      <c r="K3013" s="140" t="s">
        <v>52</v>
      </c>
    </row>
    <row r="3014" spans="1:11" s="139" customFormat="1" ht="30" customHeight="1">
      <c r="A3014" s="140" t="s">
        <v>52</v>
      </c>
      <c r="B3014" s="142"/>
      <c r="C3014" s="142"/>
      <c r="D3014" s="142"/>
      <c r="E3014" s="142"/>
      <c r="F3014" s="142"/>
      <c r="K3014" s="140" t="s">
        <v>6796</v>
      </c>
    </row>
    <row r="3015" spans="1:11" s="139" customFormat="1" ht="30" customHeight="1">
      <c r="A3015" s="140" t="s">
        <v>4711</v>
      </c>
      <c r="B3015" s="142"/>
      <c r="C3015" s="142"/>
      <c r="D3015" s="142"/>
      <c r="E3015" s="142"/>
      <c r="F3015" s="142"/>
      <c r="K3015" s="140" t="s">
        <v>8086</v>
      </c>
    </row>
    <row r="3016" spans="1:11" s="139" customFormat="1" ht="30" customHeight="1">
      <c r="A3016" s="140" t="s">
        <v>52</v>
      </c>
      <c r="B3016" s="142"/>
      <c r="C3016" s="142"/>
      <c r="D3016" s="142"/>
      <c r="E3016" s="142"/>
      <c r="F3016" s="142"/>
      <c r="K3016" s="140" t="s">
        <v>52</v>
      </c>
    </row>
    <row r="3017" spans="1:11" s="139" customFormat="1" ht="30" customHeight="1">
      <c r="A3017" s="140" t="s">
        <v>4712</v>
      </c>
      <c r="B3017" s="142">
        <v>45027.1</v>
      </c>
      <c r="C3017" s="142"/>
      <c r="D3017" s="142"/>
      <c r="E3017" s="142">
        <v>45027.1</v>
      </c>
      <c r="F3017" s="142" t="s">
        <v>8087</v>
      </c>
      <c r="K3017" s="140" t="s">
        <v>8088</v>
      </c>
    </row>
    <row r="3018" spans="1:11" s="139" customFormat="1" ht="30" customHeight="1">
      <c r="A3018" s="140" t="s">
        <v>52</v>
      </c>
      <c r="B3018" s="142"/>
      <c r="C3018" s="142"/>
      <c r="D3018" s="142"/>
      <c r="E3018" s="142"/>
      <c r="F3018" s="142"/>
      <c r="K3018" s="140" t="s">
        <v>52</v>
      </c>
    </row>
    <row r="3019" spans="1:11" s="139" customFormat="1" ht="30" customHeight="1">
      <c r="A3019" s="140" t="s">
        <v>4713</v>
      </c>
      <c r="B3019" s="142"/>
      <c r="C3019" s="142">
        <v>90753.9</v>
      </c>
      <c r="D3019" s="142"/>
      <c r="E3019" s="142">
        <v>90753.9</v>
      </c>
      <c r="F3019" s="142" t="s">
        <v>8089</v>
      </c>
      <c r="K3019" s="140" t="s">
        <v>8090</v>
      </c>
    </row>
    <row r="3020" spans="1:11" s="139" customFormat="1" ht="30" customHeight="1">
      <c r="A3020" s="140" t="s">
        <v>52</v>
      </c>
      <c r="B3020" s="142"/>
      <c r="C3020" s="142"/>
      <c r="D3020" s="142"/>
      <c r="E3020" s="142"/>
      <c r="F3020" s="142"/>
      <c r="K3020" s="140" t="s">
        <v>52</v>
      </c>
    </row>
    <row r="3021" spans="1:11" s="139" customFormat="1" ht="30" customHeight="1">
      <c r="A3021" s="140" t="s">
        <v>4714</v>
      </c>
      <c r="B3021" s="142"/>
      <c r="C3021" s="142"/>
      <c r="D3021" s="142">
        <v>8779.7000000000007</v>
      </c>
      <c r="E3021" s="142">
        <v>8779.7000000000007</v>
      </c>
      <c r="F3021" s="142" t="s">
        <v>8091</v>
      </c>
      <c r="K3021" s="140" t="s">
        <v>8092</v>
      </c>
    </row>
    <row r="3022" spans="1:11" s="139" customFormat="1" ht="30" customHeight="1">
      <c r="A3022" s="140" t="s">
        <v>52</v>
      </c>
      <c r="B3022" s="142"/>
      <c r="C3022" s="142"/>
      <c r="D3022" s="142"/>
      <c r="E3022" s="142"/>
      <c r="F3022" s="142"/>
      <c r="K3022" s="140" t="s">
        <v>52</v>
      </c>
    </row>
    <row r="3023" spans="1:11" s="139" customFormat="1" ht="30" customHeight="1">
      <c r="A3023" s="140" t="s">
        <v>4709</v>
      </c>
      <c r="B3023" s="142">
        <v>45027.1</v>
      </c>
      <c r="C3023" s="142">
        <v>90753.9</v>
      </c>
      <c r="D3023" s="142">
        <v>8779.7000000000007</v>
      </c>
      <c r="E3023" s="142">
        <v>144560.70000000001</v>
      </c>
      <c r="F3023" s="142"/>
      <c r="K3023" s="140" t="s">
        <v>8093</v>
      </c>
    </row>
    <row r="3024" spans="1:11" s="139" customFormat="1" ht="30" customHeight="1">
      <c r="A3024" s="140" t="s">
        <v>52</v>
      </c>
      <c r="B3024" s="142"/>
      <c r="C3024" s="142"/>
      <c r="D3024" s="142"/>
      <c r="E3024" s="142"/>
      <c r="F3024" s="142"/>
      <c r="K3024" s="140" t="s">
        <v>52</v>
      </c>
    </row>
    <row r="3025" spans="1:11" s="139" customFormat="1" ht="30" customHeight="1">
      <c r="A3025" s="140" t="s">
        <v>4715</v>
      </c>
      <c r="B3025" s="142">
        <v>124120.4</v>
      </c>
      <c r="C3025" s="142">
        <v>90753.9</v>
      </c>
      <c r="D3025" s="142">
        <v>8779.7000000000007</v>
      </c>
      <c r="E3025" s="142">
        <v>223654</v>
      </c>
      <c r="F3025" s="142"/>
      <c r="K3025" s="140" t="s">
        <v>8094</v>
      </c>
    </row>
    <row r="3026" spans="1:11" s="139" customFormat="1" ht="30" customHeight="1">
      <c r="A3026" s="140"/>
      <c r="B3026" s="140"/>
      <c r="C3026" s="140"/>
      <c r="D3026" s="140"/>
      <c r="E3026" s="140"/>
      <c r="F3026" s="140"/>
    </row>
    <row r="3027" spans="1:11" s="139" customFormat="1" ht="30" customHeight="1" thickBot="1">
      <c r="A3027" s="144" t="s">
        <v>3566</v>
      </c>
      <c r="B3027" s="145">
        <v>124120</v>
      </c>
      <c r="C3027" s="145">
        <v>90753</v>
      </c>
      <c r="D3027" s="145">
        <v>8779</v>
      </c>
      <c r="E3027" s="145">
        <v>223652</v>
      </c>
      <c r="F3027" s="144"/>
    </row>
    <row r="3028" spans="1:11" s="139" customFormat="1" ht="30" customHeight="1">
      <c r="A3028" s="140"/>
      <c r="B3028" s="140"/>
      <c r="C3028" s="140"/>
      <c r="D3028" s="140"/>
      <c r="E3028" s="140"/>
      <c r="F3028" s="140"/>
    </row>
    <row r="3029" spans="1:11" s="139" customFormat="1" ht="30" customHeight="1">
      <c r="A3029" s="140" t="s">
        <v>8095</v>
      </c>
      <c r="B3029" s="141">
        <v>464</v>
      </c>
      <c r="C3029" s="141">
        <v>14985</v>
      </c>
      <c r="D3029" s="141">
        <v>5</v>
      </c>
      <c r="E3029" s="141">
        <v>15454</v>
      </c>
      <c r="F3029" s="140" t="s">
        <v>52</v>
      </c>
      <c r="G3029" s="139" t="s">
        <v>52</v>
      </c>
      <c r="H3029" s="139" t="s">
        <v>6528</v>
      </c>
      <c r="K3029" s="139">
        <v>1</v>
      </c>
    </row>
    <row r="3030" spans="1:11" s="139" customFormat="1" ht="30" customHeight="1">
      <c r="A3030" s="147"/>
      <c r="B3030" s="140"/>
      <c r="C3030" s="140"/>
      <c r="D3030" s="140"/>
      <c r="E3030" s="140"/>
      <c r="F3030" s="140"/>
    </row>
    <row r="3031" spans="1:11" s="139" customFormat="1" ht="30" customHeight="1">
      <c r="A3031" s="140" t="s">
        <v>6674</v>
      </c>
      <c r="B3031" s="140"/>
      <c r="C3031" s="140"/>
      <c r="D3031" s="140"/>
      <c r="E3031" s="140"/>
      <c r="F3031" s="140"/>
      <c r="G3031" s="139" t="s">
        <v>52</v>
      </c>
      <c r="I3031" s="139" t="s">
        <v>1535</v>
      </c>
      <c r="J3031" s="139" t="s">
        <v>52</v>
      </c>
      <c r="K3031" s="139" t="s">
        <v>56</v>
      </c>
    </row>
    <row r="3032" spans="1:11" s="139" customFormat="1" ht="30" customHeight="1">
      <c r="A3032" s="140" t="s">
        <v>4716</v>
      </c>
      <c r="B3032" s="142"/>
      <c r="C3032" s="142"/>
      <c r="D3032" s="142"/>
      <c r="E3032" s="142"/>
      <c r="F3032" s="142"/>
      <c r="K3032" s="140" t="s">
        <v>8096</v>
      </c>
    </row>
    <row r="3033" spans="1:11" s="139" customFormat="1" ht="30" customHeight="1">
      <c r="A3033" s="140" t="s">
        <v>52</v>
      </c>
      <c r="B3033" s="142"/>
      <c r="C3033" s="142"/>
      <c r="D3033" s="142"/>
      <c r="E3033" s="142"/>
      <c r="F3033" s="142"/>
      <c r="K3033" s="140" t="s">
        <v>52</v>
      </c>
    </row>
    <row r="3034" spans="1:11" s="139" customFormat="1" ht="30" customHeight="1">
      <c r="A3034" s="140" t="s">
        <v>4717</v>
      </c>
      <c r="B3034" s="142"/>
      <c r="C3034" s="142"/>
      <c r="D3034" s="142"/>
      <c r="E3034" s="142"/>
      <c r="F3034" s="142"/>
      <c r="K3034" s="140" t="s">
        <v>8097</v>
      </c>
    </row>
    <row r="3035" spans="1:11" s="139" customFormat="1" ht="30" customHeight="1">
      <c r="A3035" s="140" t="s">
        <v>52</v>
      </c>
      <c r="B3035" s="142"/>
      <c r="C3035" s="142"/>
      <c r="D3035" s="142"/>
      <c r="E3035" s="142"/>
      <c r="F3035" s="142"/>
      <c r="K3035" s="140" t="s">
        <v>52</v>
      </c>
    </row>
    <row r="3036" spans="1:11" s="139" customFormat="1" ht="30" customHeight="1">
      <c r="A3036" s="140" t="s">
        <v>4718</v>
      </c>
      <c r="B3036" s="142"/>
      <c r="C3036" s="142"/>
      <c r="D3036" s="142"/>
      <c r="E3036" s="142"/>
      <c r="F3036" s="142"/>
      <c r="K3036" s="140" t="s">
        <v>8098</v>
      </c>
    </row>
    <row r="3037" spans="1:11" s="139" customFormat="1" ht="30" customHeight="1">
      <c r="A3037" s="140" t="s">
        <v>52</v>
      </c>
      <c r="B3037" s="142"/>
      <c r="C3037" s="142"/>
      <c r="D3037" s="142"/>
      <c r="E3037" s="142"/>
      <c r="F3037" s="142"/>
      <c r="K3037" s="140" t="s">
        <v>52</v>
      </c>
    </row>
    <row r="3038" spans="1:11" s="139" customFormat="1" ht="30" customHeight="1">
      <c r="A3038" s="140" t="s">
        <v>4719</v>
      </c>
      <c r="B3038" s="142"/>
      <c r="C3038" s="142"/>
      <c r="D3038" s="142"/>
      <c r="E3038" s="142"/>
      <c r="F3038" s="142"/>
      <c r="K3038" s="140" t="s">
        <v>8099</v>
      </c>
    </row>
    <row r="3039" spans="1:11" s="139" customFormat="1" ht="30" customHeight="1">
      <c r="A3039" s="140" t="s">
        <v>52</v>
      </c>
      <c r="B3039" s="142"/>
      <c r="C3039" s="142"/>
      <c r="D3039" s="142"/>
      <c r="E3039" s="142"/>
      <c r="F3039" s="142"/>
      <c r="K3039" s="140" t="s">
        <v>6676</v>
      </c>
    </row>
    <row r="3040" spans="1:11" s="139" customFormat="1" ht="30" customHeight="1">
      <c r="A3040" s="140" t="s">
        <v>4720</v>
      </c>
      <c r="B3040" s="142"/>
      <c r="C3040" s="142"/>
      <c r="D3040" s="142"/>
      <c r="E3040" s="142"/>
      <c r="F3040" s="142"/>
      <c r="K3040" s="140" t="s">
        <v>8100</v>
      </c>
    </row>
    <row r="3041" spans="1:11" s="139" customFormat="1" ht="30" customHeight="1">
      <c r="A3041" s="140" t="s">
        <v>52</v>
      </c>
      <c r="B3041" s="142"/>
      <c r="C3041" s="142"/>
      <c r="D3041" s="142"/>
      <c r="E3041" s="142"/>
      <c r="F3041" s="142"/>
      <c r="K3041" s="140" t="s">
        <v>52</v>
      </c>
    </row>
    <row r="3042" spans="1:11" s="139" customFormat="1" ht="30" customHeight="1">
      <c r="A3042" s="140" t="s">
        <v>4721</v>
      </c>
      <c r="B3042" s="142"/>
      <c r="C3042" s="142">
        <v>14985.3</v>
      </c>
      <c r="D3042" s="142"/>
      <c r="E3042" s="142">
        <v>14985.3</v>
      </c>
      <c r="F3042" s="142" t="s">
        <v>6922</v>
      </c>
      <c r="K3042" s="140" t="s">
        <v>8101</v>
      </c>
    </row>
    <row r="3043" spans="1:11" s="139" customFormat="1" ht="30" customHeight="1">
      <c r="A3043" s="140" t="s">
        <v>52</v>
      </c>
      <c r="B3043" s="142"/>
      <c r="C3043" s="142"/>
      <c r="D3043" s="142"/>
      <c r="E3043" s="142"/>
      <c r="F3043" s="142"/>
      <c r="K3043" s="140" t="s">
        <v>52</v>
      </c>
    </row>
    <row r="3044" spans="1:11" s="139" customFormat="1" ht="30" customHeight="1">
      <c r="A3044" s="140" t="s">
        <v>4722</v>
      </c>
      <c r="B3044" s="142"/>
      <c r="C3044" s="142">
        <v>14985.3</v>
      </c>
      <c r="D3044" s="142"/>
      <c r="E3044" s="142">
        <v>14985.3</v>
      </c>
      <c r="F3044" s="142"/>
      <c r="K3044" s="140" t="s">
        <v>8102</v>
      </c>
    </row>
    <row r="3045" spans="1:11" s="139" customFormat="1" ht="30" customHeight="1">
      <c r="A3045" s="140" t="s">
        <v>52</v>
      </c>
      <c r="B3045" s="142"/>
      <c r="C3045" s="142"/>
      <c r="D3045" s="142"/>
      <c r="E3045" s="142"/>
      <c r="F3045" s="142"/>
      <c r="K3045" s="140" t="s">
        <v>52</v>
      </c>
    </row>
    <row r="3046" spans="1:11" s="139" customFormat="1" ht="30" customHeight="1">
      <c r="A3046" s="140" t="s">
        <v>4723</v>
      </c>
      <c r="B3046" s="142"/>
      <c r="C3046" s="142"/>
      <c r="D3046" s="142"/>
      <c r="E3046" s="142"/>
      <c r="F3046" s="142"/>
      <c r="K3046" s="140" t="s">
        <v>8103</v>
      </c>
    </row>
    <row r="3047" spans="1:11" s="139" customFormat="1" ht="30" customHeight="1">
      <c r="A3047" s="140" t="s">
        <v>52</v>
      </c>
      <c r="B3047" s="142"/>
      <c r="C3047" s="142"/>
      <c r="D3047" s="142"/>
      <c r="E3047" s="142"/>
      <c r="F3047" s="142"/>
      <c r="K3047" s="140" t="s">
        <v>6758</v>
      </c>
    </row>
    <row r="3048" spans="1:11" s="139" customFormat="1" ht="30" customHeight="1">
      <c r="A3048" s="140" t="s">
        <v>4724</v>
      </c>
      <c r="B3048" s="142"/>
      <c r="C3048" s="142"/>
      <c r="D3048" s="142"/>
      <c r="E3048" s="142"/>
      <c r="F3048" s="142"/>
      <c r="K3048" s="140" t="s">
        <v>8104</v>
      </c>
    </row>
    <row r="3049" spans="1:11" s="139" customFormat="1" ht="30" customHeight="1">
      <c r="A3049" s="140" t="s">
        <v>52</v>
      </c>
      <c r="B3049" s="142"/>
      <c r="C3049" s="142"/>
      <c r="D3049" s="142"/>
      <c r="E3049" s="142"/>
      <c r="F3049" s="142"/>
      <c r="K3049" s="140" t="s">
        <v>52</v>
      </c>
    </row>
    <row r="3050" spans="1:11" s="139" customFormat="1" ht="30" customHeight="1">
      <c r="A3050" s="140" t="s">
        <v>4725</v>
      </c>
      <c r="B3050" s="142">
        <v>14.8</v>
      </c>
      <c r="C3050" s="142"/>
      <c r="D3050" s="142"/>
      <c r="E3050" s="142">
        <v>14.8</v>
      </c>
      <c r="F3050" s="142" t="s">
        <v>8105</v>
      </c>
      <c r="K3050" s="140" t="s">
        <v>8106</v>
      </c>
    </row>
    <row r="3051" spans="1:11" s="139" customFormat="1" ht="30" customHeight="1">
      <c r="A3051" s="140" t="s">
        <v>52</v>
      </c>
      <c r="B3051" s="142"/>
      <c r="C3051" s="142"/>
      <c r="D3051" s="142"/>
      <c r="E3051" s="142"/>
      <c r="F3051" s="142"/>
      <c r="K3051" s="140" t="s">
        <v>52</v>
      </c>
    </row>
    <row r="3052" spans="1:11" s="139" customFormat="1" ht="30" customHeight="1">
      <c r="A3052" s="140" t="s">
        <v>4726</v>
      </c>
      <c r="B3052" s="142"/>
      <c r="C3052" s="142"/>
      <c r="D3052" s="142"/>
      <c r="E3052" s="142"/>
      <c r="F3052" s="142" t="s">
        <v>8107</v>
      </c>
      <c r="K3052" s="140" t="s">
        <v>8108</v>
      </c>
    </row>
    <row r="3053" spans="1:11" s="139" customFormat="1" ht="30" customHeight="1">
      <c r="A3053" s="140" t="s">
        <v>52</v>
      </c>
      <c r="B3053" s="142"/>
      <c r="C3053" s="142"/>
      <c r="D3053" s="142"/>
      <c r="E3053" s="142"/>
      <c r="F3053" s="142"/>
      <c r="K3053" s="140" t="s">
        <v>52</v>
      </c>
    </row>
    <row r="3054" spans="1:11" s="139" customFormat="1" ht="30" customHeight="1">
      <c r="A3054" s="140" t="s">
        <v>4727</v>
      </c>
      <c r="B3054" s="142"/>
      <c r="C3054" s="142"/>
      <c r="D3054" s="142">
        <v>5.8</v>
      </c>
      <c r="E3054" s="142">
        <v>5.8</v>
      </c>
      <c r="F3054" s="142" t="s">
        <v>8109</v>
      </c>
      <c r="K3054" s="140" t="s">
        <v>8110</v>
      </c>
    </row>
    <row r="3055" spans="1:11" s="139" customFormat="1" ht="30" customHeight="1">
      <c r="A3055" s="140" t="s">
        <v>52</v>
      </c>
      <c r="B3055" s="142"/>
      <c r="C3055" s="142"/>
      <c r="D3055" s="142"/>
      <c r="E3055" s="142"/>
      <c r="F3055" s="142"/>
      <c r="K3055" s="140" t="s">
        <v>52</v>
      </c>
    </row>
    <row r="3056" spans="1:11" s="139" customFormat="1" ht="30" customHeight="1">
      <c r="A3056" s="140" t="s">
        <v>4722</v>
      </c>
      <c r="B3056" s="142">
        <v>14.8</v>
      </c>
      <c r="C3056" s="142"/>
      <c r="D3056" s="142">
        <v>5.8</v>
      </c>
      <c r="E3056" s="142">
        <v>20.6</v>
      </c>
      <c r="F3056" s="142"/>
      <c r="K3056" s="140" t="s">
        <v>8111</v>
      </c>
    </row>
    <row r="3057" spans="1:11" s="139" customFormat="1" ht="30" customHeight="1">
      <c r="A3057" s="140" t="s">
        <v>52</v>
      </c>
      <c r="B3057" s="142"/>
      <c r="C3057" s="142"/>
      <c r="D3057" s="142"/>
      <c r="E3057" s="142"/>
      <c r="F3057" s="142"/>
      <c r="K3057" s="140" t="s">
        <v>52</v>
      </c>
    </row>
    <row r="3058" spans="1:11" s="139" customFormat="1" ht="30" customHeight="1">
      <c r="A3058" s="140" t="s">
        <v>52</v>
      </c>
      <c r="B3058" s="142"/>
      <c r="C3058" s="142"/>
      <c r="D3058" s="142"/>
      <c r="E3058" s="142"/>
      <c r="F3058" s="142"/>
      <c r="K3058" s="140" t="s">
        <v>6796</v>
      </c>
    </row>
    <row r="3059" spans="1:11" s="139" customFormat="1" ht="30" customHeight="1">
      <c r="A3059" s="140" t="s">
        <v>4728</v>
      </c>
      <c r="B3059" s="142"/>
      <c r="C3059" s="142"/>
      <c r="D3059" s="142"/>
      <c r="E3059" s="142"/>
      <c r="F3059" s="142"/>
      <c r="K3059" s="140" t="s">
        <v>8112</v>
      </c>
    </row>
    <row r="3060" spans="1:11" s="139" customFormat="1" ht="30" customHeight="1">
      <c r="A3060" s="140" t="s">
        <v>52</v>
      </c>
      <c r="B3060" s="142"/>
      <c r="C3060" s="142"/>
      <c r="D3060" s="142"/>
      <c r="E3060" s="142"/>
      <c r="F3060" s="142"/>
      <c r="K3060" s="140" t="s">
        <v>52</v>
      </c>
    </row>
    <row r="3061" spans="1:11" s="139" customFormat="1" ht="30" customHeight="1">
      <c r="A3061" s="140" t="s">
        <v>4729</v>
      </c>
      <c r="B3061" s="142"/>
      <c r="C3061" s="142"/>
      <c r="D3061" s="142"/>
      <c r="E3061" s="142"/>
      <c r="F3061" s="142"/>
      <c r="K3061" s="140" t="s">
        <v>8113</v>
      </c>
    </row>
    <row r="3062" spans="1:11" s="139" customFormat="1" ht="30" customHeight="1">
      <c r="A3062" s="140" t="s">
        <v>52</v>
      </c>
      <c r="B3062" s="142"/>
      <c r="C3062" s="142"/>
      <c r="D3062" s="142"/>
      <c r="E3062" s="142"/>
      <c r="F3062" s="142"/>
      <c r="K3062" s="140" t="s">
        <v>52</v>
      </c>
    </row>
    <row r="3063" spans="1:11" s="139" customFormat="1" ht="30" customHeight="1">
      <c r="A3063" s="140" t="s">
        <v>4730</v>
      </c>
      <c r="B3063" s="142">
        <v>449.5</v>
      </c>
      <c r="C3063" s="142"/>
      <c r="D3063" s="142"/>
      <c r="E3063" s="142">
        <v>449.5</v>
      </c>
      <c r="F3063" s="142"/>
      <c r="K3063" s="140" t="s">
        <v>8114</v>
      </c>
    </row>
    <row r="3064" spans="1:11" s="139" customFormat="1" ht="30" customHeight="1">
      <c r="A3064" s="140" t="s">
        <v>52</v>
      </c>
      <c r="B3064" s="142"/>
      <c r="C3064" s="142"/>
      <c r="D3064" s="142"/>
      <c r="E3064" s="142"/>
      <c r="F3064" s="142"/>
      <c r="K3064" s="140" t="s">
        <v>52</v>
      </c>
    </row>
    <row r="3065" spans="1:11" s="139" customFormat="1" ht="30" customHeight="1">
      <c r="A3065" s="140" t="s">
        <v>4722</v>
      </c>
      <c r="B3065" s="142">
        <v>449.5</v>
      </c>
      <c r="C3065" s="142"/>
      <c r="D3065" s="142"/>
      <c r="E3065" s="142">
        <v>449.5</v>
      </c>
      <c r="F3065" s="142"/>
      <c r="K3065" s="140" t="s">
        <v>8115</v>
      </c>
    </row>
    <row r="3066" spans="1:11" s="139" customFormat="1" ht="30" customHeight="1">
      <c r="A3066" s="140" t="s">
        <v>52</v>
      </c>
      <c r="B3066" s="142"/>
      <c r="C3066" s="142"/>
      <c r="D3066" s="142"/>
      <c r="E3066" s="142"/>
      <c r="F3066" s="142"/>
      <c r="K3066" s="140" t="s">
        <v>52</v>
      </c>
    </row>
    <row r="3067" spans="1:11" s="139" customFormat="1" ht="30" customHeight="1">
      <c r="A3067" s="140" t="s">
        <v>4731</v>
      </c>
      <c r="B3067" s="142">
        <v>464.3</v>
      </c>
      <c r="C3067" s="142">
        <v>14985.3</v>
      </c>
      <c r="D3067" s="142">
        <v>5.8</v>
      </c>
      <c r="E3067" s="142">
        <v>15455.4</v>
      </c>
      <c r="F3067" s="142"/>
      <c r="K3067" s="140" t="s">
        <v>8116</v>
      </c>
    </row>
    <row r="3068" spans="1:11" s="139" customFormat="1" ht="30" customHeight="1">
      <c r="A3068" s="140"/>
      <c r="B3068" s="140"/>
      <c r="C3068" s="140"/>
      <c r="D3068" s="140"/>
      <c r="E3068" s="140"/>
      <c r="F3068" s="140"/>
    </row>
    <row r="3069" spans="1:11" s="139" customFormat="1" ht="30" customHeight="1" thickBot="1">
      <c r="A3069" s="144" t="s">
        <v>3566</v>
      </c>
      <c r="B3069" s="145">
        <v>464</v>
      </c>
      <c r="C3069" s="145">
        <v>14985</v>
      </c>
      <c r="D3069" s="145">
        <v>5</v>
      </c>
      <c r="E3069" s="145">
        <v>15454</v>
      </c>
      <c r="F3069" s="144"/>
    </row>
    <row r="3070" spans="1:11" s="139" customFormat="1" ht="30" customHeight="1">
      <c r="A3070" s="140"/>
      <c r="B3070" s="140"/>
      <c r="C3070" s="140"/>
      <c r="D3070" s="140"/>
      <c r="E3070" s="140"/>
      <c r="F3070" s="140"/>
    </row>
    <row r="3071" spans="1:11" s="139" customFormat="1" ht="30" customHeight="1">
      <c r="A3071" s="140" t="s">
        <v>8117</v>
      </c>
      <c r="B3071" s="141">
        <v>31038336</v>
      </c>
      <c r="C3071" s="141">
        <v>36488942</v>
      </c>
      <c r="D3071" s="141">
        <v>7540456</v>
      </c>
      <c r="E3071" s="141">
        <v>75067734</v>
      </c>
      <c r="F3071" s="140" t="s">
        <v>52</v>
      </c>
      <c r="G3071" s="139" t="s">
        <v>52</v>
      </c>
      <c r="H3071" s="139" t="s">
        <v>6529</v>
      </c>
      <c r="K3071" s="139">
        <v>1</v>
      </c>
    </row>
    <row r="3072" spans="1:11" s="139" customFormat="1" ht="30" customHeight="1">
      <c r="A3072" s="147"/>
      <c r="B3072" s="140"/>
      <c r="C3072" s="140"/>
      <c r="D3072" s="140"/>
      <c r="E3072" s="140"/>
      <c r="F3072" s="140"/>
    </row>
    <row r="3073" spans="1:11" s="139" customFormat="1" ht="30" customHeight="1">
      <c r="A3073" s="140" t="s">
        <v>6674</v>
      </c>
      <c r="B3073" s="140"/>
      <c r="C3073" s="140"/>
      <c r="D3073" s="140"/>
      <c r="E3073" s="140"/>
      <c r="F3073" s="140"/>
      <c r="G3073" s="139" t="s">
        <v>52</v>
      </c>
      <c r="I3073" s="139" t="s">
        <v>1535</v>
      </c>
      <c r="J3073" s="139" t="s">
        <v>52</v>
      </c>
      <c r="K3073" s="139" t="s">
        <v>56</v>
      </c>
    </row>
    <row r="3074" spans="1:11" s="139" customFormat="1" ht="30" customHeight="1">
      <c r="A3074" s="140" t="s">
        <v>4732</v>
      </c>
      <c r="B3074" s="142"/>
      <c r="C3074" s="142"/>
      <c r="D3074" s="142"/>
      <c r="E3074" s="142"/>
      <c r="F3074" s="142"/>
      <c r="K3074" s="140" t="s">
        <v>8118</v>
      </c>
    </row>
    <row r="3075" spans="1:11" s="139" customFormat="1" ht="30" customHeight="1">
      <c r="A3075" s="140" t="s">
        <v>52</v>
      </c>
      <c r="B3075" s="142"/>
      <c r="C3075" s="142"/>
      <c r="D3075" s="142"/>
      <c r="E3075" s="142"/>
      <c r="F3075" s="142"/>
      <c r="K3075" s="140" t="s">
        <v>52</v>
      </c>
    </row>
    <row r="3076" spans="1:11" s="139" customFormat="1" ht="30" customHeight="1">
      <c r="A3076" s="140" t="s">
        <v>4400</v>
      </c>
      <c r="B3076" s="142"/>
      <c r="C3076" s="142"/>
      <c r="D3076" s="142"/>
      <c r="E3076" s="142"/>
      <c r="F3076" s="142"/>
      <c r="K3076" s="140" t="s">
        <v>7686</v>
      </c>
    </row>
    <row r="3077" spans="1:11" s="139" customFormat="1" ht="30" customHeight="1">
      <c r="A3077" s="140" t="s">
        <v>4401</v>
      </c>
      <c r="B3077" s="142"/>
      <c r="C3077" s="142"/>
      <c r="D3077" s="142"/>
      <c r="E3077" s="142"/>
      <c r="F3077" s="142"/>
      <c r="K3077" s="140" t="s">
        <v>7687</v>
      </c>
    </row>
    <row r="3078" spans="1:11" s="139" customFormat="1" ht="30" customHeight="1">
      <c r="A3078" s="140" t="s">
        <v>4733</v>
      </c>
      <c r="B3078" s="142"/>
      <c r="C3078" s="142"/>
      <c r="D3078" s="142"/>
      <c r="E3078" s="142"/>
      <c r="F3078" s="142"/>
      <c r="K3078" s="140" t="s">
        <v>8119</v>
      </c>
    </row>
    <row r="3079" spans="1:11" s="139" customFormat="1" ht="30" customHeight="1">
      <c r="A3079" s="140" t="s">
        <v>4403</v>
      </c>
      <c r="B3079" s="142"/>
      <c r="C3079" s="142"/>
      <c r="D3079" s="142"/>
      <c r="E3079" s="142"/>
      <c r="F3079" s="142"/>
      <c r="K3079" s="140" t="s">
        <v>7689</v>
      </c>
    </row>
    <row r="3080" spans="1:11" s="139" customFormat="1" ht="30" customHeight="1">
      <c r="A3080" s="140" t="s">
        <v>4404</v>
      </c>
      <c r="B3080" s="142"/>
      <c r="C3080" s="142"/>
      <c r="D3080" s="142"/>
      <c r="E3080" s="142"/>
      <c r="F3080" s="142"/>
      <c r="K3080" s="140" t="s">
        <v>7690</v>
      </c>
    </row>
    <row r="3081" spans="1:11" s="139" customFormat="1" ht="30" customHeight="1">
      <c r="A3081" s="140" t="s">
        <v>4405</v>
      </c>
      <c r="B3081" s="142"/>
      <c r="C3081" s="142"/>
      <c r="D3081" s="142"/>
      <c r="E3081" s="142"/>
      <c r="F3081" s="142"/>
      <c r="K3081" s="140" t="s">
        <v>7691</v>
      </c>
    </row>
    <row r="3082" spans="1:11" s="139" customFormat="1" ht="30" customHeight="1">
      <c r="A3082" s="140" t="s">
        <v>4406</v>
      </c>
      <c r="B3082" s="142"/>
      <c r="C3082" s="142"/>
      <c r="D3082" s="142"/>
      <c r="E3082" s="142"/>
      <c r="F3082" s="142"/>
      <c r="K3082" s="140" t="s">
        <v>7692</v>
      </c>
    </row>
    <row r="3083" spans="1:11" s="139" customFormat="1" ht="30" customHeight="1">
      <c r="A3083" s="140" t="s">
        <v>4407</v>
      </c>
      <c r="B3083" s="142"/>
      <c r="C3083" s="142"/>
      <c r="D3083" s="142"/>
      <c r="E3083" s="142"/>
      <c r="F3083" s="142"/>
      <c r="K3083" s="140" t="s">
        <v>7693</v>
      </c>
    </row>
    <row r="3084" spans="1:11" s="139" customFormat="1" ht="30" customHeight="1">
      <c r="A3084" s="140" t="s">
        <v>4408</v>
      </c>
      <c r="B3084" s="142"/>
      <c r="C3084" s="142"/>
      <c r="D3084" s="142"/>
      <c r="E3084" s="142"/>
      <c r="F3084" s="142"/>
      <c r="K3084" s="140" t="s">
        <v>7694</v>
      </c>
    </row>
    <row r="3085" spans="1:11" s="139" customFormat="1" ht="30" customHeight="1">
      <c r="A3085" s="140" t="s">
        <v>4409</v>
      </c>
      <c r="B3085" s="142"/>
      <c r="C3085" s="142"/>
      <c r="D3085" s="142"/>
      <c r="E3085" s="142"/>
      <c r="F3085" s="142"/>
      <c r="K3085" s="140" t="s">
        <v>7695</v>
      </c>
    </row>
    <row r="3086" spans="1:11" s="139" customFormat="1" ht="30" customHeight="1">
      <c r="A3086" s="140" t="s">
        <v>52</v>
      </c>
      <c r="B3086" s="142"/>
      <c r="C3086" s="142"/>
      <c r="D3086" s="142"/>
      <c r="E3086" s="142"/>
      <c r="F3086" s="142"/>
      <c r="K3086" s="140" t="s">
        <v>52</v>
      </c>
    </row>
    <row r="3087" spans="1:11" s="139" customFormat="1" ht="30" customHeight="1">
      <c r="A3087" s="140" t="s">
        <v>52</v>
      </c>
      <c r="B3087" s="142"/>
      <c r="C3087" s="142"/>
      <c r="D3087" s="142"/>
      <c r="E3087" s="142"/>
      <c r="F3087" s="142"/>
      <c r="K3087" s="140" t="s">
        <v>6676</v>
      </c>
    </row>
    <row r="3088" spans="1:11" s="139" customFormat="1" ht="30" customHeight="1">
      <c r="A3088" s="140" t="s">
        <v>4410</v>
      </c>
      <c r="B3088" s="142"/>
      <c r="C3088" s="142"/>
      <c r="D3088" s="142"/>
      <c r="E3088" s="142"/>
      <c r="F3088" s="142"/>
      <c r="K3088" s="140" t="s">
        <v>7696</v>
      </c>
    </row>
    <row r="3089" spans="1:11" s="139" customFormat="1" ht="30" customHeight="1">
      <c r="A3089" s="140" t="s">
        <v>4734</v>
      </c>
      <c r="B3089" s="142">
        <v>26880000</v>
      </c>
      <c r="C3089" s="142"/>
      <c r="D3089" s="142"/>
      <c r="E3089" s="142">
        <v>26880000</v>
      </c>
      <c r="F3089" s="142" t="s">
        <v>7697</v>
      </c>
      <c r="K3089" s="140" t="s">
        <v>7698</v>
      </c>
    </row>
    <row r="3090" spans="1:11" s="139" customFormat="1" ht="30" customHeight="1">
      <c r="A3090" s="140" t="s">
        <v>4412</v>
      </c>
      <c r="B3090" s="142"/>
      <c r="C3090" s="142"/>
      <c r="D3090" s="142"/>
      <c r="E3090" s="142"/>
      <c r="F3090" s="142"/>
      <c r="K3090" s="140" t="s">
        <v>7699</v>
      </c>
    </row>
    <row r="3091" spans="1:11" s="139" customFormat="1" ht="30" customHeight="1">
      <c r="A3091" s="140" t="s">
        <v>4735</v>
      </c>
      <c r="B3091" s="142">
        <v>655360</v>
      </c>
      <c r="C3091" s="142"/>
      <c r="D3091" s="142"/>
      <c r="E3091" s="142">
        <v>655360</v>
      </c>
      <c r="F3091" s="142" t="s">
        <v>7700</v>
      </c>
      <c r="K3091" s="140" t="s">
        <v>7701</v>
      </c>
    </row>
    <row r="3092" spans="1:11" s="139" customFormat="1" ht="30" customHeight="1">
      <c r="A3092" s="140" t="s">
        <v>4414</v>
      </c>
      <c r="B3092" s="142"/>
      <c r="C3092" s="142"/>
      <c r="D3092" s="142"/>
      <c r="E3092" s="142"/>
      <c r="F3092" s="142"/>
      <c r="K3092" s="140" t="s">
        <v>7702</v>
      </c>
    </row>
    <row r="3093" spans="1:11" s="139" customFormat="1" ht="30" customHeight="1">
      <c r="A3093" s="140" t="s">
        <v>8120</v>
      </c>
      <c r="B3093" s="142">
        <v>131186.6</v>
      </c>
      <c r="C3093" s="142"/>
      <c r="D3093" s="142"/>
      <c r="E3093" s="142">
        <v>131186.6</v>
      </c>
      <c r="F3093" s="142" t="s">
        <v>7704</v>
      </c>
      <c r="K3093" s="140" t="s">
        <v>7705</v>
      </c>
    </row>
    <row r="3094" spans="1:11" s="139" customFormat="1" ht="30" customHeight="1">
      <c r="A3094" s="140" t="s">
        <v>4415</v>
      </c>
      <c r="B3094" s="142"/>
      <c r="C3094" s="142"/>
      <c r="D3094" s="142"/>
      <c r="E3094" s="142"/>
      <c r="F3094" s="142"/>
      <c r="K3094" s="140" t="s">
        <v>7706</v>
      </c>
    </row>
    <row r="3095" spans="1:11" s="139" customFormat="1" ht="30" customHeight="1">
      <c r="A3095" s="140" t="s">
        <v>4736</v>
      </c>
      <c r="B3095" s="142">
        <v>970666.6</v>
      </c>
      <c r="C3095" s="142"/>
      <c r="D3095" s="142"/>
      <c r="E3095" s="142">
        <v>970666.6</v>
      </c>
      <c r="F3095" s="142" t="s">
        <v>7707</v>
      </c>
      <c r="K3095" s="140" t="s">
        <v>7708</v>
      </c>
    </row>
    <row r="3096" spans="1:11" s="139" customFormat="1" ht="30" customHeight="1">
      <c r="A3096" s="140" t="s">
        <v>4417</v>
      </c>
      <c r="B3096" s="142"/>
      <c r="C3096" s="142"/>
      <c r="D3096" s="142"/>
      <c r="E3096" s="142"/>
      <c r="F3096" s="142"/>
      <c r="K3096" s="140" t="s">
        <v>7709</v>
      </c>
    </row>
    <row r="3097" spans="1:11" s="139" customFormat="1" ht="30" customHeight="1">
      <c r="A3097" s="140" t="s">
        <v>4418</v>
      </c>
      <c r="B3097" s="142"/>
      <c r="C3097" s="142"/>
      <c r="D3097" s="142"/>
      <c r="E3097" s="142"/>
      <c r="F3097" s="142"/>
      <c r="K3097" s="140" t="s">
        <v>7710</v>
      </c>
    </row>
    <row r="3098" spans="1:11" s="139" customFormat="1" ht="30" customHeight="1">
      <c r="A3098" s="140" t="s">
        <v>4737</v>
      </c>
      <c r="B3098" s="142">
        <v>167587.20000000001</v>
      </c>
      <c r="C3098" s="142"/>
      <c r="D3098" s="142"/>
      <c r="E3098" s="142">
        <v>167587.20000000001</v>
      </c>
      <c r="F3098" s="142" t="s">
        <v>7711</v>
      </c>
      <c r="K3098" s="140" t="s">
        <v>7712</v>
      </c>
    </row>
    <row r="3099" spans="1:11" s="139" customFormat="1" ht="30" customHeight="1">
      <c r="A3099" s="140" t="s">
        <v>4420</v>
      </c>
      <c r="B3099" s="142"/>
      <c r="C3099" s="142"/>
      <c r="D3099" s="142"/>
      <c r="E3099" s="142"/>
      <c r="F3099" s="142"/>
      <c r="K3099" s="140" t="s">
        <v>7713</v>
      </c>
    </row>
    <row r="3100" spans="1:11" s="139" customFormat="1" ht="30" customHeight="1">
      <c r="A3100" s="140" t="s">
        <v>4421</v>
      </c>
      <c r="B3100" s="142"/>
      <c r="C3100" s="142"/>
      <c r="D3100" s="142"/>
      <c r="E3100" s="142"/>
      <c r="F3100" s="142"/>
      <c r="K3100" s="140" t="s">
        <v>7714</v>
      </c>
    </row>
    <row r="3101" spans="1:11" s="139" customFormat="1" ht="30" customHeight="1">
      <c r="A3101" s="140" t="s">
        <v>4738</v>
      </c>
      <c r="B3101" s="142">
        <v>32853.300000000003</v>
      </c>
      <c r="C3101" s="142"/>
      <c r="D3101" s="142"/>
      <c r="E3101" s="142">
        <v>32853.300000000003</v>
      </c>
      <c r="F3101" s="142" t="s">
        <v>7715</v>
      </c>
      <c r="K3101" s="140" t="s">
        <v>7716</v>
      </c>
    </row>
    <row r="3102" spans="1:11" s="139" customFormat="1" ht="30" customHeight="1">
      <c r="A3102" s="140" t="s">
        <v>52</v>
      </c>
      <c r="B3102" s="142"/>
      <c r="C3102" s="142"/>
      <c r="D3102" s="142"/>
      <c r="E3102" s="142"/>
      <c r="F3102" s="142"/>
      <c r="K3102" s="140" t="s">
        <v>52</v>
      </c>
    </row>
    <row r="3103" spans="1:11" s="139" customFormat="1" ht="30" customHeight="1">
      <c r="A3103" s="140" t="s">
        <v>3642</v>
      </c>
      <c r="B3103" s="146">
        <v>28837653.699999999</v>
      </c>
      <c r="C3103" s="146"/>
      <c r="D3103" s="146"/>
      <c r="E3103" s="146">
        <v>28837653.699999999</v>
      </c>
      <c r="F3103" s="146"/>
      <c r="K3103" s="140" t="s">
        <v>6787</v>
      </c>
    </row>
    <row r="3104" spans="1:11" s="139" customFormat="1" ht="30" customHeight="1">
      <c r="A3104" s="140" t="s">
        <v>52</v>
      </c>
      <c r="B3104" s="142"/>
      <c r="C3104" s="142"/>
      <c r="D3104" s="142"/>
      <c r="E3104" s="142"/>
      <c r="F3104" s="142"/>
      <c r="K3104" s="140" t="s">
        <v>6758</v>
      </c>
    </row>
    <row r="3105" spans="1:11" s="139" customFormat="1" ht="30" customHeight="1">
      <c r="A3105" s="140" t="s">
        <v>4423</v>
      </c>
      <c r="B3105" s="142"/>
      <c r="C3105" s="142"/>
      <c r="D3105" s="142"/>
      <c r="E3105" s="142"/>
      <c r="F3105" s="142"/>
      <c r="K3105" s="140" t="s">
        <v>7717</v>
      </c>
    </row>
    <row r="3106" spans="1:11" s="139" customFormat="1" ht="30" customHeight="1">
      <c r="A3106" s="140" t="s">
        <v>4401</v>
      </c>
      <c r="B3106" s="142"/>
      <c r="C3106" s="142"/>
      <c r="D3106" s="142"/>
      <c r="E3106" s="142"/>
      <c r="F3106" s="142"/>
      <c r="K3106" s="140" t="s">
        <v>7718</v>
      </c>
    </row>
    <row r="3107" spans="1:11" s="139" customFormat="1" ht="30" customHeight="1">
      <c r="A3107" s="140" t="s">
        <v>4424</v>
      </c>
      <c r="B3107" s="142"/>
      <c r="C3107" s="142"/>
      <c r="D3107" s="142"/>
      <c r="E3107" s="142"/>
      <c r="F3107" s="142"/>
      <c r="K3107" s="140" t="s">
        <v>7719</v>
      </c>
    </row>
    <row r="3108" spans="1:11" s="139" customFormat="1" ht="30" customHeight="1">
      <c r="A3108" s="140" t="s">
        <v>4739</v>
      </c>
      <c r="B3108" s="142"/>
      <c r="C3108" s="142"/>
      <c r="D3108" s="142"/>
      <c r="E3108" s="142"/>
      <c r="F3108" s="142"/>
      <c r="K3108" s="140" t="s">
        <v>8121</v>
      </c>
    </row>
    <row r="3109" spans="1:11" s="139" customFormat="1" ht="30" customHeight="1">
      <c r="A3109" s="140" t="s">
        <v>4426</v>
      </c>
      <c r="B3109" s="142"/>
      <c r="C3109" s="142"/>
      <c r="D3109" s="142"/>
      <c r="E3109" s="142"/>
      <c r="F3109" s="142"/>
      <c r="K3109" s="140" t="s">
        <v>7721</v>
      </c>
    </row>
    <row r="3110" spans="1:11" s="139" customFormat="1" ht="30" customHeight="1">
      <c r="A3110" s="140" t="s">
        <v>4427</v>
      </c>
      <c r="B3110" s="142"/>
      <c r="C3110" s="142"/>
      <c r="D3110" s="142"/>
      <c r="E3110" s="142"/>
      <c r="F3110" s="142"/>
      <c r="K3110" s="140" t="s">
        <v>7722</v>
      </c>
    </row>
    <row r="3111" spans="1:11" s="139" customFormat="1" ht="30" customHeight="1">
      <c r="A3111" s="140" t="s">
        <v>4428</v>
      </c>
      <c r="B3111" s="142"/>
      <c r="C3111" s="142"/>
      <c r="D3111" s="142"/>
      <c r="E3111" s="142"/>
      <c r="F3111" s="142"/>
      <c r="K3111" s="140" t="s">
        <v>7723</v>
      </c>
    </row>
    <row r="3112" spans="1:11" s="139" customFormat="1" ht="30" customHeight="1">
      <c r="A3112" s="140" t="s">
        <v>4429</v>
      </c>
      <c r="B3112" s="142"/>
      <c r="C3112" s="142"/>
      <c r="D3112" s="142"/>
      <c r="E3112" s="142"/>
      <c r="F3112" s="142"/>
      <c r="K3112" s="140" t="s">
        <v>7724</v>
      </c>
    </row>
    <row r="3113" spans="1:11" s="139" customFormat="1" ht="30" customHeight="1">
      <c r="A3113" s="140" t="s">
        <v>4430</v>
      </c>
      <c r="B3113" s="142"/>
      <c r="C3113" s="142"/>
      <c r="D3113" s="142"/>
      <c r="E3113" s="142"/>
      <c r="F3113" s="142"/>
      <c r="K3113" s="140" t="s">
        <v>7725</v>
      </c>
    </row>
    <row r="3114" spans="1:11" s="139" customFormat="1" ht="30" customHeight="1">
      <c r="A3114" s="140" t="s">
        <v>52</v>
      </c>
      <c r="B3114" s="142"/>
      <c r="C3114" s="142"/>
      <c r="D3114" s="142"/>
      <c r="E3114" s="142"/>
      <c r="F3114" s="142"/>
      <c r="K3114" s="140" t="s">
        <v>52</v>
      </c>
    </row>
    <row r="3115" spans="1:11" s="139" customFormat="1" ht="30" customHeight="1">
      <c r="A3115" s="140" t="s">
        <v>4431</v>
      </c>
      <c r="B3115" s="142"/>
      <c r="C3115" s="142"/>
      <c r="D3115" s="142"/>
      <c r="E3115" s="142"/>
      <c r="F3115" s="142"/>
      <c r="K3115" s="140" t="s">
        <v>7726</v>
      </c>
    </row>
    <row r="3116" spans="1:11" s="139" customFormat="1" ht="30" customHeight="1">
      <c r="A3116" s="140" t="s">
        <v>4432</v>
      </c>
      <c r="B3116" s="142">
        <v>787648</v>
      </c>
      <c r="C3116" s="142"/>
      <c r="D3116" s="142"/>
      <c r="E3116" s="142">
        <v>787648</v>
      </c>
      <c r="F3116" s="142" t="s">
        <v>7727</v>
      </c>
      <c r="K3116" s="140" t="s">
        <v>7728</v>
      </c>
    </row>
    <row r="3117" spans="1:11" s="139" customFormat="1" ht="30" customHeight="1">
      <c r="A3117" s="140" t="s">
        <v>4433</v>
      </c>
      <c r="B3117" s="142"/>
      <c r="C3117" s="142">
        <v>1253568</v>
      </c>
      <c r="D3117" s="142"/>
      <c r="E3117" s="142">
        <v>1253568</v>
      </c>
      <c r="F3117" s="142" t="s">
        <v>7729</v>
      </c>
      <c r="K3117" s="140" t="s">
        <v>7730</v>
      </c>
    </row>
    <row r="3118" spans="1:11" s="139" customFormat="1" ht="30" customHeight="1">
      <c r="A3118" s="140" t="s">
        <v>4434</v>
      </c>
      <c r="B3118" s="142"/>
      <c r="C3118" s="142"/>
      <c r="D3118" s="142">
        <v>500672</v>
      </c>
      <c r="E3118" s="142">
        <v>500672</v>
      </c>
      <c r="F3118" s="142" t="s">
        <v>7731</v>
      </c>
      <c r="K3118" s="140" t="s">
        <v>7732</v>
      </c>
    </row>
    <row r="3119" spans="1:11" s="139" customFormat="1" ht="30" customHeight="1">
      <c r="A3119" s="140" t="s">
        <v>52</v>
      </c>
      <c r="B3119" s="142"/>
      <c r="C3119" s="142"/>
      <c r="D3119" s="142"/>
      <c r="E3119" s="142"/>
      <c r="F3119" s="142"/>
      <c r="K3119" s="140" t="s">
        <v>52</v>
      </c>
    </row>
    <row r="3120" spans="1:11" s="139" customFormat="1" ht="30" customHeight="1">
      <c r="A3120" s="140" t="s">
        <v>4435</v>
      </c>
      <c r="B3120" s="142">
        <v>57850</v>
      </c>
      <c r="C3120" s="142"/>
      <c r="D3120" s="142"/>
      <c r="E3120" s="142">
        <v>57850</v>
      </c>
      <c r="F3120" s="142" t="s">
        <v>7733</v>
      </c>
      <c r="K3120" s="140" t="s">
        <v>7734</v>
      </c>
    </row>
    <row r="3121" spans="1:11" s="139" customFormat="1" ht="30" customHeight="1">
      <c r="A3121" s="140" t="s">
        <v>52</v>
      </c>
      <c r="B3121" s="142"/>
      <c r="C3121" s="142"/>
      <c r="D3121" s="142"/>
      <c r="E3121" s="142"/>
      <c r="F3121" s="142"/>
      <c r="K3121" s="140" t="s">
        <v>52</v>
      </c>
    </row>
    <row r="3122" spans="1:11" s="139" customFormat="1" ht="30" customHeight="1">
      <c r="A3122" s="140" t="s">
        <v>3642</v>
      </c>
      <c r="B3122" s="146">
        <v>845498</v>
      </c>
      <c r="C3122" s="146">
        <v>1253568</v>
      </c>
      <c r="D3122" s="146">
        <v>500672</v>
      </c>
      <c r="E3122" s="146">
        <v>2599738</v>
      </c>
      <c r="F3122" s="146"/>
      <c r="K3122" s="140" t="s">
        <v>6795</v>
      </c>
    </row>
    <row r="3123" spans="1:11" s="139" customFormat="1" ht="30" customHeight="1">
      <c r="A3123" s="140" t="s">
        <v>52</v>
      </c>
      <c r="B3123" s="142"/>
      <c r="C3123" s="142"/>
      <c r="D3123" s="142"/>
      <c r="E3123" s="142"/>
      <c r="F3123" s="142"/>
      <c r="K3123" s="140" t="s">
        <v>6796</v>
      </c>
    </row>
    <row r="3124" spans="1:11" s="139" customFormat="1" ht="30" customHeight="1">
      <c r="A3124" s="140" t="s">
        <v>4436</v>
      </c>
      <c r="B3124" s="142"/>
      <c r="C3124" s="142"/>
      <c r="D3124" s="142"/>
      <c r="E3124" s="142"/>
      <c r="F3124" s="142"/>
      <c r="K3124" s="140" t="s">
        <v>7735</v>
      </c>
    </row>
    <row r="3125" spans="1:11" s="139" customFormat="1" ht="30" customHeight="1">
      <c r="A3125" s="140" t="s">
        <v>4437</v>
      </c>
      <c r="B3125" s="142"/>
      <c r="C3125" s="142"/>
      <c r="D3125" s="142"/>
      <c r="E3125" s="142"/>
      <c r="F3125" s="142"/>
      <c r="K3125" s="140" t="s">
        <v>7736</v>
      </c>
    </row>
    <row r="3126" spans="1:11" s="139" customFormat="1" ht="30" customHeight="1">
      <c r="A3126" s="140" t="s">
        <v>4438</v>
      </c>
      <c r="B3126" s="142"/>
      <c r="C3126" s="142">
        <v>922176</v>
      </c>
      <c r="D3126" s="142"/>
      <c r="E3126" s="142">
        <v>922176</v>
      </c>
      <c r="F3126" s="142" t="s">
        <v>6922</v>
      </c>
      <c r="K3126" s="140" t="s">
        <v>7737</v>
      </c>
    </row>
    <row r="3127" spans="1:11" s="139" customFormat="1" ht="30" customHeight="1">
      <c r="A3127" s="140" t="s">
        <v>4439</v>
      </c>
      <c r="B3127" s="142"/>
      <c r="C3127" s="142"/>
      <c r="D3127" s="142"/>
      <c r="E3127" s="142"/>
      <c r="F3127" s="142"/>
      <c r="K3127" s="140" t="s">
        <v>7738</v>
      </c>
    </row>
    <row r="3128" spans="1:11" s="139" customFormat="1" ht="30" customHeight="1">
      <c r="A3128" s="140" t="s">
        <v>4440</v>
      </c>
      <c r="B3128" s="142"/>
      <c r="C3128" s="142">
        <v>7547040</v>
      </c>
      <c r="D3128" s="142"/>
      <c r="E3128" s="142">
        <v>7547040</v>
      </c>
      <c r="F3128" s="142" t="s">
        <v>6755</v>
      </c>
      <c r="K3128" s="140" t="s">
        <v>7739</v>
      </c>
    </row>
    <row r="3129" spans="1:11" s="139" customFormat="1" ht="30" customHeight="1">
      <c r="A3129" s="140" t="s">
        <v>52</v>
      </c>
      <c r="B3129" s="142"/>
      <c r="C3129" s="142"/>
      <c r="D3129" s="142"/>
      <c r="E3129" s="142"/>
      <c r="F3129" s="142"/>
      <c r="K3129" s="140" t="s">
        <v>52</v>
      </c>
    </row>
    <row r="3130" spans="1:11" s="139" customFormat="1" ht="30" customHeight="1">
      <c r="A3130" s="140" t="s">
        <v>4441</v>
      </c>
      <c r="B3130" s="142"/>
      <c r="C3130" s="142"/>
      <c r="D3130" s="142"/>
      <c r="E3130" s="142"/>
      <c r="F3130" s="142"/>
      <c r="K3130" s="140" t="s">
        <v>7740</v>
      </c>
    </row>
    <row r="3131" spans="1:11" s="139" customFormat="1" ht="30" customHeight="1">
      <c r="A3131" s="140" t="s">
        <v>4442</v>
      </c>
      <c r="B3131" s="142">
        <v>254076.4</v>
      </c>
      <c r="C3131" s="142"/>
      <c r="D3131" s="142"/>
      <c r="E3131" s="142">
        <v>254076.4</v>
      </c>
      <c r="F3131" s="142"/>
      <c r="K3131" s="140" t="s">
        <v>7741</v>
      </c>
    </row>
    <row r="3132" spans="1:11" s="139" customFormat="1" ht="30" customHeight="1">
      <c r="A3132" s="140" t="s">
        <v>52</v>
      </c>
      <c r="B3132" s="142"/>
      <c r="C3132" s="142"/>
      <c r="D3132" s="142"/>
      <c r="E3132" s="142"/>
      <c r="F3132" s="142"/>
      <c r="K3132" s="140" t="s">
        <v>52</v>
      </c>
    </row>
    <row r="3133" spans="1:11" s="139" customFormat="1" ht="30" customHeight="1">
      <c r="A3133" s="140" t="s">
        <v>3642</v>
      </c>
      <c r="B3133" s="146">
        <v>254076.4</v>
      </c>
      <c r="C3133" s="146">
        <v>8469216</v>
      </c>
      <c r="D3133" s="146"/>
      <c r="E3133" s="146">
        <v>8723292.4000000004</v>
      </c>
      <c r="F3133" s="146"/>
      <c r="K3133" s="140" t="s">
        <v>6804</v>
      </c>
    </row>
    <row r="3134" spans="1:11" s="139" customFormat="1" ht="30" customHeight="1">
      <c r="A3134" s="140" t="s">
        <v>52</v>
      </c>
      <c r="B3134" s="142"/>
      <c r="C3134" s="142"/>
      <c r="D3134" s="142"/>
      <c r="E3134" s="142"/>
      <c r="F3134" s="142"/>
      <c r="K3134" s="140" t="s">
        <v>6805</v>
      </c>
    </row>
    <row r="3135" spans="1:11" s="139" customFormat="1" ht="30" customHeight="1">
      <c r="A3135" s="140" t="s">
        <v>4443</v>
      </c>
      <c r="B3135" s="142"/>
      <c r="C3135" s="142"/>
      <c r="D3135" s="142"/>
      <c r="E3135" s="142"/>
      <c r="F3135" s="142"/>
      <c r="K3135" s="140" t="s">
        <v>7742</v>
      </c>
    </row>
    <row r="3136" spans="1:11" s="139" customFormat="1" ht="30" customHeight="1">
      <c r="A3136" s="140" t="s">
        <v>4401</v>
      </c>
      <c r="B3136" s="142"/>
      <c r="C3136" s="142"/>
      <c r="D3136" s="142"/>
      <c r="E3136" s="142"/>
      <c r="F3136" s="142"/>
      <c r="K3136" s="140" t="s">
        <v>7718</v>
      </c>
    </row>
    <row r="3137" spans="1:11" s="139" customFormat="1" ht="30" customHeight="1">
      <c r="A3137" s="140" t="s">
        <v>4444</v>
      </c>
      <c r="B3137" s="142"/>
      <c r="C3137" s="142"/>
      <c r="D3137" s="142"/>
      <c r="E3137" s="142"/>
      <c r="F3137" s="142"/>
      <c r="K3137" s="140" t="s">
        <v>7743</v>
      </c>
    </row>
    <row r="3138" spans="1:11" s="139" customFormat="1" ht="30" customHeight="1">
      <c r="A3138" s="140" t="s">
        <v>4445</v>
      </c>
      <c r="B3138" s="142"/>
      <c r="C3138" s="142"/>
      <c r="D3138" s="142"/>
      <c r="E3138" s="142"/>
      <c r="F3138" s="142"/>
      <c r="K3138" s="140" t="s">
        <v>7744</v>
      </c>
    </row>
    <row r="3139" spans="1:11" s="139" customFormat="1" ht="30" customHeight="1">
      <c r="A3139" s="140" t="s">
        <v>4446</v>
      </c>
      <c r="B3139" s="142"/>
      <c r="C3139" s="142"/>
      <c r="D3139" s="142"/>
      <c r="E3139" s="142"/>
      <c r="F3139" s="142"/>
      <c r="K3139" s="140" t="s">
        <v>7745</v>
      </c>
    </row>
    <row r="3140" spans="1:11" s="139" customFormat="1" ht="30" customHeight="1">
      <c r="A3140" s="140" t="s">
        <v>4447</v>
      </c>
      <c r="B3140" s="142"/>
      <c r="C3140" s="142"/>
      <c r="D3140" s="142"/>
      <c r="E3140" s="142"/>
      <c r="F3140" s="142"/>
      <c r="K3140" s="140" t="s">
        <v>7746</v>
      </c>
    </row>
    <row r="3141" spans="1:11" s="139" customFormat="1" ht="30" customHeight="1">
      <c r="A3141" s="140" t="s">
        <v>4448</v>
      </c>
      <c r="B3141" s="142"/>
      <c r="C3141" s="142"/>
      <c r="D3141" s="142"/>
      <c r="E3141" s="142"/>
      <c r="F3141" s="142"/>
      <c r="K3141" s="140" t="s">
        <v>7747</v>
      </c>
    </row>
    <row r="3142" spans="1:11" s="139" customFormat="1" ht="30" customHeight="1">
      <c r="A3142" s="140" t="s">
        <v>52</v>
      </c>
      <c r="B3142" s="142"/>
      <c r="C3142" s="142"/>
      <c r="D3142" s="142"/>
      <c r="E3142" s="142"/>
      <c r="F3142" s="142"/>
      <c r="K3142" s="140" t="s">
        <v>52</v>
      </c>
    </row>
    <row r="3143" spans="1:11" s="139" customFormat="1" ht="30" customHeight="1">
      <c r="A3143" s="140" t="s">
        <v>4449</v>
      </c>
      <c r="B3143" s="142"/>
      <c r="C3143" s="142"/>
      <c r="D3143" s="142"/>
      <c r="E3143" s="142"/>
      <c r="F3143" s="142"/>
      <c r="K3143" s="140" t="s">
        <v>7748</v>
      </c>
    </row>
    <row r="3144" spans="1:11" s="139" customFormat="1" ht="30" customHeight="1">
      <c r="A3144" s="140" t="s">
        <v>4450</v>
      </c>
      <c r="B3144" s="142"/>
      <c r="C3144" s="142"/>
      <c r="D3144" s="142"/>
      <c r="E3144" s="142"/>
      <c r="F3144" s="142"/>
      <c r="K3144" s="140" t="s">
        <v>7749</v>
      </c>
    </row>
    <row r="3145" spans="1:11" s="139" customFormat="1" ht="30" customHeight="1">
      <c r="A3145" s="140" t="s">
        <v>4451</v>
      </c>
      <c r="B3145" s="142"/>
      <c r="C3145" s="142">
        <v>2123260</v>
      </c>
      <c r="D3145" s="142"/>
      <c r="E3145" s="142">
        <v>2123260</v>
      </c>
      <c r="F3145" s="142" t="s">
        <v>6752</v>
      </c>
      <c r="K3145" s="140" t="s">
        <v>7750</v>
      </c>
    </row>
    <row r="3146" spans="1:11" s="139" customFormat="1" ht="30" customHeight="1">
      <c r="A3146" s="140" t="s">
        <v>4452</v>
      </c>
      <c r="B3146" s="142"/>
      <c r="C3146" s="142"/>
      <c r="D3146" s="142"/>
      <c r="E3146" s="142"/>
      <c r="F3146" s="142"/>
      <c r="K3146" s="140" t="s">
        <v>7751</v>
      </c>
    </row>
    <row r="3147" spans="1:11" s="139" customFormat="1" ht="30" customHeight="1">
      <c r="A3147" s="140" t="s">
        <v>4453</v>
      </c>
      <c r="B3147" s="142"/>
      <c r="C3147" s="142">
        <v>2264112</v>
      </c>
      <c r="D3147" s="142"/>
      <c r="E3147" s="142">
        <v>2264112</v>
      </c>
      <c r="F3147" s="142" t="s">
        <v>6755</v>
      </c>
      <c r="K3147" s="140" t="s">
        <v>7752</v>
      </c>
    </row>
    <row r="3148" spans="1:11" s="139" customFormat="1" ht="30" customHeight="1">
      <c r="A3148" s="140" t="s">
        <v>52</v>
      </c>
      <c r="B3148" s="142"/>
      <c r="C3148" s="142"/>
      <c r="D3148" s="142"/>
      <c r="E3148" s="142"/>
      <c r="F3148" s="142"/>
      <c r="K3148" s="140" t="s">
        <v>52</v>
      </c>
    </row>
    <row r="3149" spans="1:11" s="139" customFormat="1" ht="30" customHeight="1">
      <c r="A3149" s="140" t="s">
        <v>4454</v>
      </c>
      <c r="B3149" s="142"/>
      <c r="C3149" s="142"/>
      <c r="D3149" s="142"/>
      <c r="E3149" s="142"/>
      <c r="F3149" s="142"/>
      <c r="K3149" s="140" t="s">
        <v>7753</v>
      </c>
    </row>
    <row r="3150" spans="1:11" s="139" customFormat="1" ht="30" customHeight="1">
      <c r="A3150" s="140" t="s">
        <v>4455</v>
      </c>
      <c r="B3150" s="142">
        <v>131621.1</v>
      </c>
      <c r="C3150" s="142"/>
      <c r="D3150" s="142"/>
      <c r="E3150" s="142">
        <v>131621.1</v>
      </c>
      <c r="F3150" s="142"/>
      <c r="K3150" s="140" t="s">
        <v>7754</v>
      </c>
    </row>
    <row r="3151" spans="1:11" s="139" customFormat="1" ht="30" customHeight="1">
      <c r="A3151" s="140" t="s">
        <v>52</v>
      </c>
      <c r="B3151" s="142"/>
      <c r="C3151" s="142"/>
      <c r="D3151" s="142"/>
      <c r="E3151" s="142"/>
      <c r="F3151" s="142"/>
      <c r="K3151" s="140" t="s">
        <v>52</v>
      </c>
    </row>
    <row r="3152" spans="1:11" s="139" customFormat="1" ht="30" customHeight="1">
      <c r="A3152" s="140" t="s">
        <v>3642</v>
      </c>
      <c r="B3152" s="146">
        <v>131621.1</v>
      </c>
      <c r="C3152" s="146">
        <v>4387372</v>
      </c>
      <c r="D3152" s="146"/>
      <c r="E3152" s="146">
        <v>4518993.0999999996</v>
      </c>
      <c r="F3152" s="146"/>
      <c r="K3152" s="140" t="s">
        <v>6813</v>
      </c>
    </row>
    <row r="3153" spans="1:11" s="139" customFormat="1" ht="30" customHeight="1">
      <c r="A3153" s="140" t="s">
        <v>52</v>
      </c>
      <c r="B3153" s="142"/>
      <c r="C3153" s="142"/>
      <c r="D3153" s="142"/>
      <c r="E3153" s="142"/>
      <c r="F3153" s="142"/>
      <c r="K3153" s="140" t="s">
        <v>6814</v>
      </c>
    </row>
    <row r="3154" spans="1:11" s="139" customFormat="1" ht="30" customHeight="1">
      <c r="A3154" s="140" t="s">
        <v>4456</v>
      </c>
      <c r="B3154" s="142"/>
      <c r="C3154" s="142"/>
      <c r="D3154" s="142"/>
      <c r="E3154" s="142"/>
      <c r="F3154" s="142"/>
      <c r="K3154" s="140" t="s">
        <v>7755</v>
      </c>
    </row>
    <row r="3155" spans="1:11" s="139" customFormat="1" ht="30" customHeight="1">
      <c r="A3155" s="140" t="s">
        <v>4457</v>
      </c>
      <c r="B3155" s="142"/>
      <c r="C3155" s="142"/>
      <c r="D3155" s="142"/>
      <c r="E3155" s="142"/>
      <c r="F3155" s="142"/>
      <c r="K3155" s="140" t="s">
        <v>7756</v>
      </c>
    </row>
    <row r="3156" spans="1:11" s="139" customFormat="1" ht="30" customHeight="1">
      <c r="A3156" s="140" t="s">
        <v>4458</v>
      </c>
      <c r="B3156" s="142"/>
      <c r="C3156" s="142"/>
      <c r="D3156" s="142"/>
      <c r="E3156" s="142"/>
      <c r="F3156" s="142"/>
      <c r="K3156" s="140" t="s">
        <v>7757</v>
      </c>
    </row>
    <row r="3157" spans="1:11" s="139" customFormat="1" ht="30" customHeight="1">
      <c r="A3157" s="140" t="s">
        <v>4459</v>
      </c>
      <c r="B3157" s="142"/>
      <c r="C3157" s="142"/>
      <c r="D3157" s="142"/>
      <c r="E3157" s="142"/>
      <c r="F3157" s="142"/>
      <c r="K3157" s="140" t="s">
        <v>7758</v>
      </c>
    </row>
    <row r="3158" spans="1:11" s="139" customFormat="1" ht="30" customHeight="1">
      <c r="A3158" s="140" t="s">
        <v>4460</v>
      </c>
      <c r="B3158" s="142"/>
      <c r="C3158" s="142"/>
      <c r="D3158" s="142"/>
      <c r="E3158" s="142"/>
      <c r="F3158" s="142"/>
      <c r="K3158" s="140" t="s">
        <v>7759</v>
      </c>
    </row>
    <row r="3159" spans="1:11" s="139" customFormat="1" ht="30" customHeight="1">
      <c r="A3159" s="140" t="s">
        <v>4461</v>
      </c>
      <c r="B3159" s="142"/>
      <c r="C3159" s="142"/>
      <c r="D3159" s="142"/>
      <c r="E3159" s="142"/>
      <c r="F3159" s="142"/>
      <c r="K3159" s="140" t="s">
        <v>7760</v>
      </c>
    </row>
    <row r="3160" spans="1:11" s="139" customFormat="1" ht="30" customHeight="1">
      <c r="A3160" s="140" t="s">
        <v>4462</v>
      </c>
      <c r="B3160" s="142"/>
      <c r="C3160" s="142"/>
      <c r="D3160" s="142"/>
      <c r="E3160" s="142"/>
      <c r="F3160" s="142"/>
      <c r="K3160" s="140" t="s">
        <v>7761</v>
      </c>
    </row>
    <row r="3161" spans="1:11" s="139" customFormat="1" ht="30" customHeight="1">
      <c r="A3161" s="140" t="s">
        <v>4463</v>
      </c>
      <c r="B3161" s="142"/>
      <c r="C3161" s="142"/>
      <c r="D3161" s="142"/>
      <c r="E3161" s="142"/>
      <c r="F3161" s="142"/>
      <c r="K3161" s="140" t="s">
        <v>7762</v>
      </c>
    </row>
    <row r="3162" spans="1:11" s="139" customFormat="1" ht="30" customHeight="1">
      <c r="A3162" s="140" t="s">
        <v>4464</v>
      </c>
      <c r="B3162" s="142"/>
      <c r="C3162" s="142"/>
      <c r="D3162" s="142"/>
      <c r="E3162" s="142"/>
      <c r="F3162" s="142"/>
      <c r="K3162" s="140" t="s">
        <v>7763</v>
      </c>
    </row>
    <row r="3163" spans="1:11" s="139" customFormat="1" ht="30" customHeight="1">
      <c r="A3163" s="140" t="s">
        <v>4446</v>
      </c>
      <c r="B3163" s="142"/>
      <c r="C3163" s="142"/>
      <c r="D3163" s="142"/>
      <c r="E3163" s="142"/>
      <c r="F3163" s="142"/>
      <c r="K3163" s="140" t="s">
        <v>7764</v>
      </c>
    </row>
    <row r="3164" spans="1:11" s="139" customFormat="1" ht="30" customHeight="1">
      <c r="A3164" s="140" t="s">
        <v>4465</v>
      </c>
      <c r="B3164" s="142"/>
      <c r="C3164" s="142"/>
      <c r="D3164" s="142"/>
      <c r="E3164" s="142"/>
      <c r="F3164" s="142"/>
      <c r="K3164" s="140" t="s">
        <v>7765</v>
      </c>
    </row>
    <row r="3165" spans="1:11" s="139" customFormat="1" ht="30" customHeight="1">
      <c r="A3165" s="140" t="s">
        <v>4466</v>
      </c>
      <c r="B3165" s="142"/>
      <c r="C3165" s="142"/>
      <c r="D3165" s="142"/>
      <c r="E3165" s="142"/>
      <c r="F3165" s="142"/>
      <c r="K3165" s="140" t="s">
        <v>7766</v>
      </c>
    </row>
    <row r="3166" spans="1:11" s="139" customFormat="1" ht="30" customHeight="1">
      <c r="A3166" s="140" t="s">
        <v>4467</v>
      </c>
      <c r="B3166" s="142"/>
      <c r="C3166" s="142"/>
      <c r="D3166" s="142"/>
      <c r="E3166" s="142"/>
      <c r="F3166" s="142"/>
      <c r="K3166" s="140" t="s">
        <v>7767</v>
      </c>
    </row>
    <row r="3167" spans="1:11" s="139" customFormat="1" ht="30" customHeight="1">
      <c r="A3167" s="140" t="s">
        <v>52</v>
      </c>
      <c r="B3167" s="142"/>
      <c r="C3167" s="142"/>
      <c r="D3167" s="142"/>
      <c r="E3167" s="142"/>
      <c r="F3167" s="142"/>
      <c r="K3167" s="140" t="s">
        <v>52</v>
      </c>
    </row>
    <row r="3168" spans="1:11" s="139" customFormat="1" ht="30" customHeight="1">
      <c r="A3168" s="140" t="s">
        <v>4468</v>
      </c>
      <c r="B3168" s="142"/>
      <c r="C3168" s="142"/>
      <c r="D3168" s="142"/>
      <c r="E3168" s="142"/>
      <c r="F3168" s="142"/>
      <c r="K3168" s="140" t="s">
        <v>7768</v>
      </c>
    </row>
    <row r="3169" spans="1:11" s="139" customFormat="1" ht="30" customHeight="1">
      <c r="A3169" s="140" t="s">
        <v>4469</v>
      </c>
      <c r="B3169" s="142">
        <v>60448</v>
      </c>
      <c r="C3169" s="142"/>
      <c r="D3169" s="142"/>
      <c r="E3169" s="142">
        <v>60448</v>
      </c>
      <c r="F3169" s="142" t="s">
        <v>7769</v>
      </c>
      <c r="K3169" s="140" t="s">
        <v>7770</v>
      </c>
    </row>
    <row r="3170" spans="1:11" s="139" customFormat="1" ht="30" customHeight="1">
      <c r="A3170" s="140" t="s">
        <v>4470</v>
      </c>
      <c r="B3170" s="142"/>
      <c r="C3170" s="142">
        <v>695520</v>
      </c>
      <c r="D3170" s="142"/>
      <c r="E3170" s="142">
        <v>695520</v>
      </c>
      <c r="F3170" s="142" t="s">
        <v>7771</v>
      </c>
      <c r="K3170" s="140" t="s">
        <v>7772</v>
      </c>
    </row>
    <row r="3171" spans="1:11" s="139" customFormat="1" ht="30" customHeight="1">
      <c r="A3171" s="140" t="s">
        <v>4471</v>
      </c>
      <c r="B3171" s="142"/>
      <c r="C3171" s="142"/>
      <c r="D3171" s="142">
        <v>230688</v>
      </c>
      <c r="E3171" s="142">
        <v>230688</v>
      </c>
      <c r="F3171" s="142" t="s">
        <v>7773</v>
      </c>
      <c r="K3171" s="140" t="s">
        <v>7774</v>
      </c>
    </row>
    <row r="3172" spans="1:11" s="139" customFormat="1" ht="30" customHeight="1">
      <c r="A3172" s="140" t="s">
        <v>52</v>
      </c>
      <c r="B3172" s="142"/>
      <c r="C3172" s="142"/>
      <c r="D3172" s="142"/>
      <c r="E3172" s="142"/>
      <c r="F3172" s="142"/>
      <c r="K3172" s="140" t="s">
        <v>52</v>
      </c>
    </row>
    <row r="3173" spans="1:11" s="139" customFormat="1" ht="30" customHeight="1">
      <c r="A3173" s="140" t="s">
        <v>4472</v>
      </c>
      <c r="B3173" s="142"/>
      <c r="C3173" s="142"/>
      <c r="D3173" s="142"/>
      <c r="E3173" s="142"/>
      <c r="F3173" s="142"/>
      <c r="K3173" s="140" t="s">
        <v>7775</v>
      </c>
    </row>
    <row r="3174" spans="1:11" s="139" customFormat="1" ht="30" customHeight="1">
      <c r="A3174" s="140" t="s">
        <v>4473</v>
      </c>
      <c r="B3174" s="142"/>
      <c r="C3174" s="142"/>
      <c r="D3174" s="142"/>
      <c r="E3174" s="142"/>
      <c r="F3174" s="142" t="s">
        <v>7776</v>
      </c>
      <c r="K3174" s="140" t="s">
        <v>7777</v>
      </c>
    </row>
    <row r="3175" spans="1:11" s="139" customFormat="1" ht="30" customHeight="1">
      <c r="A3175" s="140" t="s">
        <v>4474</v>
      </c>
      <c r="B3175" s="142"/>
      <c r="C3175" s="142"/>
      <c r="D3175" s="142"/>
      <c r="E3175" s="142"/>
      <c r="F3175" s="142" t="s">
        <v>7778</v>
      </c>
      <c r="K3175" s="140" t="s">
        <v>7779</v>
      </c>
    </row>
    <row r="3176" spans="1:11" s="139" customFormat="1" ht="30" customHeight="1">
      <c r="A3176" s="140" t="s">
        <v>4475</v>
      </c>
      <c r="B3176" s="142"/>
      <c r="C3176" s="142"/>
      <c r="D3176" s="142">
        <v>1291936</v>
      </c>
      <c r="E3176" s="142">
        <v>1291936</v>
      </c>
      <c r="F3176" s="142" t="s">
        <v>7780</v>
      </c>
      <c r="K3176" s="140" t="s">
        <v>7781</v>
      </c>
    </row>
    <row r="3177" spans="1:11" s="139" customFormat="1" ht="30" customHeight="1">
      <c r="A3177" s="140" t="s">
        <v>52</v>
      </c>
      <c r="B3177" s="142"/>
      <c r="C3177" s="142"/>
      <c r="D3177" s="142"/>
      <c r="E3177" s="142"/>
      <c r="F3177" s="142"/>
      <c r="K3177" s="140" t="s">
        <v>52</v>
      </c>
    </row>
    <row r="3178" spans="1:11" s="139" customFormat="1" ht="30" customHeight="1">
      <c r="A3178" s="140" t="s">
        <v>4476</v>
      </c>
      <c r="B3178" s="142"/>
      <c r="C3178" s="142"/>
      <c r="D3178" s="142"/>
      <c r="E3178" s="142"/>
      <c r="F3178" s="142"/>
      <c r="K3178" s="140" t="s">
        <v>7782</v>
      </c>
    </row>
    <row r="3179" spans="1:11" s="139" customFormat="1" ht="30" customHeight="1">
      <c r="A3179" s="140" t="s">
        <v>4477</v>
      </c>
      <c r="B3179" s="142">
        <v>130688</v>
      </c>
      <c r="C3179" s="142"/>
      <c r="D3179" s="142"/>
      <c r="E3179" s="142">
        <v>130688</v>
      </c>
      <c r="F3179" s="142" t="s">
        <v>7783</v>
      </c>
      <c r="K3179" s="140" t="s">
        <v>7784</v>
      </c>
    </row>
    <row r="3180" spans="1:11" s="139" customFormat="1" ht="30" customHeight="1">
      <c r="A3180" s="140" t="s">
        <v>4478</v>
      </c>
      <c r="B3180" s="142"/>
      <c r="C3180" s="142"/>
      <c r="D3180" s="142"/>
      <c r="E3180" s="142"/>
      <c r="F3180" s="142" t="s">
        <v>7785</v>
      </c>
      <c r="K3180" s="140" t="s">
        <v>7786</v>
      </c>
    </row>
    <row r="3181" spans="1:11" s="139" customFormat="1" ht="30" customHeight="1">
      <c r="A3181" s="140" t="s">
        <v>4479</v>
      </c>
      <c r="B3181" s="142"/>
      <c r="C3181" s="142"/>
      <c r="D3181" s="142">
        <v>1313280</v>
      </c>
      <c r="E3181" s="142">
        <v>1313280</v>
      </c>
      <c r="F3181" s="142" t="s">
        <v>7787</v>
      </c>
      <c r="K3181" s="140" t="s">
        <v>7788</v>
      </c>
    </row>
    <row r="3182" spans="1:11" s="139" customFormat="1" ht="30" customHeight="1">
      <c r="A3182" s="140" t="s">
        <v>52</v>
      </c>
      <c r="B3182" s="142"/>
      <c r="C3182" s="142"/>
      <c r="D3182" s="142"/>
      <c r="E3182" s="142"/>
      <c r="F3182" s="142"/>
      <c r="K3182" s="140" t="s">
        <v>52</v>
      </c>
    </row>
    <row r="3183" spans="1:11" s="139" customFormat="1" ht="30" customHeight="1">
      <c r="A3183" s="140" t="s">
        <v>3642</v>
      </c>
      <c r="B3183" s="146">
        <v>191136</v>
      </c>
      <c r="C3183" s="146">
        <v>695520</v>
      </c>
      <c r="D3183" s="146">
        <v>2835904</v>
      </c>
      <c r="E3183" s="146">
        <v>3722560</v>
      </c>
      <c r="F3183" s="146"/>
      <c r="K3183" s="140" t="s">
        <v>6817</v>
      </c>
    </row>
    <row r="3184" spans="1:11" s="139" customFormat="1" ht="30" customHeight="1">
      <c r="A3184" s="140" t="s">
        <v>52</v>
      </c>
      <c r="B3184" s="142"/>
      <c r="C3184" s="142"/>
      <c r="D3184" s="142"/>
      <c r="E3184" s="142"/>
      <c r="F3184" s="142"/>
      <c r="K3184" s="140" t="s">
        <v>6824</v>
      </c>
    </row>
    <row r="3185" spans="1:11" s="139" customFormat="1" ht="30" customHeight="1">
      <c r="A3185" s="140" t="s">
        <v>4480</v>
      </c>
      <c r="B3185" s="142"/>
      <c r="C3185" s="142"/>
      <c r="D3185" s="142"/>
      <c r="E3185" s="142"/>
      <c r="F3185" s="142"/>
      <c r="K3185" s="140" t="s">
        <v>7789</v>
      </c>
    </row>
    <row r="3186" spans="1:11" s="139" customFormat="1" ht="30" customHeight="1">
      <c r="A3186" s="140" t="s">
        <v>4481</v>
      </c>
      <c r="B3186" s="142"/>
      <c r="C3186" s="142"/>
      <c r="D3186" s="142"/>
      <c r="E3186" s="142"/>
      <c r="F3186" s="142"/>
      <c r="K3186" s="140" t="s">
        <v>7790</v>
      </c>
    </row>
    <row r="3187" spans="1:11" s="139" customFormat="1" ht="30" customHeight="1">
      <c r="A3187" s="140" t="s">
        <v>4482</v>
      </c>
      <c r="B3187" s="142"/>
      <c r="C3187" s="142">
        <v>2972564</v>
      </c>
      <c r="D3187" s="142"/>
      <c r="E3187" s="142">
        <v>2972564</v>
      </c>
      <c r="F3187" s="142" t="s">
        <v>6752</v>
      </c>
      <c r="K3187" s="140" t="s">
        <v>7791</v>
      </c>
    </row>
    <row r="3188" spans="1:11" s="139" customFormat="1" ht="30" customHeight="1">
      <c r="A3188" s="140" t="s">
        <v>4483</v>
      </c>
      <c r="B3188" s="142"/>
      <c r="C3188" s="142"/>
      <c r="D3188" s="142"/>
      <c r="E3188" s="142"/>
      <c r="F3188" s="142"/>
      <c r="K3188" s="140" t="s">
        <v>7792</v>
      </c>
    </row>
    <row r="3189" spans="1:11" s="139" customFormat="1" ht="30" customHeight="1">
      <c r="A3189" s="140" t="s">
        <v>4484</v>
      </c>
      <c r="B3189" s="142"/>
      <c r="C3189" s="142">
        <v>1509408</v>
      </c>
      <c r="D3189" s="142"/>
      <c r="E3189" s="142">
        <v>1509408</v>
      </c>
      <c r="F3189" s="142" t="s">
        <v>6755</v>
      </c>
      <c r="K3189" s="140" t="s">
        <v>7793</v>
      </c>
    </row>
    <row r="3190" spans="1:11" s="139" customFormat="1" ht="30" customHeight="1">
      <c r="A3190" s="140" t="s">
        <v>4485</v>
      </c>
      <c r="B3190" s="142"/>
      <c r="C3190" s="142"/>
      <c r="D3190" s="142"/>
      <c r="E3190" s="142"/>
      <c r="F3190" s="142"/>
      <c r="K3190" s="140" t="s">
        <v>7794</v>
      </c>
    </row>
    <row r="3191" spans="1:11" s="139" customFormat="1" ht="30" customHeight="1">
      <c r="A3191" s="140" t="s">
        <v>4486</v>
      </c>
      <c r="B3191" s="142"/>
      <c r="C3191" s="142">
        <v>627720</v>
      </c>
      <c r="D3191" s="142"/>
      <c r="E3191" s="142">
        <v>627720</v>
      </c>
      <c r="F3191" s="142" t="s">
        <v>6808</v>
      </c>
      <c r="K3191" s="140" t="s">
        <v>7795</v>
      </c>
    </row>
    <row r="3192" spans="1:11" s="139" customFormat="1" ht="30" customHeight="1">
      <c r="A3192" s="140" t="s">
        <v>52</v>
      </c>
      <c r="B3192" s="142"/>
      <c r="C3192" s="142"/>
      <c r="D3192" s="142"/>
      <c r="E3192" s="142"/>
      <c r="F3192" s="142"/>
      <c r="K3192" s="140" t="s">
        <v>52</v>
      </c>
    </row>
    <row r="3193" spans="1:11" s="139" customFormat="1" ht="30" customHeight="1">
      <c r="A3193" s="140" t="s">
        <v>4487</v>
      </c>
      <c r="B3193" s="142"/>
      <c r="C3193" s="142"/>
      <c r="D3193" s="142"/>
      <c r="E3193" s="142"/>
      <c r="F3193" s="142"/>
      <c r="K3193" s="140" t="s">
        <v>7796</v>
      </c>
    </row>
    <row r="3194" spans="1:11" s="139" customFormat="1" ht="30" customHeight="1">
      <c r="A3194" s="140" t="s">
        <v>4488</v>
      </c>
      <c r="B3194" s="142">
        <v>153290.70000000001</v>
      </c>
      <c r="C3194" s="142"/>
      <c r="D3194" s="142"/>
      <c r="E3194" s="142">
        <v>153290.70000000001</v>
      </c>
      <c r="F3194" s="142"/>
      <c r="K3194" s="140" t="s">
        <v>7797</v>
      </c>
    </row>
    <row r="3195" spans="1:11" s="139" customFormat="1" ht="30" customHeight="1">
      <c r="A3195" s="140" t="s">
        <v>52</v>
      </c>
      <c r="B3195" s="142"/>
      <c r="C3195" s="142"/>
      <c r="D3195" s="142"/>
      <c r="E3195" s="142"/>
      <c r="F3195" s="142"/>
      <c r="K3195" s="140" t="s">
        <v>52</v>
      </c>
    </row>
    <row r="3196" spans="1:11" s="139" customFormat="1" ht="30" customHeight="1">
      <c r="A3196" s="140" t="s">
        <v>3642</v>
      </c>
      <c r="B3196" s="146">
        <v>153290.70000000001</v>
      </c>
      <c r="C3196" s="146">
        <v>5109692</v>
      </c>
      <c r="D3196" s="146"/>
      <c r="E3196" s="146">
        <v>5262982.7</v>
      </c>
      <c r="F3196" s="146"/>
      <c r="K3196" s="140" t="s">
        <v>7389</v>
      </c>
    </row>
    <row r="3197" spans="1:11" s="139" customFormat="1" ht="30" customHeight="1">
      <c r="A3197" s="140" t="s">
        <v>52</v>
      </c>
      <c r="B3197" s="142"/>
      <c r="C3197" s="142"/>
      <c r="D3197" s="142"/>
      <c r="E3197" s="142"/>
      <c r="F3197" s="142"/>
      <c r="K3197" s="140" t="s">
        <v>6833</v>
      </c>
    </row>
    <row r="3198" spans="1:11" s="139" customFormat="1" ht="30" customHeight="1">
      <c r="A3198" s="140" t="s">
        <v>4489</v>
      </c>
      <c r="B3198" s="142"/>
      <c r="C3198" s="142"/>
      <c r="D3198" s="142"/>
      <c r="E3198" s="142"/>
      <c r="F3198" s="142"/>
      <c r="K3198" s="140" t="s">
        <v>7798</v>
      </c>
    </row>
    <row r="3199" spans="1:11" s="139" customFormat="1" ht="30" customHeight="1">
      <c r="A3199" s="140" t="s">
        <v>4401</v>
      </c>
      <c r="B3199" s="142"/>
      <c r="C3199" s="142"/>
      <c r="D3199" s="142"/>
      <c r="E3199" s="142"/>
      <c r="F3199" s="142"/>
      <c r="K3199" s="140" t="s">
        <v>7718</v>
      </c>
    </row>
    <row r="3200" spans="1:11" s="139" customFormat="1" ht="30" customHeight="1">
      <c r="A3200" s="140" t="s">
        <v>4490</v>
      </c>
      <c r="B3200" s="142"/>
      <c r="C3200" s="142"/>
      <c r="D3200" s="142"/>
      <c r="E3200" s="142"/>
      <c r="F3200" s="142"/>
      <c r="K3200" s="140" t="s">
        <v>7799</v>
      </c>
    </row>
    <row r="3201" spans="1:11" s="139" customFormat="1" ht="30" customHeight="1">
      <c r="A3201" s="140" t="s">
        <v>4491</v>
      </c>
      <c r="B3201" s="142"/>
      <c r="C3201" s="142"/>
      <c r="D3201" s="142"/>
      <c r="E3201" s="142"/>
      <c r="F3201" s="142"/>
      <c r="K3201" s="140" t="s">
        <v>7800</v>
      </c>
    </row>
    <row r="3202" spans="1:11" s="139" customFormat="1" ht="30" customHeight="1">
      <c r="A3202" s="140" t="s">
        <v>4492</v>
      </c>
      <c r="B3202" s="142"/>
      <c r="C3202" s="142"/>
      <c r="D3202" s="142"/>
      <c r="E3202" s="142"/>
      <c r="F3202" s="142"/>
      <c r="K3202" s="140" t="s">
        <v>7801</v>
      </c>
    </row>
    <row r="3203" spans="1:11" s="139" customFormat="1" ht="30" customHeight="1">
      <c r="A3203" s="140" t="s">
        <v>4493</v>
      </c>
      <c r="B3203" s="142"/>
      <c r="C3203" s="142"/>
      <c r="D3203" s="142"/>
      <c r="E3203" s="142"/>
      <c r="F3203" s="142"/>
      <c r="K3203" s="140" t="s">
        <v>7802</v>
      </c>
    </row>
    <row r="3204" spans="1:11" s="139" customFormat="1" ht="30" customHeight="1">
      <c r="A3204" s="140" t="s">
        <v>4494</v>
      </c>
      <c r="B3204" s="142"/>
      <c r="C3204" s="142"/>
      <c r="D3204" s="142"/>
      <c r="E3204" s="142"/>
      <c r="F3204" s="142"/>
      <c r="K3204" s="140" t="s">
        <v>7803</v>
      </c>
    </row>
    <row r="3205" spans="1:11" s="139" customFormat="1" ht="30" customHeight="1">
      <c r="A3205" s="140" t="s">
        <v>4464</v>
      </c>
      <c r="B3205" s="142"/>
      <c r="C3205" s="142"/>
      <c r="D3205" s="142"/>
      <c r="E3205" s="142"/>
      <c r="F3205" s="142"/>
      <c r="K3205" s="140" t="s">
        <v>7763</v>
      </c>
    </row>
    <row r="3206" spans="1:11" s="139" customFormat="1" ht="30" customHeight="1">
      <c r="A3206" s="140" t="s">
        <v>4446</v>
      </c>
      <c r="B3206" s="142"/>
      <c r="C3206" s="142"/>
      <c r="D3206" s="142"/>
      <c r="E3206" s="142"/>
      <c r="F3206" s="142"/>
      <c r="K3206" s="140" t="s">
        <v>7764</v>
      </c>
    </row>
    <row r="3207" spans="1:11" s="139" customFormat="1" ht="30" customHeight="1">
      <c r="A3207" s="140" t="s">
        <v>4495</v>
      </c>
      <c r="B3207" s="142"/>
      <c r="C3207" s="142"/>
      <c r="D3207" s="142"/>
      <c r="E3207" s="142"/>
      <c r="F3207" s="142"/>
      <c r="K3207" s="140" t="s">
        <v>7804</v>
      </c>
    </row>
    <row r="3208" spans="1:11" s="139" customFormat="1" ht="30" customHeight="1">
      <c r="A3208" s="140" t="s">
        <v>4496</v>
      </c>
      <c r="B3208" s="142"/>
      <c r="C3208" s="142"/>
      <c r="D3208" s="142"/>
      <c r="E3208" s="142"/>
      <c r="F3208" s="142"/>
      <c r="K3208" s="140" t="s">
        <v>7805</v>
      </c>
    </row>
    <row r="3209" spans="1:11" s="139" customFormat="1" ht="30" customHeight="1">
      <c r="A3209" s="140" t="s">
        <v>4467</v>
      </c>
      <c r="B3209" s="142"/>
      <c r="C3209" s="142"/>
      <c r="D3209" s="142"/>
      <c r="E3209" s="142"/>
      <c r="F3209" s="142"/>
      <c r="K3209" s="140" t="s">
        <v>7767</v>
      </c>
    </row>
    <row r="3210" spans="1:11" s="139" customFormat="1" ht="30" customHeight="1">
      <c r="A3210" s="140" t="s">
        <v>52</v>
      </c>
      <c r="B3210" s="142"/>
      <c r="C3210" s="142"/>
      <c r="D3210" s="142"/>
      <c r="E3210" s="142"/>
      <c r="F3210" s="142"/>
      <c r="K3210" s="140" t="s">
        <v>52</v>
      </c>
    </row>
    <row r="3211" spans="1:11" s="139" customFormat="1" ht="30" customHeight="1">
      <c r="A3211" s="140" t="s">
        <v>4497</v>
      </c>
      <c r="B3211" s="142"/>
      <c r="C3211" s="142"/>
      <c r="D3211" s="142"/>
      <c r="E3211" s="142"/>
      <c r="F3211" s="142"/>
      <c r="K3211" s="140" t="s">
        <v>7806</v>
      </c>
    </row>
    <row r="3212" spans="1:11" s="139" customFormat="1" ht="30" customHeight="1">
      <c r="A3212" s="140" t="s">
        <v>4498</v>
      </c>
      <c r="B3212" s="142"/>
      <c r="C3212" s="142"/>
      <c r="D3212" s="142"/>
      <c r="E3212" s="142"/>
      <c r="F3212" s="142" t="s">
        <v>7776</v>
      </c>
      <c r="K3212" s="140" t="s">
        <v>7807</v>
      </c>
    </row>
    <row r="3213" spans="1:11" s="139" customFormat="1" ht="30" customHeight="1">
      <c r="A3213" s="140" t="s">
        <v>4499</v>
      </c>
      <c r="B3213" s="142"/>
      <c r="C3213" s="142"/>
      <c r="D3213" s="142"/>
      <c r="E3213" s="142"/>
      <c r="F3213" s="142" t="s">
        <v>7778</v>
      </c>
      <c r="K3213" s="140" t="s">
        <v>7808</v>
      </c>
    </row>
    <row r="3214" spans="1:11" s="139" customFormat="1" ht="30" customHeight="1">
      <c r="A3214" s="140" t="s">
        <v>4500</v>
      </c>
      <c r="B3214" s="142"/>
      <c r="C3214" s="142"/>
      <c r="D3214" s="142">
        <v>2583872</v>
      </c>
      <c r="E3214" s="142">
        <v>2583872</v>
      </c>
      <c r="F3214" s="142" t="s">
        <v>7780</v>
      </c>
      <c r="K3214" s="140" t="s">
        <v>7809</v>
      </c>
    </row>
    <row r="3215" spans="1:11" s="139" customFormat="1" ht="30" customHeight="1">
      <c r="A3215" s="140" t="s">
        <v>4501</v>
      </c>
      <c r="B3215" s="142"/>
      <c r="C3215" s="142"/>
      <c r="D3215" s="142"/>
      <c r="E3215" s="142"/>
      <c r="F3215" s="142"/>
      <c r="K3215" s="140" t="s">
        <v>7810</v>
      </c>
    </row>
    <row r="3216" spans="1:11" s="139" customFormat="1" ht="30" customHeight="1">
      <c r="A3216" s="140" t="s">
        <v>4502</v>
      </c>
      <c r="B3216" s="142">
        <v>116508</v>
      </c>
      <c r="C3216" s="142"/>
      <c r="D3216" s="142"/>
      <c r="E3216" s="142">
        <v>116508</v>
      </c>
      <c r="F3216" s="142" t="s">
        <v>7811</v>
      </c>
      <c r="K3216" s="140" t="s">
        <v>7812</v>
      </c>
    </row>
    <row r="3217" spans="1:11" s="139" customFormat="1" ht="30" customHeight="1">
      <c r="A3217" s="140" t="s">
        <v>4503</v>
      </c>
      <c r="B3217" s="142"/>
      <c r="C3217" s="142">
        <v>941246</v>
      </c>
      <c r="D3217" s="142"/>
      <c r="E3217" s="142">
        <v>941246</v>
      </c>
      <c r="F3217" s="142" t="s">
        <v>7813</v>
      </c>
      <c r="K3217" s="140" t="s">
        <v>7814</v>
      </c>
    </row>
    <row r="3218" spans="1:11" s="139" customFormat="1" ht="30" customHeight="1">
      <c r="A3218" s="140" t="s">
        <v>4504</v>
      </c>
      <c r="B3218" s="142"/>
      <c r="C3218" s="142"/>
      <c r="D3218" s="142">
        <v>77728</v>
      </c>
      <c r="E3218" s="142">
        <v>77728</v>
      </c>
      <c r="F3218" s="142" t="s">
        <v>7815</v>
      </c>
      <c r="K3218" s="140" t="s">
        <v>7816</v>
      </c>
    </row>
    <row r="3219" spans="1:11" s="139" customFormat="1" ht="30" customHeight="1">
      <c r="A3219" s="140" t="s">
        <v>52</v>
      </c>
      <c r="B3219" s="142"/>
      <c r="C3219" s="142"/>
      <c r="D3219" s="142"/>
      <c r="E3219" s="142"/>
      <c r="F3219" s="142"/>
      <c r="K3219" s="140" t="s">
        <v>52</v>
      </c>
    </row>
    <row r="3220" spans="1:11" s="139" customFormat="1" ht="30" customHeight="1">
      <c r="A3220" s="140" t="s">
        <v>3642</v>
      </c>
      <c r="B3220" s="146">
        <v>116508</v>
      </c>
      <c r="C3220" s="146">
        <v>941246</v>
      </c>
      <c r="D3220" s="146">
        <v>2661600</v>
      </c>
      <c r="E3220" s="146">
        <v>3719354</v>
      </c>
      <c r="F3220" s="146"/>
      <c r="K3220" s="140" t="s">
        <v>7393</v>
      </c>
    </row>
    <row r="3221" spans="1:11" s="139" customFormat="1" ht="30" customHeight="1">
      <c r="A3221" s="140" t="s">
        <v>52</v>
      </c>
      <c r="B3221" s="142"/>
      <c r="C3221" s="142"/>
      <c r="D3221" s="142"/>
      <c r="E3221" s="142"/>
      <c r="F3221" s="142"/>
      <c r="K3221" s="140" t="s">
        <v>7219</v>
      </c>
    </row>
    <row r="3222" spans="1:11" s="139" customFormat="1" ht="30" customHeight="1">
      <c r="A3222" s="140" t="s">
        <v>4436</v>
      </c>
      <c r="B3222" s="142"/>
      <c r="C3222" s="142"/>
      <c r="D3222" s="142"/>
      <c r="E3222" s="142"/>
      <c r="F3222" s="142"/>
      <c r="K3222" s="140" t="s">
        <v>7735</v>
      </c>
    </row>
    <row r="3223" spans="1:11" s="139" customFormat="1" ht="30" customHeight="1">
      <c r="A3223" s="140" t="s">
        <v>4505</v>
      </c>
      <c r="B3223" s="142"/>
      <c r="C3223" s="142"/>
      <c r="D3223" s="142"/>
      <c r="E3223" s="142"/>
      <c r="F3223" s="142"/>
      <c r="K3223" s="140" t="s">
        <v>7817</v>
      </c>
    </row>
    <row r="3224" spans="1:11" s="139" customFormat="1" ht="30" customHeight="1">
      <c r="A3224" s="140" t="s">
        <v>4506</v>
      </c>
      <c r="B3224" s="142"/>
      <c r="C3224" s="142">
        <v>3821868</v>
      </c>
      <c r="D3224" s="142"/>
      <c r="E3224" s="142">
        <v>3821868</v>
      </c>
      <c r="F3224" s="142" t="s">
        <v>6752</v>
      </c>
      <c r="K3224" s="140" t="s">
        <v>7818</v>
      </c>
    </row>
    <row r="3225" spans="1:11" s="139" customFormat="1" ht="30" customHeight="1">
      <c r="A3225" s="140" t="s">
        <v>4507</v>
      </c>
      <c r="B3225" s="142"/>
      <c r="C3225" s="142"/>
      <c r="D3225" s="142"/>
      <c r="E3225" s="142"/>
      <c r="F3225" s="142"/>
      <c r="K3225" s="140" t="s">
        <v>7819</v>
      </c>
    </row>
    <row r="3226" spans="1:11" s="139" customFormat="1" ht="30" customHeight="1">
      <c r="A3226" s="140" t="s">
        <v>4508</v>
      </c>
      <c r="B3226" s="142"/>
      <c r="C3226" s="142">
        <v>754704</v>
      </c>
      <c r="D3226" s="142"/>
      <c r="E3226" s="142">
        <v>754704</v>
      </c>
      <c r="F3226" s="142" t="s">
        <v>6755</v>
      </c>
      <c r="K3226" s="140" t="s">
        <v>7820</v>
      </c>
    </row>
    <row r="3227" spans="1:11" s="139" customFormat="1" ht="30" customHeight="1">
      <c r="A3227" s="140" t="s">
        <v>4509</v>
      </c>
      <c r="B3227" s="142"/>
      <c r="C3227" s="142"/>
      <c r="D3227" s="142"/>
      <c r="E3227" s="142"/>
      <c r="F3227" s="142"/>
      <c r="K3227" s="140" t="s">
        <v>7821</v>
      </c>
    </row>
    <row r="3228" spans="1:11" s="139" customFormat="1" ht="30" customHeight="1">
      <c r="A3228" s="140" t="s">
        <v>4510</v>
      </c>
      <c r="B3228" s="142"/>
      <c r="C3228" s="142">
        <v>627720</v>
      </c>
      <c r="D3228" s="142"/>
      <c r="E3228" s="142">
        <v>627720</v>
      </c>
      <c r="F3228" s="142" t="s">
        <v>6808</v>
      </c>
      <c r="K3228" s="140" t="s">
        <v>7822</v>
      </c>
    </row>
    <row r="3229" spans="1:11" s="139" customFormat="1" ht="30" customHeight="1">
      <c r="A3229" s="140" t="s">
        <v>52</v>
      </c>
      <c r="B3229" s="142"/>
      <c r="C3229" s="142"/>
      <c r="D3229" s="142"/>
      <c r="E3229" s="142"/>
      <c r="F3229" s="142"/>
      <c r="K3229" s="140" t="s">
        <v>52</v>
      </c>
    </row>
    <row r="3230" spans="1:11" s="139" customFormat="1" ht="30" customHeight="1">
      <c r="A3230" s="140" t="s">
        <v>4441</v>
      </c>
      <c r="B3230" s="142"/>
      <c r="C3230" s="142"/>
      <c r="D3230" s="142"/>
      <c r="E3230" s="142"/>
      <c r="F3230" s="142"/>
      <c r="K3230" s="140" t="s">
        <v>7740</v>
      </c>
    </row>
    <row r="3231" spans="1:11" s="139" customFormat="1" ht="30" customHeight="1">
      <c r="A3231" s="140" t="s">
        <v>4511</v>
      </c>
      <c r="B3231" s="142">
        <v>156128.70000000001</v>
      </c>
      <c r="C3231" s="142"/>
      <c r="D3231" s="142"/>
      <c r="E3231" s="142">
        <v>156128.70000000001</v>
      </c>
      <c r="F3231" s="142"/>
      <c r="K3231" s="140" t="s">
        <v>7823</v>
      </c>
    </row>
    <row r="3232" spans="1:11" s="139" customFormat="1" ht="30" customHeight="1">
      <c r="A3232" s="140" t="s">
        <v>52</v>
      </c>
      <c r="B3232" s="142"/>
      <c r="C3232" s="142"/>
      <c r="D3232" s="142"/>
      <c r="E3232" s="142"/>
      <c r="F3232" s="142"/>
      <c r="K3232" s="140" t="s">
        <v>52</v>
      </c>
    </row>
    <row r="3233" spans="1:11" s="139" customFormat="1" ht="30" customHeight="1">
      <c r="A3233" s="140" t="s">
        <v>3642</v>
      </c>
      <c r="B3233" s="146">
        <v>156128.70000000001</v>
      </c>
      <c r="C3233" s="146">
        <v>5204292</v>
      </c>
      <c r="D3233" s="146"/>
      <c r="E3233" s="146">
        <v>5360420.7</v>
      </c>
      <c r="F3233" s="146"/>
      <c r="K3233" s="140" t="s">
        <v>7824</v>
      </c>
    </row>
    <row r="3234" spans="1:11" s="139" customFormat="1" ht="30" customHeight="1">
      <c r="A3234" s="140" t="s">
        <v>52</v>
      </c>
      <c r="B3234" s="142"/>
      <c r="C3234" s="142"/>
      <c r="D3234" s="142"/>
      <c r="E3234" s="142"/>
      <c r="F3234" s="142"/>
      <c r="K3234" s="140" t="s">
        <v>7263</v>
      </c>
    </row>
    <row r="3235" spans="1:11" s="139" customFormat="1" ht="30" customHeight="1">
      <c r="A3235" s="140" t="s">
        <v>4512</v>
      </c>
      <c r="B3235" s="142"/>
      <c r="C3235" s="142"/>
      <c r="D3235" s="142"/>
      <c r="E3235" s="142"/>
      <c r="F3235" s="142"/>
      <c r="K3235" s="140" t="s">
        <v>7825</v>
      </c>
    </row>
    <row r="3236" spans="1:11" s="139" customFormat="1" ht="30" customHeight="1">
      <c r="A3236" s="140" t="s">
        <v>4401</v>
      </c>
      <c r="B3236" s="142"/>
      <c r="C3236" s="142"/>
      <c r="D3236" s="142"/>
      <c r="E3236" s="142"/>
      <c r="F3236" s="142"/>
      <c r="K3236" s="140" t="s">
        <v>7718</v>
      </c>
    </row>
    <row r="3237" spans="1:11" s="139" customFormat="1" ht="30" customHeight="1">
      <c r="A3237" s="140" t="s">
        <v>4513</v>
      </c>
      <c r="B3237" s="142"/>
      <c r="C3237" s="142"/>
      <c r="D3237" s="142"/>
      <c r="E3237" s="142"/>
      <c r="F3237" s="142"/>
      <c r="K3237" s="140" t="s">
        <v>7826</v>
      </c>
    </row>
    <row r="3238" spans="1:11" s="139" customFormat="1" ht="30" customHeight="1">
      <c r="A3238" s="140" t="s">
        <v>4514</v>
      </c>
      <c r="B3238" s="142"/>
      <c r="C3238" s="142"/>
      <c r="D3238" s="142"/>
      <c r="E3238" s="142"/>
      <c r="F3238" s="142"/>
      <c r="K3238" s="140" t="s">
        <v>7827</v>
      </c>
    </row>
    <row r="3239" spans="1:11" s="139" customFormat="1" ht="30" customHeight="1">
      <c r="A3239" s="140" t="s">
        <v>4515</v>
      </c>
      <c r="B3239" s="142"/>
      <c r="C3239" s="142"/>
      <c r="D3239" s="142"/>
      <c r="E3239" s="142"/>
      <c r="F3239" s="142"/>
      <c r="K3239" s="140" t="s">
        <v>7828</v>
      </c>
    </row>
    <row r="3240" spans="1:11" s="139" customFormat="1" ht="30" customHeight="1">
      <c r="A3240" s="140" t="s">
        <v>4516</v>
      </c>
      <c r="B3240" s="142"/>
      <c r="C3240" s="142"/>
      <c r="D3240" s="142"/>
      <c r="E3240" s="142"/>
      <c r="F3240" s="142"/>
      <c r="K3240" s="140" t="s">
        <v>7829</v>
      </c>
    </row>
    <row r="3241" spans="1:11" s="139" customFormat="1" ht="30" customHeight="1">
      <c r="A3241" s="140" t="s">
        <v>4462</v>
      </c>
      <c r="B3241" s="142"/>
      <c r="C3241" s="142"/>
      <c r="D3241" s="142"/>
      <c r="E3241" s="142"/>
      <c r="F3241" s="142"/>
      <c r="K3241" s="140" t="s">
        <v>7761</v>
      </c>
    </row>
    <row r="3242" spans="1:11" s="139" customFormat="1" ht="30" customHeight="1">
      <c r="A3242" s="140" t="s">
        <v>4464</v>
      </c>
      <c r="B3242" s="142"/>
      <c r="C3242" s="142"/>
      <c r="D3242" s="142"/>
      <c r="E3242" s="142"/>
      <c r="F3242" s="142"/>
      <c r="K3242" s="140" t="s">
        <v>7763</v>
      </c>
    </row>
    <row r="3243" spans="1:11" s="139" customFormat="1" ht="30" customHeight="1">
      <c r="A3243" s="140" t="s">
        <v>4446</v>
      </c>
      <c r="B3243" s="142"/>
      <c r="C3243" s="142"/>
      <c r="D3243" s="142"/>
      <c r="E3243" s="142"/>
      <c r="F3243" s="142"/>
      <c r="K3243" s="140" t="s">
        <v>7764</v>
      </c>
    </row>
    <row r="3244" spans="1:11" s="139" customFormat="1" ht="30" customHeight="1">
      <c r="A3244" s="140" t="s">
        <v>4495</v>
      </c>
      <c r="B3244" s="142"/>
      <c r="C3244" s="142"/>
      <c r="D3244" s="142"/>
      <c r="E3244" s="142"/>
      <c r="F3244" s="142"/>
      <c r="K3244" s="140" t="s">
        <v>7804</v>
      </c>
    </row>
    <row r="3245" spans="1:11" s="139" customFormat="1" ht="30" customHeight="1">
      <c r="A3245" s="140" t="s">
        <v>4448</v>
      </c>
      <c r="B3245" s="142"/>
      <c r="C3245" s="142"/>
      <c r="D3245" s="142"/>
      <c r="E3245" s="142"/>
      <c r="F3245" s="142"/>
      <c r="K3245" s="140" t="s">
        <v>7747</v>
      </c>
    </row>
    <row r="3246" spans="1:11" s="139" customFormat="1" ht="30" customHeight="1">
      <c r="A3246" s="140" t="s">
        <v>4467</v>
      </c>
      <c r="B3246" s="142"/>
      <c r="C3246" s="142"/>
      <c r="D3246" s="142"/>
      <c r="E3246" s="142"/>
      <c r="F3246" s="142"/>
      <c r="K3246" s="140" t="s">
        <v>7767</v>
      </c>
    </row>
    <row r="3247" spans="1:11" s="139" customFormat="1" ht="30" customHeight="1">
      <c r="A3247" s="140" t="s">
        <v>52</v>
      </c>
      <c r="B3247" s="142"/>
      <c r="C3247" s="142"/>
      <c r="D3247" s="142"/>
      <c r="E3247" s="142"/>
      <c r="F3247" s="142"/>
      <c r="K3247" s="140" t="s">
        <v>52</v>
      </c>
    </row>
    <row r="3248" spans="1:11" s="139" customFormat="1" ht="30" customHeight="1">
      <c r="A3248" s="140" t="s">
        <v>4517</v>
      </c>
      <c r="B3248" s="142"/>
      <c r="C3248" s="142"/>
      <c r="D3248" s="142"/>
      <c r="E3248" s="142"/>
      <c r="F3248" s="142"/>
      <c r="K3248" s="140" t="s">
        <v>7830</v>
      </c>
    </row>
    <row r="3249" spans="1:11" s="139" customFormat="1" ht="30" customHeight="1">
      <c r="A3249" s="140" t="s">
        <v>4518</v>
      </c>
      <c r="B3249" s="142"/>
      <c r="C3249" s="142"/>
      <c r="D3249" s="142"/>
      <c r="E3249" s="142"/>
      <c r="F3249" s="142"/>
      <c r="K3249" s="140" t="s">
        <v>7831</v>
      </c>
    </row>
    <row r="3250" spans="1:11" s="139" customFormat="1" ht="30" customHeight="1">
      <c r="A3250" s="140" t="s">
        <v>4519</v>
      </c>
      <c r="B3250" s="142"/>
      <c r="C3250" s="142"/>
      <c r="D3250" s="142"/>
      <c r="E3250" s="142"/>
      <c r="F3250" s="142" t="s">
        <v>7832</v>
      </c>
      <c r="K3250" s="140" t="s">
        <v>7833</v>
      </c>
    </row>
    <row r="3251" spans="1:11" s="139" customFormat="1" ht="30" customHeight="1">
      <c r="A3251" s="140" t="s">
        <v>4520</v>
      </c>
      <c r="B3251" s="142"/>
      <c r="C3251" s="142"/>
      <c r="D3251" s="142"/>
      <c r="E3251" s="142"/>
      <c r="F3251" s="142" t="s">
        <v>7834</v>
      </c>
      <c r="K3251" s="140" t="s">
        <v>7835</v>
      </c>
    </row>
    <row r="3252" spans="1:11" s="139" customFormat="1" ht="30" customHeight="1">
      <c r="A3252" s="140" t="s">
        <v>4521</v>
      </c>
      <c r="B3252" s="142"/>
      <c r="C3252" s="142"/>
      <c r="D3252" s="142">
        <v>6552</v>
      </c>
      <c r="E3252" s="142">
        <v>6552</v>
      </c>
      <c r="F3252" s="142" t="s">
        <v>7836</v>
      </c>
      <c r="K3252" s="140" t="s">
        <v>7837</v>
      </c>
    </row>
    <row r="3253" spans="1:11" s="139" customFormat="1" ht="30" customHeight="1">
      <c r="A3253" s="140" t="s">
        <v>52</v>
      </c>
      <c r="B3253" s="142"/>
      <c r="C3253" s="142"/>
      <c r="D3253" s="142"/>
      <c r="E3253" s="142"/>
      <c r="F3253" s="142"/>
      <c r="K3253" s="140" t="s">
        <v>52</v>
      </c>
    </row>
    <row r="3254" spans="1:11" s="139" customFormat="1" ht="30" customHeight="1">
      <c r="A3254" s="140" t="s">
        <v>4522</v>
      </c>
      <c r="B3254" s="142"/>
      <c r="C3254" s="142"/>
      <c r="D3254" s="142"/>
      <c r="E3254" s="142"/>
      <c r="F3254" s="142"/>
      <c r="K3254" s="140" t="s">
        <v>7838</v>
      </c>
    </row>
    <row r="3255" spans="1:11" s="139" customFormat="1" ht="30" customHeight="1">
      <c r="A3255" s="140" t="s">
        <v>4469</v>
      </c>
      <c r="B3255" s="142">
        <v>60448</v>
      </c>
      <c r="C3255" s="142"/>
      <c r="D3255" s="142"/>
      <c r="E3255" s="142">
        <v>60448</v>
      </c>
      <c r="F3255" s="142" t="s">
        <v>7769</v>
      </c>
      <c r="K3255" s="140" t="s">
        <v>7839</v>
      </c>
    </row>
    <row r="3256" spans="1:11" s="139" customFormat="1" ht="30" customHeight="1">
      <c r="A3256" s="140" t="s">
        <v>4470</v>
      </c>
      <c r="B3256" s="142"/>
      <c r="C3256" s="142">
        <v>695520</v>
      </c>
      <c r="D3256" s="142"/>
      <c r="E3256" s="142">
        <v>695520</v>
      </c>
      <c r="F3256" s="142" t="s">
        <v>7771</v>
      </c>
      <c r="K3256" s="140" t="s">
        <v>7840</v>
      </c>
    </row>
    <row r="3257" spans="1:11" s="139" customFormat="1" ht="30" customHeight="1">
      <c r="A3257" s="140" t="s">
        <v>4471</v>
      </c>
      <c r="B3257" s="142"/>
      <c r="C3257" s="142"/>
      <c r="D3257" s="142">
        <v>230688</v>
      </c>
      <c r="E3257" s="142">
        <v>230688</v>
      </c>
      <c r="F3257" s="142" t="s">
        <v>7773</v>
      </c>
      <c r="K3257" s="140" t="s">
        <v>7841</v>
      </c>
    </row>
    <row r="3258" spans="1:11" s="139" customFormat="1" ht="30" customHeight="1">
      <c r="A3258" s="140" t="s">
        <v>52</v>
      </c>
      <c r="B3258" s="142"/>
      <c r="C3258" s="142"/>
      <c r="D3258" s="142"/>
      <c r="E3258" s="142"/>
      <c r="F3258" s="142"/>
      <c r="K3258" s="140" t="s">
        <v>52</v>
      </c>
    </row>
    <row r="3259" spans="1:11" s="139" customFormat="1" ht="30" customHeight="1">
      <c r="A3259" s="140" t="s">
        <v>4523</v>
      </c>
      <c r="B3259" s="142"/>
      <c r="C3259" s="142"/>
      <c r="D3259" s="142"/>
      <c r="E3259" s="142"/>
      <c r="F3259" s="142"/>
      <c r="K3259" s="140" t="s">
        <v>7842</v>
      </c>
    </row>
    <row r="3260" spans="1:11" s="139" customFormat="1" ht="30" customHeight="1">
      <c r="A3260" s="140" t="s">
        <v>4473</v>
      </c>
      <c r="B3260" s="142"/>
      <c r="C3260" s="142"/>
      <c r="D3260" s="142"/>
      <c r="E3260" s="142"/>
      <c r="F3260" s="142" t="s">
        <v>7776</v>
      </c>
      <c r="K3260" s="140" t="s">
        <v>7843</v>
      </c>
    </row>
    <row r="3261" spans="1:11" s="139" customFormat="1" ht="30" customHeight="1">
      <c r="A3261" s="140" t="s">
        <v>4474</v>
      </c>
      <c r="B3261" s="142"/>
      <c r="C3261" s="142"/>
      <c r="D3261" s="142"/>
      <c r="E3261" s="142"/>
      <c r="F3261" s="142" t="s">
        <v>7778</v>
      </c>
      <c r="K3261" s="140" t="s">
        <v>7844</v>
      </c>
    </row>
    <row r="3262" spans="1:11" s="139" customFormat="1" ht="30" customHeight="1">
      <c r="A3262" s="140" t="s">
        <v>4475</v>
      </c>
      <c r="B3262" s="142"/>
      <c r="C3262" s="142"/>
      <c r="D3262" s="142">
        <v>1291936</v>
      </c>
      <c r="E3262" s="142">
        <v>1291936</v>
      </c>
      <c r="F3262" s="142" t="s">
        <v>7780</v>
      </c>
      <c r="K3262" s="140" t="s">
        <v>7845</v>
      </c>
    </row>
    <row r="3263" spans="1:11" s="139" customFormat="1" ht="30" customHeight="1">
      <c r="A3263" s="140" t="s">
        <v>52</v>
      </c>
      <c r="B3263" s="142"/>
      <c r="C3263" s="142"/>
      <c r="D3263" s="142"/>
      <c r="E3263" s="142"/>
      <c r="F3263" s="142"/>
      <c r="K3263" s="140" t="s">
        <v>52</v>
      </c>
    </row>
    <row r="3264" spans="1:11" s="139" customFormat="1" ht="30" customHeight="1">
      <c r="A3264" s="140" t="s">
        <v>4524</v>
      </c>
      <c r="B3264" s="142"/>
      <c r="C3264" s="142"/>
      <c r="D3264" s="142"/>
      <c r="E3264" s="142"/>
      <c r="F3264" s="142"/>
      <c r="K3264" s="140" t="s">
        <v>7846</v>
      </c>
    </row>
    <row r="3265" spans="1:11" s="139" customFormat="1" ht="30" customHeight="1">
      <c r="A3265" s="140" t="s">
        <v>4525</v>
      </c>
      <c r="B3265" s="142"/>
      <c r="C3265" s="142"/>
      <c r="D3265" s="142"/>
      <c r="E3265" s="142"/>
      <c r="F3265" s="142" t="s">
        <v>7832</v>
      </c>
      <c r="K3265" s="140" t="s">
        <v>7847</v>
      </c>
    </row>
    <row r="3266" spans="1:11" s="139" customFormat="1" ht="30" customHeight="1">
      <c r="A3266" s="140" t="s">
        <v>4526</v>
      </c>
      <c r="B3266" s="142"/>
      <c r="C3266" s="142"/>
      <c r="D3266" s="142"/>
      <c r="E3266" s="142"/>
      <c r="F3266" s="142" t="s">
        <v>7834</v>
      </c>
      <c r="K3266" s="140" t="s">
        <v>7848</v>
      </c>
    </row>
    <row r="3267" spans="1:11" s="139" customFormat="1" ht="30" customHeight="1">
      <c r="A3267" s="140" t="s">
        <v>4527</v>
      </c>
      <c r="B3267" s="142"/>
      <c r="C3267" s="142"/>
      <c r="D3267" s="142">
        <v>13104</v>
      </c>
      <c r="E3267" s="142">
        <v>13104</v>
      </c>
      <c r="F3267" s="142" t="s">
        <v>7836</v>
      </c>
      <c r="K3267" s="140" t="s">
        <v>7849</v>
      </c>
    </row>
    <row r="3268" spans="1:11" s="139" customFormat="1" ht="30" customHeight="1">
      <c r="A3268" s="140" t="s">
        <v>52</v>
      </c>
      <c r="B3268" s="142"/>
      <c r="C3268" s="142"/>
      <c r="D3268" s="142"/>
      <c r="E3268" s="142"/>
      <c r="F3268" s="142"/>
      <c r="K3268" s="140" t="s">
        <v>52</v>
      </c>
    </row>
    <row r="3269" spans="1:11" s="139" customFormat="1" ht="30" customHeight="1">
      <c r="A3269" s="140" t="s">
        <v>3642</v>
      </c>
      <c r="B3269" s="146">
        <v>60448</v>
      </c>
      <c r="C3269" s="146">
        <v>695520</v>
      </c>
      <c r="D3269" s="146">
        <v>1542280</v>
      </c>
      <c r="E3269" s="146">
        <v>2298248</v>
      </c>
      <c r="F3269" s="146"/>
      <c r="K3269" s="140" t="s">
        <v>7850</v>
      </c>
    </row>
    <row r="3270" spans="1:11" s="139" customFormat="1" ht="30" customHeight="1">
      <c r="A3270" s="140" t="s">
        <v>52</v>
      </c>
      <c r="B3270" s="142"/>
      <c r="C3270" s="142"/>
      <c r="D3270" s="142"/>
      <c r="E3270" s="142"/>
      <c r="F3270" s="142"/>
      <c r="K3270" s="140" t="s">
        <v>7851</v>
      </c>
    </row>
    <row r="3271" spans="1:11" s="139" customFormat="1" ht="30" customHeight="1">
      <c r="A3271" s="140" t="s">
        <v>4480</v>
      </c>
      <c r="B3271" s="142"/>
      <c r="C3271" s="142"/>
      <c r="D3271" s="142"/>
      <c r="E3271" s="142"/>
      <c r="F3271" s="142"/>
      <c r="K3271" s="140" t="s">
        <v>7789</v>
      </c>
    </row>
    <row r="3272" spans="1:11" s="139" customFormat="1" ht="30" customHeight="1">
      <c r="A3272" s="140" t="s">
        <v>4528</v>
      </c>
      <c r="B3272" s="142"/>
      <c r="C3272" s="142"/>
      <c r="D3272" s="142"/>
      <c r="E3272" s="142"/>
      <c r="F3272" s="142"/>
      <c r="K3272" s="140" t="s">
        <v>7852</v>
      </c>
    </row>
    <row r="3273" spans="1:11" s="139" customFormat="1" ht="30" customHeight="1">
      <c r="A3273" s="140" t="s">
        <v>4506</v>
      </c>
      <c r="B3273" s="142"/>
      <c r="C3273" s="142">
        <v>3821868</v>
      </c>
      <c r="D3273" s="142"/>
      <c r="E3273" s="142">
        <v>3821868</v>
      </c>
      <c r="F3273" s="142" t="s">
        <v>6752</v>
      </c>
      <c r="K3273" s="140" t="s">
        <v>7853</v>
      </c>
    </row>
    <row r="3274" spans="1:11" s="139" customFormat="1" ht="30" customHeight="1">
      <c r="A3274" s="140" t="s">
        <v>4529</v>
      </c>
      <c r="B3274" s="142"/>
      <c r="C3274" s="142"/>
      <c r="D3274" s="142"/>
      <c r="E3274" s="142"/>
      <c r="F3274" s="142"/>
      <c r="K3274" s="140" t="s">
        <v>7854</v>
      </c>
    </row>
    <row r="3275" spans="1:11" s="139" customFormat="1" ht="30" customHeight="1">
      <c r="A3275" s="140" t="s">
        <v>4453</v>
      </c>
      <c r="B3275" s="142"/>
      <c r="C3275" s="142">
        <v>2264112</v>
      </c>
      <c r="D3275" s="142"/>
      <c r="E3275" s="142">
        <v>2264112</v>
      </c>
      <c r="F3275" s="142" t="s">
        <v>6755</v>
      </c>
      <c r="K3275" s="140" t="s">
        <v>7855</v>
      </c>
    </row>
    <row r="3276" spans="1:11" s="139" customFormat="1" ht="30" customHeight="1">
      <c r="A3276" s="140" t="s">
        <v>4530</v>
      </c>
      <c r="B3276" s="142"/>
      <c r="C3276" s="142"/>
      <c r="D3276" s="142"/>
      <c r="E3276" s="142"/>
      <c r="F3276" s="142"/>
      <c r="K3276" s="140" t="s">
        <v>7856</v>
      </c>
    </row>
    <row r="3277" spans="1:11" s="139" customFormat="1" ht="30" customHeight="1">
      <c r="A3277" s="140" t="s">
        <v>4510</v>
      </c>
      <c r="B3277" s="142"/>
      <c r="C3277" s="142">
        <v>627720</v>
      </c>
      <c r="D3277" s="142"/>
      <c r="E3277" s="142">
        <v>627720</v>
      </c>
      <c r="F3277" s="142" t="s">
        <v>6808</v>
      </c>
      <c r="K3277" s="140" t="s">
        <v>7857</v>
      </c>
    </row>
    <row r="3278" spans="1:11" s="139" customFormat="1" ht="30" customHeight="1">
      <c r="A3278" s="140" t="s">
        <v>4487</v>
      </c>
      <c r="B3278" s="142"/>
      <c r="C3278" s="142"/>
      <c r="D3278" s="142"/>
      <c r="E3278" s="142"/>
      <c r="F3278" s="142"/>
      <c r="K3278" s="140" t="s">
        <v>7796</v>
      </c>
    </row>
    <row r="3279" spans="1:11" s="139" customFormat="1" ht="30" customHeight="1">
      <c r="A3279" s="140" t="s">
        <v>4531</v>
      </c>
      <c r="B3279" s="142">
        <v>201411</v>
      </c>
      <c r="C3279" s="142"/>
      <c r="D3279" s="142"/>
      <c r="E3279" s="142">
        <v>201411</v>
      </c>
      <c r="F3279" s="142"/>
      <c r="K3279" s="140" t="s">
        <v>7858</v>
      </c>
    </row>
    <row r="3280" spans="1:11" s="139" customFormat="1" ht="30" customHeight="1">
      <c r="A3280" s="140" t="s">
        <v>52</v>
      </c>
      <c r="B3280" s="142"/>
      <c r="C3280" s="142"/>
      <c r="D3280" s="142"/>
      <c r="E3280" s="142"/>
      <c r="F3280" s="142"/>
      <c r="K3280" s="140" t="s">
        <v>52</v>
      </c>
    </row>
    <row r="3281" spans="1:11" s="139" customFormat="1" ht="30" customHeight="1">
      <c r="A3281" s="140" t="s">
        <v>3642</v>
      </c>
      <c r="B3281" s="146">
        <v>201411</v>
      </c>
      <c r="C3281" s="146">
        <v>6713700</v>
      </c>
      <c r="D3281" s="146"/>
      <c r="E3281" s="146">
        <v>6915111</v>
      </c>
      <c r="F3281" s="146"/>
      <c r="K3281" s="140" t="s">
        <v>7859</v>
      </c>
    </row>
    <row r="3282" spans="1:11" s="139" customFormat="1" ht="30" customHeight="1">
      <c r="A3282" s="140" t="s">
        <v>52</v>
      </c>
      <c r="B3282" s="142"/>
      <c r="C3282" s="142"/>
      <c r="D3282" s="142"/>
      <c r="E3282" s="142"/>
      <c r="F3282" s="142"/>
      <c r="K3282" s="140" t="s">
        <v>7860</v>
      </c>
    </row>
    <row r="3283" spans="1:11" s="139" customFormat="1" ht="30" customHeight="1">
      <c r="A3283" s="140" t="s">
        <v>4532</v>
      </c>
      <c r="B3283" s="142"/>
      <c r="C3283" s="142"/>
      <c r="D3283" s="142"/>
      <c r="E3283" s="142"/>
      <c r="F3283" s="142"/>
      <c r="K3283" s="140" t="s">
        <v>7861</v>
      </c>
    </row>
    <row r="3284" spans="1:11" s="139" customFormat="1" ht="30" customHeight="1">
      <c r="A3284" s="140" t="s">
        <v>4401</v>
      </c>
      <c r="B3284" s="142"/>
      <c r="C3284" s="142"/>
      <c r="D3284" s="142"/>
      <c r="E3284" s="142"/>
      <c r="F3284" s="142"/>
      <c r="K3284" s="140" t="s">
        <v>7718</v>
      </c>
    </row>
    <row r="3285" spans="1:11" s="139" customFormat="1" ht="30" customHeight="1">
      <c r="A3285" s="140" t="s">
        <v>4533</v>
      </c>
      <c r="B3285" s="142"/>
      <c r="C3285" s="142"/>
      <c r="D3285" s="142"/>
      <c r="E3285" s="142"/>
      <c r="F3285" s="142"/>
      <c r="K3285" s="140" t="s">
        <v>7862</v>
      </c>
    </row>
    <row r="3286" spans="1:11" s="139" customFormat="1" ht="30" customHeight="1">
      <c r="A3286" s="140" t="s">
        <v>4534</v>
      </c>
      <c r="B3286" s="142"/>
      <c r="C3286" s="142"/>
      <c r="D3286" s="142"/>
      <c r="E3286" s="142"/>
      <c r="F3286" s="142"/>
      <c r="K3286" s="140" t="s">
        <v>7863</v>
      </c>
    </row>
    <row r="3287" spans="1:11" s="139" customFormat="1" ht="30" customHeight="1">
      <c r="A3287" s="140" t="s">
        <v>4535</v>
      </c>
      <c r="B3287" s="142"/>
      <c r="C3287" s="142"/>
      <c r="D3287" s="142"/>
      <c r="E3287" s="142"/>
      <c r="F3287" s="142"/>
      <c r="K3287" s="140" t="s">
        <v>7864</v>
      </c>
    </row>
    <row r="3288" spans="1:11" s="139" customFormat="1" ht="30" customHeight="1">
      <c r="A3288" s="140" t="s">
        <v>4536</v>
      </c>
      <c r="B3288" s="142"/>
      <c r="C3288" s="142"/>
      <c r="D3288" s="142"/>
      <c r="E3288" s="142"/>
      <c r="F3288" s="142"/>
      <c r="K3288" s="140" t="s">
        <v>7865</v>
      </c>
    </row>
    <row r="3289" spans="1:11" s="139" customFormat="1" ht="30" customHeight="1">
      <c r="A3289" s="140" t="s">
        <v>4446</v>
      </c>
      <c r="B3289" s="142"/>
      <c r="C3289" s="142"/>
      <c r="D3289" s="142"/>
      <c r="E3289" s="142"/>
      <c r="F3289" s="142"/>
      <c r="K3289" s="140" t="s">
        <v>7745</v>
      </c>
    </row>
    <row r="3290" spans="1:11" s="139" customFormat="1" ht="30" customHeight="1">
      <c r="A3290" s="140" t="s">
        <v>4466</v>
      </c>
      <c r="B3290" s="142"/>
      <c r="C3290" s="142"/>
      <c r="D3290" s="142"/>
      <c r="E3290" s="142"/>
      <c r="F3290" s="142"/>
      <c r="K3290" s="140" t="s">
        <v>7766</v>
      </c>
    </row>
    <row r="3291" spans="1:11" s="139" customFormat="1" ht="30" customHeight="1">
      <c r="A3291" s="140" t="s">
        <v>4449</v>
      </c>
      <c r="B3291" s="142"/>
      <c r="C3291" s="142"/>
      <c r="D3291" s="142"/>
      <c r="E3291" s="142"/>
      <c r="F3291" s="142"/>
      <c r="K3291" s="140" t="s">
        <v>7748</v>
      </c>
    </row>
    <row r="3292" spans="1:11" s="139" customFormat="1" ht="30" customHeight="1">
      <c r="A3292" s="140" t="s">
        <v>4537</v>
      </c>
      <c r="B3292" s="142"/>
      <c r="C3292" s="142"/>
      <c r="D3292" s="142"/>
      <c r="E3292" s="142"/>
      <c r="F3292" s="142"/>
      <c r="K3292" s="140" t="s">
        <v>7866</v>
      </c>
    </row>
    <row r="3293" spans="1:11" s="139" customFormat="1" ht="30" customHeight="1">
      <c r="A3293" s="140" t="s">
        <v>4484</v>
      </c>
      <c r="B3293" s="142"/>
      <c r="C3293" s="142">
        <v>1509408</v>
      </c>
      <c r="D3293" s="142"/>
      <c r="E3293" s="142">
        <v>1509408</v>
      </c>
      <c r="F3293" s="142" t="s">
        <v>6755</v>
      </c>
      <c r="K3293" s="140" t="s">
        <v>7867</v>
      </c>
    </row>
    <row r="3294" spans="1:11" s="139" customFormat="1" ht="30" customHeight="1">
      <c r="A3294" s="140" t="s">
        <v>4454</v>
      </c>
      <c r="B3294" s="142"/>
      <c r="C3294" s="142"/>
      <c r="D3294" s="142"/>
      <c r="E3294" s="142"/>
      <c r="F3294" s="142"/>
      <c r="K3294" s="140" t="s">
        <v>7753</v>
      </c>
    </row>
    <row r="3295" spans="1:11" s="139" customFormat="1" ht="30" customHeight="1">
      <c r="A3295" s="140" t="s">
        <v>4538</v>
      </c>
      <c r="B3295" s="142">
        <v>45282.2</v>
      </c>
      <c r="C3295" s="142"/>
      <c r="D3295" s="142"/>
      <c r="E3295" s="142">
        <v>45282.2</v>
      </c>
      <c r="F3295" s="142"/>
      <c r="K3295" s="140" t="s">
        <v>7868</v>
      </c>
    </row>
    <row r="3296" spans="1:11" s="139" customFormat="1" ht="30" customHeight="1">
      <c r="A3296" s="140" t="s">
        <v>52</v>
      </c>
      <c r="B3296" s="142"/>
      <c r="C3296" s="142"/>
      <c r="D3296" s="142"/>
      <c r="E3296" s="142"/>
      <c r="F3296" s="142"/>
      <c r="K3296" s="140" t="s">
        <v>52</v>
      </c>
    </row>
    <row r="3297" spans="1:11" s="139" customFormat="1" ht="30" customHeight="1">
      <c r="A3297" s="140" t="s">
        <v>3642</v>
      </c>
      <c r="B3297" s="146">
        <v>45282.2</v>
      </c>
      <c r="C3297" s="146">
        <v>1509408</v>
      </c>
      <c r="D3297" s="146"/>
      <c r="E3297" s="146">
        <v>1554690.2</v>
      </c>
      <c r="F3297" s="146"/>
      <c r="K3297" s="140" t="s">
        <v>7869</v>
      </c>
    </row>
    <row r="3298" spans="1:11" s="139" customFormat="1" ht="30" customHeight="1">
      <c r="A3298" s="140" t="s">
        <v>52</v>
      </c>
      <c r="B3298" s="142"/>
      <c r="C3298" s="142"/>
      <c r="D3298" s="142"/>
      <c r="E3298" s="142"/>
      <c r="F3298" s="142"/>
      <c r="K3298" s="140" t="s">
        <v>7870</v>
      </c>
    </row>
    <row r="3299" spans="1:11" s="139" customFormat="1" ht="30" customHeight="1">
      <c r="A3299" s="140" t="s">
        <v>4539</v>
      </c>
      <c r="B3299" s="142"/>
      <c r="C3299" s="142"/>
      <c r="D3299" s="142"/>
      <c r="E3299" s="142"/>
      <c r="F3299" s="142"/>
      <c r="K3299" s="140" t="s">
        <v>7871</v>
      </c>
    </row>
    <row r="3300" spans="1:11" s="139" customFormat="1" ht="30" customHeight="1">
      <c r="A3300" s="140" t="s">
        <v>4401</v>
      </c>
      <c r="B3300" s="142"/>
      <c r="C3300" s="142"/>
      <c r="D3300" s="142"/>
      <c r="E3300" s="142"/>
      <c r="F3300" s="142"/>
      <c r="K3300" s="140" t="s">
        <v>7718</v>
      </c>
    </row>
    <row r="3301" spans="1:11" s="139" customFormat="1" ht="30" customHeight="1">
      <c r="A3301" s="140" t="s">
        <v>4540</v>
      </c>
      <c r="B3301" s="142"/>
      <c r="C3301" s="142"/>
      <c r="D3301" s="142"/>
      <c r="E3301" s="142"/>
      <c r="F3301" s="142"/>
      <c r="K3301" s="140" t="s">
        <v>7872</v>
      </c>
    </row>
    <row r="3302" spans="1:11" s="139" customFormat="1" ht="30" customHeight="1">
      <c r="A3302" s="140" t="s">
        <v>4541</v>
      </c>
      <c r="B3302" s="142"/>
      <c r="C3302" s="142"/>
      <c r="D3302" s="142"/>
      <c r="E3302" s="142"/>
      <c r="F3302" s="142"/>
      <c r="K3302" s="140" t="s">
        <v>7873</v>
      </c>
    </row>
    <row r="3303" spans="1:11" s="139" customFormat="1" ht="30" customHeight="1">
      <c r="A3303" s="140" t="s">
        <v>4542</v>
      </c>
      <c r="B3303" s="142"/>
      <c r="C3303" s="142"/>
      <c r="D3303" s="142"/>
      <c r="E3303" s="142"/>
      <c r="F3303" s="142"/>
      <c r="K3303" s="140" t="s">
        <v>7874</v>
      </c>
    </row>
    <row r="3304" spans="1:11" s="139" customFormat="1" ht="30" customHeight="1">
      <c r="A3304" s="140" t="s">
        <v>4543</v>
      </c>
      <c r="B3304" s="142"/>
      <c r="C3304" s="142"/>
      <c r="D3304" s="142"/>
      <c r="E3304" s="142"/>
      <c r="F3304" s="142"/>
      <c r="K3304" s="140" t="s">
        <v>7875</v>
      </c>
    </row>
    <row r="3305" spans="1:11" s="139" customFormat="1" ht="30" customHeight="1">
      <c r="A3305" s="140" t="s">
        <v>4544</v>
      </c>
      <c r="B3305" s="142"/>
      <c r="C3305" s="142"/>
      <c r="D3305" s="142"/>
      <c r="E3305" s="142"/>
      <c r="F3305" s="142"/>
      <c r="K3305" s="140" t="s">
        <v>7876</v>
      </c>
    </row>
    <row r="3306" spans="1:11" s="139" customFormat="1" ht="30" customHeight="1">
      <c r="A3306" s="140" t="s">
        <v>4446</v>
      </c>
      <c r="B3306" s="142"/>
      <c r="C3306" s="142"/>
      <c r="D3306" s="142"/>
      <c r="E3306" s="142"/>
      <c r="F3306" s="142"/>
      <c r="K3306" s="140" t="s">
        <v>7745</v>
      </c>
    </row>
    <row r="3307" spans="1:11" s="139" customFormat="1" ht="30" customHeight="1">
      <c r="A3307" s="140" t="s">
        <v>4466</v>
      </c>
      <c r="B3307" s="142"/>
      <c r="C3307" s="142"/>
      <c r="D3307" s="142"/>
      <c r="E3307" s="142"/>
      <c r="F3307" s="142"/>
      <c r="K3307" s="140" t="s">
        <v>7766</v>
      </c>
    </row>
    <row r="3308" spans="1:11" s="139" customFormat="1" ht="30" customHeight="1">
      <c r="A3308" s="140" t="s">
        <v>4449</v>
      </c>
      <c r="B3308" s="142"/>
      <c r="C3308" s="142"/>
      <c r="D3308" s="142"/>
      <c r="E3308" s="142"/>
      <c r="F3308" s="142"/>
      <c r="K3308" s="140" t="s">
        <v>7748</v>
      </c>
    </row>
    <row r="3309" spans="1:11" s="139" customFormat="1" ht="30" customHeight="1">
      <c r="A3309" s="140" t="s">
        <v>4545</v>
      </c>
      <c r="B3309" s="142"/>
      <c r="C3309" s="142"/>
      <c r="D3309" s="142"/>
      <c r="E3309" s="142"/>
      <c r="F3309" s="142"/>
      <c r="K3309" s="140" t="s">
        <v>7877</v>
      </c>
    </row>
    <row r="3310" spans="1:11" s="139" customFormat="1" ht="30" customHeight="1">
      <c r="A3310" s="140" t="s">
        <v>4484</v>
      </c>
      <c r="B3310" s="142"/>
      <c r="C3310" s="142">
        <v>1509408</v>
      </c>
      <c r="D3310" s="142"/>
      <c r="E3310" s="142">
        <v>1509408</v>
      </c>
      <c r="F3310" s="142" t="s">
        <v>6755</v>
      </c>
      <c r="K3310" s="140" t="s">
        <v>7878</v>
      </c>
    </row>
    <row r="3311" spans="1:11" s="139" customFormat="1" ht="30" customHeight="1">
      <c r="A3311" s="140" t="s">
        <v>4454</v>
      </c>
      <c r="B3311" s="142"/>
      <c r="C3311" s="142"/>
      <c r="D3311" s="142"/>
      <c r="E3311" s="142"/>
      <c r="F3311" s="142"/>
      <c r="K3311" s="140" t="s">
        <v>7753</v>
      </c>
    </row>
    <row r="3312" spans="1:11" s="139" customFormat="1" ht="30" customHeight="1">
      <c r="A3312" s="140" t="s">
        <v>4538</v>
      </c>
      <c r="B3312" s="142">
        <v>45282.2</v>
      </c>
      <c r="C3312" s="142"/>
      <c r="D3312" s="142"/>
      <c r="E3312" s="142">
        <v>45282.2</v>
      </c>
      <c r="F3312" s="142"/>
      <c r="K3312" s="140" t="s">
        <v>7879</v>
      </c>
    </row>
    <row r="3313" spans="1:11" s="139" customFormat="1" ht="30" customHeight="1">
      <c r="A3313" s="140" t="s">
        <v>52</v>
      </c>
      <c r="B3313" s="142"/>
      <c r="C3313" s="142"/>
      <c r="D3313" s="142"/>
      <c r="E3313" s="142"/>
      <c r="F3313" s="142"/>
      <c r="K3313" s="140" t="s">
        <v>52</v>
      </c>
    </row>
    <row r="3314" spans="1:11" s="139" customFormat="1" ht="30" customHeight="1">
      <c r="A3314" s="140" t="s">
        <v>3642</v>
      </c>
      <c r="B3314" s="146">
        <v>45282.2</v>
      </c>
      <c r="C3314" s="146">
        <v>1509408</v>
      </c>
      <c r="D3314" s="146"/>
      <c r="E3314" s="146">
        <v>1554690.2</v>
      </c>
      <c r="F3314" s="146"/>
      <c r="K3314" s="140" t="s">
        <v>7880</v>
      </c>
    </row>
    <row r="3315" spans="1:11" s="139" customFormat="1" ht="30" customHeight="1">
      <c r="A3315" s="140" t="s">
        <v>52</v>
      </c>
      <c r="B3315" s="142"/>
      <c r="C3315" s="142"/>
      <c r="D3315" s="142"/>
      <c r="E3315" s="142"/>
      <c r="F3315" s="142"/>
      <c r="K3315" s="140" t="s">
        <v>52</v>
      </c>
    </row>
    <row r="3316" spans="1:11" s="139" customFormat="1" ht="30" customHeight="1">
      <c r="A3316" s="140" t="s">
        <v>4740</v>
      </c>
      <c r="B3316" s="143">
        <v>31038336</v>
      </c>
      <c r="C3316" s="143">
        <v>36488942</v>
      </c>
      <c r="D3316" s="143">
        <v>7540456</v>
      </c>
      <c r="E3316" s="143">
        <v>75067734</v>
      </c>
      <c r="F3316" s="143"/>
      <c r="K3316" s="140" t="s">
        <v>8122</v>
      </c>
    </row>
    <row r="3317" spans="1:11" s="139" customFormat="1" ht="30" customHeight="1">
      <c r="A3317" s="140" t="s">
        <v>52</v>
      </c>
      <c r="B3317" s="142"/>
      <c r="C3317" s="142"/>
      <c r="D3317" s="142"/>
      <c r="E3317" s="142"/>
      <c r="F3317" s="142"/>
      <c r="K3317" s="140" t="s">
        <v>52</v>
      </c>
    </row>
    <row r="3318" spans="1:11" s="139" customFormat="1" ht="30" customHeight="1">
      <c r="A3318" s="140"/>
      <c r="B3318" s="140"/>
      <c r="C3318" s="140"/>
      <c r="D3318" s="140"/>
      <c r="E3318" s="140"/>
      <c r="F3318" s="140"/>
    </row>
    <row r="3319" spans="1:11" s="139" customFormat="1" ht="30" customHeight="1" thickBot="1">
      <c r="A3319" s="144" t="s">
        <v>3566</v>
      </c>
      <c r="B3319" s="145">
        <v>31038336</v>
      </c>
      <c r="C3319" s="145">
        <v>36488942</v>
      </c>
      <c r="D3319" s="145">
        <v>7540456</v>
      </c>
      <c r="E3319" s="145">
        <v>75067734</v>
      </c>
      <c r="F3319" s="144"/>
    </row>
    <row r="3320" spans="1:11" s="139" customFormat="1" ht="30" customHeight="1">
      <c r="A3320" s="140"/>
      <c r="B3320" s="140"/>
      <c r="C3320" s="140"/>
      <c r="D3320" s="140"/>
      <c r="E3320" s="140"/>
      <c r="F3320" s="140"/>
    </row>
    <row r="3321" spans="1:11" s="139" customFormat="1" ht="30" customHeight="1">
      <c r="A3321" s="140" t="s">
        <v>8123</v>
      </c>
      <c r="B3321" s="141">
        <v>3426790</v>
      </c>
      <c r="C3321" s="141">
        <v>4019009</v>
      </c>
      <c r="D3321" s="141">
        <v>1463</v>
      </c>
      <c r="E3321" s="141">
        <v>7447262</v>
      </c>
      <c r="F3321" s="140" t="s">
        <v>52</v>
      </c>
      <c r="G3321" s="139" t="s">
        <v>52</v>
      </c>
      <c r="H3321" s="139" t="s">
        <v>6530</v>
      </c>
      <c r="K3321" s="139">
        <v>1</v>
      </c>
    </row>
    <row r="3322" spans="1:11" s="139" customFormat="1" ht="30" customHeight="1">
      <c r="A3322" s="147"/>
      <c r="B3322" s="140"/>
      <c r="C3322" s="140"/>
      <c r="D3322" s="140"/>
      <c r="E3322" s="140"/>
      <c r="F3322" s="140"/>
    </row>
    <row r="3323" spans="1:11" s="139" customFormat="1" ht="30" customHeight="1">
      <c r="A3323" s="140" t="s">
        <v>6674</v>
      </c>
      <c r="B3323" s="140"/>
      <c r="C3323" s="140"/>
      <c r="D3323" s="140"/>
      <c r="E3323" s="140"/>
      <c r="F3323" s="140"/>
      <c r="G3323" s="139" t="s">
        <v>52</v>
      </c>
      <c r="I3323" s="139" t="s">
        <v>1535</v>
      </c>
      <c r="J3323" s="139" t="s">
        <v>52</v>
      </c>
      <c r="K3323" s="139" t="s">
        <v>56</v>
      </c>
    </row>
    <row r="3324" spans="1:11" s="139" customFormat="1" ht="30" customHeight="1">
      <c r="A3324" s="140" t="s">
        <v>4741</v>
      </c>
      <c r="B3324" s="142"/>
      <c r="C3324" s="142"/>
      <c r="D3324" s="142"/>
      <c r="E3324" s="142"/>
      <c r="F3324" s="142"/>
      <c r="K3324" s="140" t="s">
        <v>8124</v>
      </c>
    </row>
    <row r="3325" spans="1:11" s="139" customFormat="1" ht="30" customHeight="1">
      <c r="A3325" s="140" t="s">
        <v>3605</v>
      </c>
      <c r="B3325" s="142"/>
      <c r="C3325" s="142"/>
      <c r="D3325" s="142"/>
      <c r="E3325" s="142"/>
      <c r="F3325" s="142"/>
      <c r="K3325" s="140" t="s">
        <v>6742</v>
      </c>
    </row>
    <row r="3326" spans="1:11" s="139" customFormat="1" ht="30" customHeight="1">
      <c r="A3326" s="140" t="s">
        <v>4548</v>
      </c>
      <c r="B3326" s="142"/>
      <c r="C3326" s="142"/>
      <c r="D3326" s="142"/>
      <c r="E3326" s="142"/>
      <c r="F3326" s="142"/>
      <c r="K3326" s="140" t="s">
        <v>7884</v>
      </c>
    </row>
    <row r="3327" spans="1:11" s="139" customFormat="1" ht="30" customHeight="1">
      <c r="A3327" s="140" t="s">
        <v>4549</v>
      </c>
      <c r="B3327" s="142"/>
      <c r="C3327" s="142"/>
      <c r="D3327" s="142"/>
      <c r="E3327" s="142"/>
      <c r="F3327" s="142"/>
      <c r="K3327" s="140" t="s">
        <v>7885</v>
      </c>
    </row>
    <row r="3328" spans="1:11" s="139" customFormat="1" ht="30" customHeight="1">
      <c r="A3328" s="140" t="s">
        <v>4550</v>
      </c>
      <c r="B3328" s="142"/>
      <c r="C3328" s="142"/>
      <c r="D3328" s="142"/>
      <c r="E3328" s="142"/>
      <c r="F3328" s="142"/>
      <c r="K3328" s="140" t="s">
        <v>7886</v>
      </c>
    </row>
    <row r="3329" spans="1:11" s="139" customFormat="1" ht="30" customHeight="1">
      <c r="A3329" s="140" t="s">
        <v>4551</v>
      </c>
      <c r="B3329" s="142"/>
      <c r="C3329" s="142"/>
      <c r="D3329" s="142"/>
      <c r="E3329" s="142"/>
      <c r="F3329" s="142"/>
      <c r="K3329" s="140" t="s">
        <v>7887</v>
      </c>
    </row>
    <row r="3330" spans="1:11" s="139" customFormat="1" ht="30" customHeight="1">
      <c r="A3330" s="140" t="s">
        <v>4742</v>
      </c>
      <c r="B3330" s="142"/>
      <c r="C3330" s="142"/>
      <c r="D3330" s="142"/>
      <c r="E3330" s="142"/>
      <c r="F3330" s="142"/>
      <c r="K3330" s="140" t="s">
        <v>8125</v>
      </c>
    </row>
    <row r="3331" spans="1:11" s="139" customFormat="1" ht="30" customHeight="1">
      <c r="A3331" s="140" t="s">
        <v>4553</v>
      </c>
      <c r="B3331" s="142"/>
      <c r="C3331" s="142"/>
      <c r="D3331" s="142"/>
      <c r="E3331" s="142"/>
      <c r="F3331" s="142"/>
      <c r="K3331" s="140" t="s">
        <v>7889</v>
      </c>
    </row>
    <row r="3332" spans="1:11" s="139" customFormat="1" ht="30" customHeight="1">
      <c r="A3332" s="140" t="s">
        <v>4743</v>
      </c>
      <c r="B3332" s="142"/>
      <c r="C3332" s="142"/>
      <c r="D3332" s="142"/>
      <c r="E3332" s="142"/>
      <c r="F3332" s="142"/>
      <c r="K3332" s="140" t="s">
        <v>8126</v>
      </c>
    </row>
    <row r="3333" spans="1:11" s="139" customFormat="1" ht="30" customHeight="1">
      <c r="A3333" s="140" t="s">
        <v>4555</v>
      </c>
      <c r="B3333" s="142"/>
      <c r="C3333" s="142"/>
      <c r="D3333" s="142"/>
      <c r="E3333" s="142"/>
      <c r="F3333" s="142"/>
      <c r="K3333" s="140" t="s">
        <v>7891</v>
      </c>
    </row>
    <row r="3334" spans="1:11" s="139" customFormat="1" ht="30" customHeight="1">
      <c r="A3334" s="140" t="s">
        <v>4556</v>
      </c>
      <c r="B3334" s="142"/>
      <c r="C3334" s="142"/>
      <c r="D3334" s="142"/>
      <c r="E3334" s="142"/>
      <c r="F3334" s="142"/>
      <c r="K3334" s="140" t="s">
        <v>7892</v>
      </c>
    </row>
    <row r="3335" spans="1:11" s="139" customFormat="1" ht="30" customHeight="1">
      <c r="A3335" s="140" t="s">
        <v>4744</v>
      </c>
      <c r="B3335" s="142"/>
      <c r="C3335" s="142"/>
      <c r="D3335" s="142"/>
      <c r="E3335" s="142"/>
      <c r="F3335" s="142"/>
      <c r="K3335" s="140" t="s">
        <v>7893</v>
      </c>
    </row>
    <row r="3336" spans="1:11" s="139" customFormat="1" ht="30" customHeight="1">
      <c r="A3336" s="140" t="s">
        <v>4745</v>
      </c>
      <c r="B3336" s="142"/>
      <c r="C3336" s="142"/>
      <c r="D3336" s="142"/>
      <c r="E3336" s="142"/>
      <c r="F3336" s="142"/>
      <c r="K3336" s="140" t="s">
        <v>7894</v>
      </c>
    </row>
    <row r="3337" spans="1:11" s="139" customFormat="1" ht="30" customHeight="1">
      <c r="A3337" s="140" t="s">
        <v>52</v>
      </c>
      <c r="B3337" s="146"/>
      <c r="C3337" s="146"/>
      <c r="D3337" s="146"/>
      <c r="E3337" s="146"/>
      <c r="F3337" s="146"/>
      <c r="K3337" s="140" t="s">
        <v>6994</v>
      </c>
    </row>
    <row r="3338" spans="1:11" s="139" customFormat="1" ht="30" customHeight="1">
      <c r="A3338" s="140" t="s">
        <v>52</v>
      </c>
      <c r="B3338" s="142"/>
      <c r="C3338" s="142"/>
      <c r="D3338" s="142"/>
      <c r="E3338" s="142"/>
      <c r="F3338" s="142"/>
      <c r="K3338" s="140" t="s">
        <v>6676</v>
      </c>
    </row>
    <row r="3339" spans="1:11" s="139" customFormat="1" ht="30" customHeight="1">
      <c r="A3339" s="140" t="s">
        <v>4559</v>
      </c>
      <c r="B3339" s="142"/>
      <c r="C3339" s="142"/>
      <c r="D3339" s="142"/>
      <c r="E3339" s="142"/>
      <c r="F3339" s="142"/>
      <c r="K3339" s="140" t="s">
        <v>7895</v>
      </c>
    </row>
    <row r="3340" spans="1:11" s="139" customFormat="1" ht="30" customHeight="1">
      <c r="A3340" s="140" t="s">
        <v>4746</v>
      </c>
      <c r="B3340" s="142">
        <v>1638400</v>
      </c>
      <c r="C3340" s="142"/>
      <c r="D3340" s="142"/>
      <c r="E3340" s="142">
        <v>1638400</v>
      </c>
      <c r="F3340" s="142" t="s">
        <v>7700</v>
      </c>
      <c r="K3340" s="140" t="s">
        <v>7896</v>
      </c>
    </row>
    <row r="3341" spans="1:11" s="139" customFormat="1" ht="30" customHeight="1">
      <c r="A3341" s="140" t="s">
        <v>52</v>
      </c>
      <c r="B3341" s="146"/>
      <c r="C3341" s="146"/>
      <c r="D3341" s="146"/>
      <c r="E3341" s="146"/>
      <c r="F3341" s="146"/>
      <c r="K3341" s="140" t="s">
        <v>6994</v>
      </c>
    </row>
    <row r="3342" spans="1:11" s="139" customFormat="1" ht="30" customHeight="1">
      <c r="A3342" s="140" t="s">
        <v>3642</v>
      </c>
      <c r="B3342" s="146">
        <v>1638400</v>
      </c>
      <c r="C3342" s="146"/>
      <c r="D3342" s="146"/>
      <c r="E3342" s="146">
        <v>1638400</v>
      </c>
      <c r="F3342" s="146"/>
      <c r="K3342" s="140" t="s">
        <v>6787</v>
      </c>
    </row>
    <row r="3343" spans="1:11" s="139" customFormat="1" ht="30" customHeight="1">
      <c r="A3343" s="140" t="s">
        <v>52</v>
      </c>
      <c r="B3343" s="146"/>
      <c r="C3343" s="146"/>
      <c r="D3343" s="146"/>
      <c r="E3343" s="146"/>
      <c r="F3343" s="146"/>
      <c r="K3343" s="140" t="s">
        <v>6994</v>
      </c>
    </row>
    <row r="3344" spans="1:11" s="139" customFormat="1" ht="30" customHeight="1">
      <c r="A3344" s="140" t="s">
        <v>52</v>
      </c>
      <c r="B3344" s="142"/>
      <c r="C3344" s="142"/>
      <c r="D3344" s="142"/>
      <c r="E3344" s="142"/>
      <c r="F3344" s="142"/>
      <c r="K3344" s="140" t="s">
        <v>6758</v>
      </c>
    </row>
    <row r="3345" spans="1:11" s="139" customFormat="1" ht="30" customHeight="1">
      <c r="A3345" s="140" t="s">
        <v>4561</v>
      </c>
      <c r="B3345" s="142"/>
      <c r="C3345" s="142"/>
      <c r="D3345" s="142"/>
      <c r="E3345" s="142"/>
      <c r="F3345" s="142"/>
      <c r="K3345" s="140" t="s">
        <v>7897</v>
      </c>
    </row>
    <row r="3346" spans="1:11" s="139" customFormat="1" ht="30" customHeight="1">
      <c r="A3346" s="140" t="s">
        <v>52</v>
      </c>
      <c r="B3346" s="142"/>
      <c r="C3346" s="142"/>
      <c r="D3346" s="142"/>
      <c r="E3346" s="142"/>
      <c r="F3346" s="142"/>
      <c r="K3346" s="140" t="s">
        <v>52</v>
      </c>
    </row>
    <row r="3347" spans="1:11" s="139" customFormat="1" ht="30" customHeight="1">
      <c r="A3347" s="140" t="s">
        <v>4562</v>
      </c>
      <c r="B3347" s="142"/>
      <c r="C3347" s="142"/>
      <c r="D3347" s="142"/>
      <c r="E3347" s="142"/>
      <c r="F3347" s="142"/>
      <c r="K3347" s="140" t="s">
        <v>7898</v>
      </c>
    </row>
    <row r="3348" spans="1:11" s="139" customFormat="1" ht="30" customHeight="1">
      <c r="A3348" s="140" t="s">
        <v>4747</v>
      </c>
      <c r="B3348" s="142">
        <v>288896.09999999998</v>
      </c>
      <c r="C3348" s="142"/>
      <c r="D3348" s="142"/>
      <c r="E3348" s="142">
        <v>288896.09999999998</v>
      </c>
      <c r="F3348" s="142" t="s">
        <v>7899</v>
      </c>
      <c r="K3348" s="140" t="s">
        <v>7900</v>
      </c>
    </row>
    <row r="3349" spans="1:11" s="139" customFormat="1" ht="30" customHeight="1">
      <c r="A3349" s="140" t="s">
        <v>4748</v>
      </c>
      <c r="B3349" s="142">
        <v>241443.5</v>
      </c>
      <c r="C3349" s="142"/>
      <c r="D3349" s="142"/>
      <c r="E3349" s="142">
        <v>241443.5</v>
      </c>
      <c r="F3349" s="142" t="s">
        <v>7901</v>
      </c>
      <c r="K3349" s="140" t="s">
        <v>7902</v>
      </c>
    </row>
    <row r="3350" spans="1:11" s="139" customFormat="1" ht="30" customHeight="1">
      <c r="A3350" s="140" t="s">
        <v>4749</v>
      </c>
      <c r="B3350" s="142">
        <v>245120.4</v>
      </c>
      <c r="C3350" s="142"/>
      <c r="D3350" s="142"/>
      <c r="E3350" s="142">
        <v>245120.4</v>
      </c>
      <c r="F3350" s="142" t="s">
        <v>7331</v>
      </c>
      <c r="K3350" s="140" t="s">
        <v>7903</v>
      </c>
    </row>
    <row r="3351" spans="1:11" s="139" customFormat="1" ht="30" customHeight="1">
      <c r="A3351" s="140" t="s">
        <v>52</v>
      </c>
      <c r="B3351" s="142"/>
      <c r="C3351" s="142"/>
      <c r="D3351" s="142"/>
      <c r="E3351" s="142"/>
      <c r="F3351" s="142"/>
      <c r="K3351" s="140" t="s">
        <v>52</v>
      </c>
    </row>
    <row r="3352" spans="1:11" s="139" customFormat="1" ht="30" customHeight="1">
      <c r="A3352" s="140" t="s">
        <v>4566</v>
      </c>
      <c r="B3352" s="142"/>
      <c r="C3352" s="142"/>
      <c r="D3352" s="142"/>
      <c r="E3352" s="142"/>
      <c r="F3352" s="142"/>
      <c r="K3352" s="140" t="s">
        <v>7904</v>
      </c>
    </row>
    <row r="3353" spans="1:11" s="139" customFormat="1" ht="30" customHeight="1">
      <c r="A3353" s="140" t="s">
        <v>4750</v>
      </c>
      <c r="B3353" s="142"/>
      <c r="C3353" s="142"/>
      <c r="D3353" s="142"/>
      <c r="E3353" s="142"/>
      <c r="F3353" s="142"/>
      <c r="K3353" s="140" t="s">
        <v>7905</v>
      </c>
    </row>
    <row r="3354" spans="1:11" s="139" customFormat="1" ht="30" customHeight="1">
      <c r="A3354" s="140" t="s">
        <v>4751</v>
      </c>
      <c r="B3354" s="142">
        <v>152988.1</v>
      </c>
      <c r="C3354" s="142"/>
      <c r="D3354" s="142"/>
      <c r="E3354" s="142">
        <v>152988.1</v>
      </c>
      <c r="F3354" s="142" t="s">
        <v>7122</v>
      </c>
      <c r="K3354" s="140" t="s">
        <v>7906</v>
      </c>
    </row>
    <row r="3355" spans="1:11" s="139" customFormat="1" ht="30" customHeight="1">
      <c r="A3355" s="140" t="s">
        <v>4752</v>
      </c>
      <c r="B3355" s="142"/>
      <c r="C3355" s="142">
        <v>2934559.6</v>
      </c>
      <c r="D3355" s="142"/>
      <c r="E3355" s="142">
        <v>2934559.6</v>
      </c>
      <c r="F3355" s="142" t="s">
        <v>7124</v>
      </c>
      <c r="K3355" s="140" t="s">
        <v>7907</v>
      </c>
    </row>
    <row r="3356" spans="1:11" s="139" customFormat="1" ht="30" customHeight="1">
      <c r="A3356" s="140" t="s">
        <v>4753</v>
      </c>
      <c r="B3356" s="142"/>
      <c r="C3356" s="142"/>
      <c r="D3356" s="142">
        <v>1463.2</v>
      </c>
      <c r="E3356" s="142">
        <v>1463.2</v>
      </c>
      <c r="F3356" s="142" t="s">
        <v>7126</v>
      </c>
      <c r="K3356" s="140" t="s">
        <v>7908</v>
      </c>
    </row>
    <row r="3357" spans="1:11" s="139" customFormat="1" ht="30" customHeight="1">
      <c r="A3357" s="140" t="s">
        <v>52</v>
      </c>
      <c r="B3357" s="142"/>
      <c r="C3357" s="142"/>
      <c r="D3357" s="142"/>
      <c r="E3357" s="142"/>
      <c r="F3357" s="142"/>
      <c r="K3357" s="140" t="s">
        <v>52</v>
      </c>
    </row>
    <row r="3358" spans="1:11" s="139" customFormat="1" ht="30" customHeight="1">
      <c r="A3358" s="140" t="s">
        <v>4571</v>
      </c>
      <c r="B3358" s="142"/>
      <c r="C3358" s="142"/>
      <c r="D3358" s="142"/>
      <c r="E3358" s="142"/>
      <c r="F3358" s="142"/>
      <c r="K3358" s="140" t="s">
        <v>7909</v>
      </c>
    </row>
    <row r="3359" spans="1:11" s="139" customFormat="1" ht="30" customHeight="1">
      <c r="A3359" s="140" t="s">
        <v>4572</v>
      </c>
      <c r="B3359" s="142"/>
      <c r="C3359" s="142"/>
      <c r="D3359" s="142"/>
      <c r="E3359" s="142"/>
      <c r="F3359" s="142"/>
      <c r="K3359" s="140" t="s">
        <v>7910</v>
      </c>
    </row>
    <row r="3360" spans="1:11" s="139" customFormat="1" ht="30" customHeight="1">
      <c r="A3360" s="140" t="s">
        <v>4573</v>
      </c>
      <c r="B3360" s="142"/>
      <c r="C3360" s="142"/>
      <c r="D3360" s="142"/>
      <c r="E3360" s="142"/>
      <c r="F3360" s="142"/>
      <c r="K3360" s="140" t="s">
        <v>7911</v>
      </c>
    </row>
    <row r="3361" spans="1:11" s="139" customFormat="1" ht="30" customHeight="1">
      <c r="A3361" s="140" t="s">
        <v>4574</v>
      </c>
      <c r="B3361" s="142"/>
      <c r="C3361" s="142"/>
      <c r="D3361" s="142"/>
      <c r="E3361" s="142"/>
      <c r="F3361" s="142"/>
      <c r="K3361" s="140" t="s">
        <v>7912</v>
      </c>
    </row>
    <row r="3362" spans="1:11" s="139" customFormat="1" ht="30" customHeight="1">
      <c r="A3362" s="140" t="s">
        <v>4754</v>
      </c>
      <c r="B3362" s="142"/>
      <c r="C3362" s="142"/>
      <c r="D3362" s="142"/>
      <c r="E3362" s="142"/>
      <c r="F3362" s="142"/>
      <c r="K3362" s="140" t="s">
        <v>7913</v>
      </c>
    </row>
    <row r="3363" spans="1:11" s="139" customFormat="1" ht="30" customHeight="1">
      <c r="A3363" s="140" t="s">
        <v>4755</v>
      </c>
      <c r="B3363" s="142">
        <v>42872</v>
      </c>
      <c r="C3363" s="142"/>
      <c r="D3363" s="142"/>
      <c r="E3363" s="142">
        <v>42872</v>
      </c>
      <c r="F3363" s="142" t="s">
        <v>7362</v>
      </c>
      <c r="K3363" s="140" t="s">
        <v>7914</v>
      </c>
    </row>
    <row r="3364" spans="1:11" s="139" customFormat="1" ht="30" customHeight="1">
      <c r="A3364" s="140" t="s">
        <v>4756</v>
      </c>
      <c r="B3364" s="142"/>
      <c r="C3364" s="142">
        <v>143428</v>
      </c>
      <c r="D3364" s="142"/>
      <c r="E3364" s="142">
        <v>143428</v>
      </c>
      <c r="F3364" s="142" t="s">
        <v>7364</v>
      </c>
      <c r="K3364" s="140" t="s">
        <v>7915</v>
      </c>
    </row>
    <row r="3365" spans="1:11" s="139" customFormat="1" ht="30" customHeight="1">
      <c r="A3365" s="140" t="s">
        <v>4757</v>
      </c>
      <c r="B3365" s="142"/>
      <c r="C3365" s="142"/>
      <c r="D3365" s="142"/>
      <c r="E3365" s="142"/>
      <c r="F3365" s="142" t="s">
        <v>7366</v>
      </c>
      <c r="K3365" s="140" t="s">
        <v>7916</v>
      </c>
    </row>
    <row r="3366" spans="1:11" s="139" customFormat="1" ht="30" customHeight="1">
      <c r="A3366" s="140" t="s">
        <v>52</v>
      </c>
      <c r="B3366" s="146"/>
      <c r="C3366" s="146"/>
      <c r="D3366" s="146"/>
      <c r="E3366" s="146"/>
      <c r="F3366" s="146"/>
      <c r="K3366" s="140" t="s">
        <v>6994</v>
      </c>
    </row>
    <row r="3367" spans="1:11" s="139" customFormat="1" ht="30" customHeight="1">
      <c r="A3367" s="140" t="s">
        <v>3642</v>
      </c>
      <c r="B3367" s="146">
        <v>971320.1</v>
      </c>
      <c r="C3367" s="146">
        <v>3077987.6</v>
      </c>
      <c r="D3367" s="146">
        <v>1463.2</v>
      </c>
      <c r="E3367" s="146">
        <v>4050770.9000000004</v>
      </c>
      <c r="F3367" s="146"/>
      <c r="K3367" s="140" t="s">
        <v>6795</v>
      </c>
    </row>
    <row r="3368" spans="1:11" s="139" customFormat="1" ht="30" customHeight="1">
      <c r="A3368" s="140" t="s">
        <v>52</v>
      </c>
      <c r="B3368" s="146"/>
      <c r="C3368" s="146"/>
      <c r="D3368" s="146"/>
      <c r="E3368" s="146"/>
      <c r="F3368" s="146"/>
      <c r="K3368" s="140" t="s">
        <v>6994</v>
      </c>
    </row>
    <row r="3369" spans="1:11" s="139" customFormat="1" ht="30" customHeight="1">
      <c r="A3369" s="140" t="s">
        <v>52</v>
      </c>
      <c r="B3369" s="142"/>
      <c r="C3369" s="142"/>
      <c r="D3369" s="142"/>
      <c r="E3369" s="142"/>
      <c r="F3369" s="142"/>
      <c r="K3369" s="140" t="s">
        <v>6796</v>
      </c>
    </row>
    <row r="3370" spans="1:11" s="139" customFormat="1" ht="30" customHeight="1">
      <c r="A3370" s="140" t="s">
        <v>4579</v>
      </c>
      <c r="B3370" s="142"/>
      <c r="C3370" s="142"/>
      <c r="D3370" s="142"/>
      <c r="E3370" s="142"/>
      <c r="F3370" s="142"/>
      <c r="K3370" s="140" t="s">
        <v>7917</v>
      </c>
    </row>
    <row r="3371" spans="1:11" s="139" customFormat="1" ht="30" customHeight="1">
      <c r="A3371" s="140" t="s">
        <v>52</v>
      </c>
      <c r="B3371" s="142"/>
      <c r="C3371" s="142"/>
      <c r="D3371" s="142"/>
      <c r="E3371" s="142"/>
      <c r="F3371" s="142"/>
      <c r="K3371" s="140" t="s">
        <v>52</v>
      </c>
    </row>
    <row r="3372" spans="1:11" s="139" customFormat="1" ht="30" customHeight="1">
      <c r="A3372" s="140" t="s">
        <v>4580</v>
      </c>
      <c r="B3372" s="142"/>
      <c r="C3372" s="142"/>
      <c r="D3372" s="142"/>
      <c r="E3372" s="142"/>
      <c r="F3372" s="142"/>
      <c r="K3372" s="140" t="s">
        <v>7918</v>
      </c>
    </row>
    <row r="3373" spans="1:11" s="139" customFormat="1" ht="30" customHeight="1">
      <c r="A3373" s="140" t="s">
        <v>4581</v>
      </c>
      <c r="B3373" s="142"/>
      <c r="C3373" s="142"/>
      <c r="D3373" s="142"/>
      <c r="E3373" s="142"/>
      <c r="F3373" s="142"/>
      <c r="K3373" s="140" t="s">
        <v>7919</v>
      </c>
    </row>
    <row r="3374" spans="1:11" s="139" customFormat="1" ht="30" customHeight="1">
      <c r="A3374" s="140" t="s">
        <v>4582</v>
      </c>
      <c r="B3374" s="142"/>
      <c r="C3374" s="142"/>
      <c r="D3374" s="142"/>
      <c r="E3374" s="142"/>
      <c r="F3374" s="142"/>
      <c r="K3374" s="140" t="s">
        <v>7920</v>
      </c>
    </row>
    <row r="3375" spans="1:11" s="139" customFormat="1" ht="30" customHeight="1">
      <c r="A3375" s="140" t="s">
        <v>4583</v>
      </c>
      <c r="B3375" s="142"/>
      <c r="C3375" s="142"/>
      <c r="D3375" s="142"/>
      <c r="E3375" s="142"/>
      <c r="F3375" s="142"/>
      <c r="K3375" s="140" t="s">
        <v>7921</v>
      </c>
    </row>
    <row r="3376" spans="1:11" s="139" customFormat="1" ht="30" customHeight="1">
      <c r="A3376" s="140" t="s">
        <v>4584</v>
      </c>
      <c r="B3376" s="142"/>
      <c r="C3376" s="142"/>
      <c r="D3376" s="142"/>
      <c r="E3376" s="142"/>
      <c r="F3376" s="142"/>
      <c r="K3376" s="140" t="s">
        <v>7922</v>
      </c>
    </row>
    <row r="3377" spans="1:11" s="139" customFormat="1" ht="30" customHeight="1">
      <c r="A3377" s="140" t="s">
        <v>4585</v>
      </c>
      <c r="B3377" s="142"/>
      <c r="C3377" s="142"/>
      <c r="D3377" s="142"/>
      <c r="E3377" s="142"/>
      <c r="F3377" s="142"/>
      <c r="K3377" s="140" t="s">
        <v>7923</v>
      </c>
    </row>
    <row r="3378" spans="1:11" s="139" customFormat="1" ht="30" customHeight="1">
      <c r="A3378" s="140" t="s">
        <v>4586</v>
      </c>
      <c r="B3378" s="142"/>
      <c r="C3378" s="142"/>
      <c r="D3378" s="142"/>
      <c r="E3378" s="142"/>
      <c r="F3378" s="142"/>
      <c r="K3378" s="140" t="s">
        <v>7924</v>
      </c>
    </row>
    <row r="3379" spans="1:11" s="139" customFormat="1" ht="30" customHeight="1">
      <c r="A3379" s="140" t="s">
        <v>4758</v>
      </c>
      <c r="B3379" s="142">
        <v>788840</v>
      </c>
      <c r="C3379" s="142"/>
      <c r="D3379" s="142"/>
      <c r="E3379" s="142">
        <v>788840</v>
      </c>
      <c r="F3379" s="142" t="s">
        <v>7925</v>
      </c>
      <c r="K3379" s="140" t="s">
        <v>7926</v>
      </c>
    </row>
    <row r="3380" spans="1:11" s="139" customFormat="1" ht="30" customHeight="1">
      <c r="A3380" s="140" t="s">
        <v>4588</v>
      </c>
      <c r="B3380" s="142"/>
      <c r="C3380" s="142"/>
      <c r="D3380" s="142"/>
      <c r="E3380" s="142"/>
      <c r="F3380" s="142"/>
      <c r="K3380" s="140" t="s">
        <v>7927</v>
      </c>
    </row>
    <row r="3381" spans="1:11" s="139" customFormat="1" ht="30" customHeight="1">
      <c r="A3381" s="140" t="s">
        <v>4589</v>
      </c>
      <c r="B3381" s="142"/>
      <c r="C3381" s="142">
        <v>941021.5</v>
      </c>
      <c r="D3381" s="142"/>
      <c r="E3381" s="142">
        <v>941021.5</v>
      </c>
      <c r="F3381" s="142" t="s">
        <v>6755</v>
      </c>
      <c r="K3381" s="140" t="s">
        <v>7928</v>
      </c>
    </row>
    <row r="3382" spans="1:11" s="139" customFormat="1" ht="30" customHeight="1">
      <c r="A3382" s="140" t="s">
        <v>52</v>
      </c>
      <c r="B3382" s="142"/>
      <c r="C3382" s="142"/>
      <c r="D3382" s="142"/>
      <c r="E3382" s="142"/>
      <c r="F3382" s="142"/>
      <c r="K3382" s="140" t="s">
        <v>52</v>
      </c>
    </row>
    <row r="3383" spans="1:11" s="139" customFormat="1" ht="30" customHeight="1">
      <c r="A3383" s="140" t="s">
        <v>4590</v>
      </c>
      <c r="B3383" s="142"/>
      <c r="C3383" s="142"/>
      <c r="D3383" s="142"/>
      <c r="E3383" s="142"/>
      <c r="F3383" s="142"/>
      <c r="K3383" s="140" t="s">
        <v>7929</v>
      </c>
    </row>
    <row r="3384" spans="1:11" s="139" customFormat="1" ht="30" customHeight="1">
      <c r="A3384" s="140" t="s">
        <v>4591</v>
      </c>
      <c r="B3384" s="142"/>
      <c r="C3384" s="142"/>
      <c r="D3384" s="142"/>
      <c r="E3384" s="142"/>
      <c r="F3384" s="142"/>
      <c r="K3384" s="140" t="s">
        <v>7930</v>
      </c>
    </row>
    <row r="3385" spans="1:11" s="139" customFormat="1" ht="30" customHeight="1">
      <c r="A3385" s="140" t="s">
        <v>4592</v>
      </c>
      <c r="B3385" s="142">
        <v>28230.6</v>
      </c>
      <c r="C3385" s="142"/>
      <c r="D3385" s="142"/>
      <c r="E3385" s="142">
        <v>28230.6</v>
      </c>
      <c r="F3385" s="142"/>
      <c r="K3385" s="140" t="s">
        <v>7931</v>
      </c>
    </row>
    <row r="3386" spans="1:11" s="139" customFormat="1" ht="30" customHeight="1">
      <c r="A3386" s="140" t="s">
        <v>52</v>
      </c>
      <c r="B3386" s="142"/>
      <c r="C3386" s="142"/>
      <c r="D3386" s="142"/>
      <c r="E3386" s="142"/>
      <c r="F3386" s="142"/>
      <c r="K3386" s="140" t="s">
        <v>52</v>
      </c>
    </row>
    <row r="3387" spans="1:11" s="139" customFormat="1" ht="30" customHeight="1">
      <c r="A3387" s="140" t="s">
        <v>3642</v>
      </c>
      <c r="B3387" s="146">
        <v>817070.6</v>
      </c>
      <c r="C3387" s="146">
        <v>941021.5</v>
      </c>
      <c r="D3387" s="146"/>
      <c r="E3387" s="146">
        <v>1758092.1</v>
      </c>
      <c r="F3387" s="146"/>
      <c r="K3387" s="140" t="s">
        <v>6804</v>
      </c>
    </row>
    <row r="3388" spans="1:11" s="139" customFormat="1" ht="30" customHeight="1">
      <c r="A3388" s="140" t="s">
        <v>52</v>
      </c>
      <c r="B3388" s="146"/>
      <c r="C3388" s="146"/>
      <c r="D3388" s="146"/>
      <c r="E3388" s="146"/>
      <c r="F3388" s="146"/>
      <c r="K3388" s="140" t="s">
        <v>6994</v>
      </c>
    </row>
    <row r="3389" spans="1:11" s="139" customFormat="1" ht="30" customHeight="1">
      <c r="A3389" s="140" t="s">
        <v>52</v>
      </c>
      <c r="B3389" s="142"/>
      <c r="C3389" s="142"/>
      <c r="D3389" s="142"/>
      <c r="E3389" s="142"/>
      <c r="F3389" s="142"/>
      <c r="K3389" s="140" t="s">
        <v>6805</v>
      </c>
    </row>
    <row r="3390" spans="1:11" s="139" customFormat="1" ht="30" customHeight="1">
      <c r="A3390" s="140" t="s">
        <v>4593</v>
      </c>
      <c r="B3390" s="142"/>
      <c r="C3390" s="142"/>
      <c r="D3390" s="142"/>
      <c r="E3390" s="142"/>
      <c r="F3390" s="142"/>
      <c r="K3390" s="140" t="s">
        <v>7932</v>
      </c>
    </row>
    <row r="3391" spans="1:11" s="139" customFormat="1" ht="30" customHeight="1">
      <c r="A3391" s="140" t="s">
        <v>4594</v>
      </c>
      <c r="B3391" s="142"/>
      <c r="C3391" s="142"/>
      <c r="D3391" s="142"/>
      <c r="E3391" s="142"/>
      <c r="F3391" s="142"/>
      <c r="K3391" s="140" t="s">
        <v>7933</v>
      </c>
    </row>
    <row r="3392" spans="1:11" s="139" customFormat="1" ht="30" customHeight="1">
      <c r="A3392" s="140" t="s">
        <v>52</v>
      </c>
      <c r="B3392" s="146"/>
      <c r="C3392" s="146"/>
      <c r="D3392" s="146"/>
      <c r="E3392" s="146"/>
      <c r="F3392" s="146"/>
      <c r="K3392" s="140" t="s">
        <v>6994</v>
      </c>
    </row>
    <row r="3393" spans="1:11" s="139" customFormat="1" ht="30" customHeight="1">
      <c r="A3393" s="140" t="s">
        <v>3642</v>
      </c>
      <c r="B3393" s="146"/>
      <c r="C3393" s="146"/>
      <c r="D3393" s="146"/>
      <c r="E3393" s="146"/>
      <c r="F3393" s="146"/>
      <c r="K3393" s="140" t="s">
        <v>6813</v>
      </c>
    </row>
    <row r="3394" spans="1:11" s="139" customFormat="1" ht="30" customHeight="1">
      <c r="A3394" s="140" t="s">
        <v>52</v>
      </c>
      <c r="B3394" s="143"/>
      <c r="C3394" s="143"/>
      <c r="D3394" s="143"/>
      <c r="E3394" s="143"/>
      <c r="F3394" s="143"/>
      <c r="K3394" s="140" t="s">
        <v>7269</v>
      </c>
    </row>
    <row r="3395" spans="1:11" s="139" customFormat="1" ht="30" customHeight="1">
      <c r="A3395" s="140" t="s">
        <v>4595</v>
      </c>
      <c r="B3395" s="143">
        <v>3426790.7</v>
      </c>
      <c r="C3395" s="143">
        <v>4019009.1</v>
      </c>
      <c r="D3395" s="143">
        <v>1463.2</v>
      </c>
      <c r="E3395" s="143">
        <v>7447263</v>
      </c>
      <c r="F3395" s="143"/>
      <c r="K3395" s="140" t="s">
        <v>7934</v>
      </c>
    </row>
    <row r="3396" spans="1:11" s="139" customFormat="1" ht="30" customHeight="1">
      <c r="A3396" s="140" t="s">
        <v>52</v>
      </c>
      <c r="B3396" s="143"/>
      <c r="C3396" s="143"/>
      <c r="D3396" s="143"/>
      <c r="E3396" s="143"/>
      <c r="F3396" s="143"/>
      <c r="K3396" s="140" t="s">
        <v>7269</v>
      </c>
    </row>
    <row r="3397" spans="1:11" s="139" customFormat="1" ht="30" customHeight="1">
      <c r="A3397" s="140"/>
      <c r="B3397" s="140"/>
      <c r="C3397" s="140"/>
      <c r="D3397" s="140"/>
      <c r="E3397" s="140"/>
      <c r="F3397" s="140"/>
    </row>
    <row r="3398" spans="1:11" s="139" customFormat="1" ht="30" customHeight="1" thickBot="1">
      <c r="A3398" s="144" t="s">
        <v>3566</v>
      </c>
      <c r="B3398" s="145">
        <v>3426790</v>
      </c>
      <c r="C3398" s="145">
        <v>4019009</v>
      </c>
      <c r="D3398" s="145">
        <v>1463</v>
      </c>
      <c r="E3398" s="145">
        <v>7447262</v>
      </c>
      <c r="F3398" s="144"/>
    </row>
    <row r="3399" spans="1:11" s="139" customFormat="1" ht="30" customHeight="1">
      <c r="A3399" s="140"/>
      <c r="B3399" s="140"/>
      <c r="C3399" s="140"/>
      <c r="D3399" s="140"/>
      <c r="E3399" s="140"/>
      <c r="F3399" s="140"/>
    </row>
    <row r="3400" spans="1:11" s="139" customFormat="1" ht="30" customHeight="1">
      <c r="A3400" s="140" t="s">
        <v>8127</v>
      </c>
      <c r="B3400" s="141">
        <v>36133</v>
      </c>
      <c r="C3400" s="141">
        <v>314456</v>
      </c>
      <c r="D3400" s="141">
        <v>0</v>
      </c>
      <c r="E3400" s="141">
        <v>350589</v>
      </c>
      <c r="F3400" s="140" t="s">
        <v>52</v>
      </c>
      <c r="G3400" s="139" t="s">
        <v>52</v>
      </c>
      <c r="H3400" s="139" t="s">
        <v>6531</v>
      </c>
      <c r="K3400" s="139">
        <v>1</v>
      </c>
    </row>
    <row r="3401" spans="1:11" s="139" customFormat="1" ht="30" customHeight="1">
      <c r="A3401" s="147"/>
      <c r="B3401" s="140"/>
      <c r="C3401" s="140"/>
      <c r="D3401" s="140"/>
      <c r="E3401" s="140"/>
      <c r="F3401" s="140"/>
    </row>
    <row r="3402" spans="1:11" s="139" customFormat="1" ht="30" customHeight="1">
      <c r="A3402" s="140" t="s">
        <v>6674</v>
      </c>
      <c r="B3402" s="140"/>
      <c r="C3402" s="140"/>
      <c r="D3402" s="140"/>
      <c r="E3402" s="140"/>
      <c r="F3402" s="140"/>
      <c r="G3402" s="139" t="s">
        <v>52</v>
      </c>
      <c r="I3402" s="139" t="s">
        <v>1535</v>
      </c>
      <c r="J3402" s="139" t="s">
        <v>52</v>
      </c>
      <c r="K3402" s="139" t="s">
        <v>56</v>
      </c>
    </row>
    <row r="3403" spans="1:11" s="139" customFormat="1" ht="30" customHeight="1">
      <c r="A3403" s="140" t="s">
        <v>4759</v>
      </c>
      <c r="B3403" s="142"/>
      <c r="C3403" s="142"/>
      <c r="D3403" s="142"/>
      <c r="E3403" s="142"/>
      <c r="F3403" s="142"/>
      <c r="K3403" s="140" t="s">
        <v>8128</v>
      </c>
    </row>
    <row r="3404" spans="1:11" s="139" customFormat="1" ht="30" customHeight="1">
      <c r="A3404" s="140" t="s">
        <v>52</v>
      </c>
      <c r="B3404" s="142"/>
      <c r="C3404" s="142"/>
      <c r="D3404" s="142"/>
      <c r="E3404" s="142"/>
      <c r="F3404" s="142"/>
      <c r="K3404" s="140" t="s">
        <v>6676</v>
      </c>
    </row>
    <row r="3405" spans="1:11" s="139" customFormat="1" ht="30" customHeight="1">
      <c r="A3405" s="140" t="s">
        <v>3548</v>
      </c>
      <c r="B3405" s="142"/>
      <c r="C3405" s="142"/>
      <c r="D3405" s="142"/>
      <c r="E3405" s="142"/>
      <c r="F3405" s="142"/>
      <c r="K3405" s="140" t="s">
        <v>6677</v>
      </c>
    </row>
    <row r="3406" spans="1:11" s="139" customFormat="1" ht="30" customHeight="1">
      <c r="A3406" s="140" t="s">
        <v>4654</v>
      </c>
      <c r="B3406" s="142"/>
      <c r="C3406" s="142"/>
      <c r="D3406" s="142"/>
      <c r="E3406" s="142"/>
      <c r="F3406" s="142"/>
      <c r="K3406" s="140" t="s">
        <v>8015</v>
      </c>
    </row>
    <row r="3407" spans="1:11" s="139" customFormat="1" ht="30" customHeight="1">
      <c r="A3407" s="140" t="s">
        <v>4655</v>
      </c>
      <c r="B3407" s="142"/>
      <c r="C3407" s="142"/>
      <c r="D3407" s="142"/>
      <c r="E3407" s="142"/>
      <c r="F3407" s="142"/>
      <c r="K3407" s="140" t="s">
        <v>8016</v>
      </c>
    </row>
    <row r="3408" spans="1:11" s="139" customFormat="1" ht="30" customHeight="1">
      <c r="A3408" s="140" t="s">
        <v>4656</v>
      </c>
      <c r="B3408" s="142"/>
      <c r="C3408" s="142"/>
      <c r="D3408" s="142"/>
      <c r="E3408" s="142"/>
      <c r="F3408" s="142"/>
      <c r="K3408" s="140" t="s">
        <v>8017</v>
      </c>
    </row>
    <row r="3409" spans="1:11" s="139" customFormat="1" ht="30" customHeight="1">
      <c r="A3409" s="140" t="s">
        <v>4657</v>
      </c>
      <c r="B3409" s="142"/>
      <c r="C3409" s="142"/>
      <c r="D3409" s="142"/>
      <c r="E3409" s="142"/>
      <c r="F3409" s="142"/>
      <c r="K3409" s="140" t="s">
        <v>8018</v>
      </c>
    </row>
    <row r="3410" spans="1:11" s="139" customFormat="1" ht="30" customHeight="1">
      <c r="A3410" s="140" t="s">
        <v>4760</v>
      </c>
      <c r="B3410" s="142"/>
      <c r="C3410" s="142"/>
      <c r="D3410" s="142"/>
      <c r="E3410" s="142"/>
      <c r="F3410" s="142"/>
      <c r="K3410" s="140" t="s">
        <v>8129</v>
      </c>
    </row>
    <row r="3411" spans="1:11" s="139" customFormat="1" ht="30" customHeight="1">
      <c r="A3411" s="140" t="s">
        <v>4761</v>
      </c>
      <c r="B3411" s="142"/>
      <c r="C3411" s="142"/>
      <c r="D3411" s="142"/>
      <c r="E3411" s="142"/>
      <c r="F3411" s="142"/>
      <c r="K3411" s="140" t="s">
        <v>8020</v>
      </c>
    </row>
    <row r="3412" spans="1:11" s="139" customFormat="1" ht="30" customHeight="1">
      <c r="A3412" s="140" t="s">
        <v>52</v>
      </c>
      <c r="B3412" s="142"/>
      <c r="C3412" s="142"/>
      <c r="D3412" s="142"/>
      <c r="E3412" s="142"/>
      <c r="F3412" s="142"/>
      <c r="K3412" s="140" t="s">
        <v>52</v>
      </c>
    </row>
    <row r="3413" spans="1:11" s="139" customFormat="1" ht="30" customHeight="1">
      <c r="A3413" s="140" t="s">
        <v>4660</v>
      </c>
      <c r="B3413" s="142"/>
      <c r="C3413" s="142"/>
      <c r="D3413" s="142"/>
      <c r="E3413" s="142"/>
      <c r="F3413" s="142"/>
      <c r="K3413" s="140" t="s">
        <v>8021</v>
      </c>
    </row>
    <row r="3414" spans="1:11" s="139" customFormat="1" ht="30" customHeight="1">
      <c r="A3414" s="140" t="s">
        <v>4762</v>
      </c>
      <c r="B3414" s="142">
        <v>35425.199999999997</v>
      </c>
      <c r="C3414" s="142"/>
      <c r="D3414" s="142"/>
      <c r="E3414" s="142">
        <v>35425.199999999997</v>
      </c>
      <c r="F3414" s="142" t="s">
        <v>8022</v>
      </c>
      <c r="K3414" s="140" t="s">
        <v>8023</v>
      </c>
    </row>
    <row r="3415" spans="1:11" s="139" customFormat="1" ht="30" customHeight="1">
      <c r="A3415" s="140" t="s">
        <v>52</v>
      </c>
      <c r="B3415" s="142"/>
      <c r="C3415" s="142"/>
      <c r="D3415" s="142"/>
      <c r="E3415" s="142"/>
      <c r="F3415" s="142"/>
      <c r="K3415" s="140" t="s">
        <v>52</v>
      </c>
    </row>
    <row r="3416" spans="1:11" s="139" customFormat="1" ht="30" customHeight="1">
      <c r="A3416" s="140" t="s">
        <v>4662</v>
      </c>
      <c r="B3416" s="142"/>
      <c r="C3416" s="142"/>
      <c r="D3416" s="142"/>
      <c r="E3416" s="142"/>
      <c r="F3416" s="142"/>
      <c r="K3416" s="140" t="s">
        <v>8024</v>
      </c>
    </row>
    <row r="3417" spans="1:11" s="139" customFormat="1" ht="30" customHeight="1">
      <c r="A3417" s="140" t="s">
        <v>4663</v>
      </c>
      <c r="B3417" s="142"/>
      <c r="C3417" s="142"/>
      <c r="D3417" s="142"/>
      <c r="E3417" s="142"/>
      <c r="F3417" s="142"/>
      <c r="K3417" s="140" t="s">
        <v>8025</v>
      </c>
    </row>
    <row r="3418" spans="1:11" s="139" customFormat="1" ht="30" customHeight="1">
      <c r="A3418" s="140" t="s">
        <v>4763</v>
      </c>
      <c r="B3418" s="142"/>
      <c r="C3418" s="142"/>
      <c r="D3418" s="142"/>
      <c r="E3418" s="142"/>
      <c r="F3418" s="142"/>
      <c r="K3418" s="140" t="s">
        <v>8026</v>
      </c>
    </row>
    <row r="3419" spans="1:11" s="139" customFormat="1" ht="30" customHeight="1">
      <c r="A3419" s="140" t="s">
        <v>4764</v>
      </c>
      <c r="B3419" s="142"/>
      <c r="C3419" s="142">
        <v>314456.8</v>
      </c>
      <c r="D3419" s="142"/>
      <c r="E3419" s="142">
        <v>314456.8</v>
      </c>
      <c r="F3419" s="142" t="s">
        <v>6755</v>
      </c>
      <c r="K3419" s="140" t="s">
        <v>8027</v>
      </c>
    </row>
    <row r="3420" spans="1:11" s="139" customFormat="1" ht="30" customHeight="1">
      <c r="A3420" s="140" t="s">
        <v>52</v>
      </c>
      <c r="B3420" s="142"/>
      <c r="C3420" s="142"/>
      <c r="D3420" s="142"/>
      <c r="E3420" s="142"/>
      <c r="F3420" s="142"/>
      <c r="K3420" s="140" t="s">
        <v>52</v>
      </c>
    </row>
    <row r="3421" spans="1:11" s="139" customFormat="1" ht="30" customHeight="1">
      <c r="A3421" s="140" t="s">
        <v>3642</v>
      </c>
      <c r="B3421" s="146">
        <v>35425.199999999997</v>
      </c>
      <c r="C3421" s="146">
        <v>314456.8</v>
      </c>
      <c r="D3421" s="146"/>
      <c r="E3421" s="146">
        <v>349882</v>
      </c>
      <c r="F3421" s="146"/>
      <c r="K3421" s="140" t="s">
        <v>6787</v>
      </c>
    </row>
    <row r="3422" spans="1:11" s="139" customFormat="1" ht="30" customHeight="1">
      <c r="A3422" s="140" t="s">
        <v>52</v>
      </c>
      <c r="B3422" s="142"/>
      <c r="C3422" s="142"/>
      <c r="D3422" s="142"/>
      <c r="E3422" s="142"/>
      <c r="F3422" s="142"/>
      <c r="K3422" s="140" t="s">
        <v>6758</v>
      </c>
    </row>
    <row r="3423" spans="1:11" s="139" customFormat="1" ht="30" customHeight="1">
      <c r="A3423" s="140" t="s">
        <v>4650</v>
      </c>
      <c r="B3423" s="142"/>
      <c r="C3423" s="142"/>
      <c r="D3423" s="142"/>
      <c r="E3423" s="142"/>
      <c r="F3423" s="142"/>
      <c r="K3423" s="140" t="s">
        <v>8009</v>
      </c>
    </row>
    <row r="3424" spans="1:11" s="139" customFormat="1" ht="30" customHeight="1">
      <c r="A3424" s="140" t="s">
        <v>4666</v>
      </c>
      <c r="B3424" s="142"/>
      <c r="C3424" s="142"/>
      <c r="D3424" s="142"/>
      <c r="E3424" s="142"/>
      <c r="F3424" s="142"/>
      <c r="K3424" s="140" t="s">
        <v>8028</v>
      </c>
    </row>
    <row r="3425" spans="1:11" s="139" customFormat="1" ht="30" customHeight="1">
      <c r="A3425" s="140" t="s">
        <v>4765</v>
      </c>
      <c r="B3425" s="142">
        <v>708.5</v>
      </c>
      <c r="C3425" s="142"/>
      <c r="D3425" s="142"/>
      <c r="E3425" s="142">
        <v>708.5</v>
      </c>
      <c r="F3425" s="142"/>
      <c r="K3425" s="140" t="s">
        <v>8029</v>
      </c>
    </row>
    <row r="3426" spans="1:11" s="139" customFormat="1" ht="30" customHeight="1">
      <c r="A3426" s="140" t="s">
        <v>52</v>
      </c>
      <c r="B3426" s="142"/>
      <c r="C3426" s="142"/>
      <c r="D3426" s="142"/>
      <c r="E3426" s="142"/>
      <c r="F3426" s="142"/>
      <c r="K3426" s="140" t="s">
        <v>52</v>
      </c>
    </row>
    <row r="3427" spans="1:11" s="139" customFormat="1" ht="30" customHeight="1">
      <c r="A3427" s="140" t="s">
        <v>3642</v>
      </c>
      <c r="B3427" s="146">
        <v>708.5</v>
      </c>
      <c r="C3427" s="146"/>
      <c r="D3427" s="146"/>
      <c r="E3427" s="146">
        <v>708.5</v>
      </c>
      <c r="F3427" s="146"/>
      <c r="K3427" s="140" t="s">
        <v>6795</v>
      </c>
    </row>
    <row r="3428" spans="1:11" s="139" customFormat="1" ht="30" customHeight="1">
      <c r="A3428" s="140" t="s">
        <v>52</v>
      </c>
      <c r="B3428" s="142"/>
      <c r="C3428" s="142"/>
      <c r="D3428" s="142"/>
      <c r="E3428" s="142"/>
      <c r="F3428" s="142"/>
      <c r="K3428" s="140" t="s">
        <v>52</v>
      </c>
    </row>
    <row r="3429" spans="1:11" s="139" customFormat="1" ht="30" customHeight="1">
      <c r="A3429" s="140" t="s">
        <v>4386</v>
      </c>
      <c r="B3429" s="143">
        <v>36133.699999999997</v>
      </c>
      <c r="C3429" s="143">
        <v>314456.8</v>
      </c>
      <c r="D3429" s="143"/>
      <c r="E3429" s="143">
        <v>350590.5</v>
      </c>
      <c r="F3429" s="143"/>
      <c r="K3429" s="140" t="s">
        <v>7664</v>
      </c>
    </row>
    <row r="3430" spans="1:11" s="139" customFormat="1" ht="30" customHeight="1">
      <c r="A3430" s="140"/>
      <c r="B3430" s="140"/>
      <c r="C3430" s="140"/>
      <c r="D3430" s="140"/>
      <c r="E3430" s="140"/>
      <c r="F3430" s="140"/>
    </row>
    <row r="3431" spans="1:11" s="139" customFormat="1" ht="30" customHeight="1" thickBot="1">
      <c r="A3431" s="144" t="s">
        <v>3566</v>
      </c>
      <c r="B3431" s="145">
        <v>36133</v>
      </c>
      <c r="C3431" s="145">
        <v>314456</v>
      </c>
      <c r="D3431" s="145">
        <v>0</v>
      </c>
      <c r="E3431" s="145">
        <v>350589</v>
      </c>
      <c r="F3431" s="144"/>
    </row>
    <row r="3432" spans="1:11" s="139" customFormat="1" ht="30" customHeight="1">
      <c r="A3432" s="140"/>
      <c r="B3432" s="140"/>
      <c r="C3432" s="140"/>
      <c r="D3432" s="140"/>
      <c r="E3432" s="140"/>
      <c r="F3432" s="140"/>
    </row>
    <row r="3433" spans="1:11" s="139" customFormat="1" ht="30" customHeight="1">
      <c r="A3433" s="140" t="s">
        <v>8130</v>
      </c>
      <c r="B3433" s="141">
        <v>605</v>
      </c>
      <c r="C3433" s="141">
        <v>7411</v>
      </c>
      <c r="D3433" s="141">
        <v>151</v>
      </c>
      <c r="E3433" s="141">
        <v>8167</v>
      </c>
      <c r="F3433" s="140" t="s">
        <v>52</v>
      </c>
      <c r="G3433" s="139" t="s">
        <v>52</v>
      </c>
      <c r="H3433" s="139" t="s">
        <v>6532</v>
      </c>
      <c r="K3433" s="139">
        <v>1</v>
      </c>
    </row>
    <row r="3434" spans="1:11" s="139" customFormat="1" ht="30" customHeight="1">
      <c r="A3434" s="147"/>
      <c r="B3434" s="140"/>
      <c r="C3434" s="140"/>
      <c r="D3434" s="140"/>
      <c r="E3434" s="140"/>
      <c r="F3434" s="140"/>
    </row>
    <row r="3435" spans="1:11" s="139" customFormat="1" ht="30" customHeight="1">
      <c r="A3435" s="140" t="s">
        <v>6674</v>
      </c>
      <c r="B3435" s="140"/>
      <c r="C3435" s="140"/>
      <c r="D3435" s="140"/>
      <c r="E3435" s="140"/>
      <c r="F3435" s="140"/>
      <c r="G3435" s="139" t="s">
        <v>52</v>
      </c>
      <c r="I3435" s="139" t="s">
        <v>1535</v>
      </c>
      <c r="J3435" s="139" t="s">
        <v>52</v>
      </c>
      <c r="K3435" s="139" t="s">
        <v>56</v>
      </c>
    </row>
    <row r="3436" spans="1:11" s="139" customFormat="1" ht="30" customHeight="1">
      <c r="A3436" s="140" t="s">
        <v>4766</v>
      </c>
      <c r="B3436" s="142"/>
      <c r="C3436" s="142"/>
      <c r="D3436" s="142"/>
      <c r="E3436" s="142"/>
      <c r="F3436" s="142"/>
      <c r="K3436" s="140" t="s">
        <v>8131</v>
      </c>
    </row>
    <row r="3437" spans="1:11" s="139" customFormat="1" ht="30" customHeight="1">
      <c r="A3437" s="140" t="s">
        <v>52</v>
      </c>
      <c r="B3437" s="142"/>
      <c r="C3437" s="142"/>
      <c r="D3437" s="142"/>
      <c r="E3437" s="142"/>
      <c r="F3437" s="142"/>
      <c r="K3437" s="140" t="s">
        <v>52</v>
      </c>
    </row>
    <row r="3438" spans="1:11" s="139" customFormat="1" ht="30" customHeight="1">
      <c r="A3438" s="140" t="s">
        <v>3548</v>
      </c>
      <c r="B3438" s="142"/>
      <c r="C3438" s="142"/>
      <c r="D3438" s="142"/>
      <c r="E3438" s="142"/>
      <c r="F3438" s="142"/>
      <c r="K3438" s="140" t="s">
        <v>6677</v>
      </c>
    </row>
    <row r="3439" spans="1:11" s="139" customFormat="1" ht="30" customHeight="1">
      <c r="A3439" s="140" t="s">
        <v>4767</v>
      </c>
      <c r="B3439" s="142"/>
      <c r="C3439" s="142"/>
      <c r="D3439" s="142"/>
      <c r="E3439" s="142"/>
      <c r="F3439" s="142"/>
      <c r="K3439" s="140" t="s">
        <v>8132</v>
      </c>
    </row>
    <row r="3440" spans="1:11" s="139" customFormat="1" ht="30" customHeight="1">
      <c r="A3440" s="140" t="s">
        <v>4768</v>
      </c>
      <c r="B3440" s="142"/>
      <c r="C3440" s="142"/>
      <c r="D3440" s="142"/>
      <c r="E3440" s="142"/>
      <c r="F3440" s="142"/>
      <c r="K3440" s="140" t="s">
        <v>8133</v>
      </c>
    </row>
    <row r="3441" spans="1:11" s="139" customFormat="1" ht="30" customHeight="1">
      <c r="A3441" s="140" t="s">
        <v>4769</v>
      </c>
      <c r="B3441" s="142"/>
      <c r="C3441" s="142"/>
      <c r="D3441" s="142"/>
      <c r="E3441" s="142"/>
      <c r="F3441" s="142"/>
      <c r="K3441" s="140" t="s">
        <v>8134</v>
      </c>
    </row>
    <row r="3442" spans="1:11" s="139" customFormat="1" ht="30" customHeight="1">
      <c r="A3442" s="140" t="s">
        <v>4770</v>
      </c>
      <c r="B3442" s="142"/>
      <c r="C3442" s="142"/>
      <c r="D3442" s="142"/>
      <c r="E3442" s="142"/>
      <c r="F3442" s="142"/>
      <c r="K3442" s="140" t="s">
        <v>8135</v>
      </c>
    </row>
    <row r="3443" spans="1:11" s="139" customFormat="1" ht="30" customHeight="1">
      <c r="A3443" s="140" t="s">
        <v>4771</v>
      </c>
      <c r="B3443" s="142"/>
      <c r="C3443" s="142"/>
      <c r="D3443" s="142"/>
      <c r="E3443" s="142"/>
      <c r="F3443" s="142"/>
      <c r="K3443" s="140" t="s">
        <v>8136</v>
      </c>
    </row>
    <row r="3444" spans="1:11" s="139" customFormat="1" ht="30" customHeight="1">
      <c r="A3444" s="140" t="s">
        <v>4772</v>
      </c>
      <c r="B3444" s="142"/>
      <c r="C3444" s="142"/>
      <c r="D3444" s="142"/>
      <c r="E3444" s="142"/>
      <c r="F3444" s="142"/>
      <c r="K3444" s="140" t="s">
        <v>8137</v>
      </c>
    </row>
    <row r="3445" spans="1:11" s="139" customFormat="1" ht="30" customHeight="1">
      <c r="A3445" s="140" t="s">
        <v>4773</v>
      </c>
      <c r="B3445" s="142"/>
      <c r="C3445" s="142"/>
      <c r="D3445" s="142"/>
      <c r="E3445" s="142"/>
      <c r="F3445" s="142"/>
      <c r="K3445" s="140" t="s">
        <v>8138</v>
      </c>
    </row>
    <row r="3446" spans="1:11" s="139" customFormat="1" ht="30" customHeight="1">
      <c r="A3446" s="140" t="s">
        <v>4774</v>
      </c>
      <c r="B3446" s="142"/>
      <c r="C3446" s="142"/>
      <c r="D3446" s="142"/>
      <c r="E3446" s="142"/>
      <c r="F3446" s="142"/>
      <c r="K3446" s="140" t="s">
        <v>8139</v>
      </c>
    </row>
    <row r="3447" spans="1:11" s="139" customFormat="1" ht="30" customHeight="1">
      <c r="A3447" s="140" t="s">
        <v>4775</v>
      </c>
      <c r="B3447" s="142"/>
      <c r="C3447" s="142"/>
      <c r="D3447" s="142"/>
      <c r="E3447" s="142"/>
      <c r="F3447" s="142"/>
      <c r="K3447" s="140" t="s">
        <v>8140</v>
      </c>
    </row>
    <row r="3448" spans="1:11" s="139" customFormat="1" ht="30" customHeight="1">
      <c r="A3448" s="140" t="s">
        <v>52</v>
      </c>
      <c r="B3448" s="142"/>
      <c r="C3448" s="142"/>
      <c r="D3448" s="142"/>
      <c r="E3448" s="142"/>
      <c r="F3448" s="142"/>
      <c r="K3448" s="140" t="s">
        <v>52</v>
      </c>
    </row>
    <row r="3449" spans="1:11" s="139" customFormat="1" ht="30" customHeight="1">
      <c r="A3449" s="140" t="s">
        <v>4776</v>
      </c>
      <c r="B3449" s="142"/>
      <c r="C3449" s="142"/>
      <c r="D3449" s="142"/>
      <c r="E3449" s="142"/>
      <c r="F3449" s="142"/>
      <c r="K3449" s="140" t="s">
        <v>8141</v>
      </c>
    </row>
    <row r="3450" spans="1:11" s="139" customFormat="1" ht="30" customHeight="1">
      <c r="A3450" s="140" t="s">
        <v>4777</v>
      </c>
      <c r="B3450" s="142"/>
      <c r="C3450" s="142"/>
      <c r="D3450" s="142"/>
      <c r="E3450" s="142"/>
      <c r="F3450" s="142"/>
      <c r="K3450" s="140" t="s">
        <v>8142</v>
      </c>
    </row>
    <row r="3451" spans="1:11" s="139" customFormat="1" ht="30" customHeight="1">
      <c r="A3451" s="140" t="s">
        <v>4778</v>
      </c>
      <c r="B3451" s="142"/>
      <c r="C3451" s="142"/>
      <c r="D3451" s="142"/>
      <c r="E3451" s="142"/>
      <c r="F3451" s="142"/>
      <c r="K3451" s="140" t="s">
        <v>8143</v>
      </c>
    </row>
    <row r="3452" spans="1:11" s="139" customFormat="1" ht="30" customHeight="1">
      <c r="A3452" s="140" t="s">
        <v>4779</v>
      </c>
      <c r="B3452" s="142"/>
      <c r="C3452" s="142"/>
      <c r="D3452" s="142"/>
      <c r="E3452" s="142"/>
      <c r="F3452" s="142"/>
      <c r="K3452" s="140" t="s">
        <v>8144</v>
      </c>
    </row>
    <row r="3453" spans="1:11" s="139" customFormat="1" ht="30" customHeight="1">
      <c r="A3453" s="140" t="s">
        <v>4780</v>
      </c>
      <c r="B3453" s="142"/>
      <c r="C3453" s="142"/>
      <c r="D3453" s="142"/>
      <c r="E3453" s="142"/>
      <c r="F3453" s="142"/>
      <c r="K3453" s="140" t="s">
        <v>8145</v>
      </c>
    </row>
    <row r="3454" spans="1:11" s="139" customFormat="1" ht="30" customHeight="1">
      <c r="A3454" s="140" t="s">
        <v>4781</v>
      </c>
      <c r="B3454" s="142"/>
      <c r="C3454" s="142"/>
      <c r="D3454" s="142"/>
      <c r="E3454" s="142"/>
      <c r="F3454" s="142"/>
      <c r="K3454" s="140" t="s">
        <v>8146</v>
      </c>
    </row>
    <row r="3455" spans="1:11" s="139" customFormat="1" ht="30" customHeight="1">
      <c r="A3455" s="140" t="s">
        <v>52</v>
      </c>
      <c r="B3455" s="142"/>
      <c r="C3455" s="142"/>
      <c r="D3455" s="142"/>
      <c r="E3455" s="142"/>
      <c r="F3455" s="142"/>
      <c r="K3455" s="140" t="s">
        <v>52</v>
      </c>
    </row>
    <row r="3456" spans="1:11" s="139" customFormat="1" ht="30" customHeight="1">
      <c r="A3456" s="140" t="s">
        <v>52</v>
      </c>
      <c r="B3456" s="142"/>
      <c r="C3456" s="142"/>
      <c r="D3456" s="142"/>
      <c r="E3456" s="142"/>
      <c r="F3456" s="142"/>
      <c r="K3456" s="140" t="s">
        <v>6676</v>
      </c>
    </row>
    <row r="3457" spans="1:11" s="139" customFormat="1" ht="30" customHeight="1">
      <c r="A3457" s="140" t="s">
        <v>4782</v>
      </c>
      <c r="B3457" s="142"/>
      <c r="C3457" s="142"/>
      <c r="D3457" s="142"/>
      <c r="E3457" s="142"/>
      <c r="F3457" s="142"/>
      <c r="K3457" s="140" t="s">
        <v>8147</v>
      </c>
    </row>
    <row r="3458" spans="1:11" s="139" customFormat="1" ht="30" customHeight="1">
      <c r="A3458" s="140" t="s">
        <v>4783</v>
      </c>
      <c r="B3458" s="142"/>
      <c r="C3458" s="142"/>
      <c r="D3458" s="142"/>
      <c r="E3458" s="142"/>
      <c r="F3458" s="142"/>
      <c r="K3458" s="140" t="s">
        <v>8148</v>
      </c>
    </row>
    <row r="3459" spans="1:11" s="139" customFormat="1" ht="30" customHeight="1">
      <c r="A3459" s="140" t="s">
        <v>4784</v>
      </c>
      <c r="B3459" s="142">
        <v>5.8</v>
      </c>
      <c r="C3459" s="142"/>
      <c r="D3459" s="142"/>
      <c r="E3459" s="142">
        <v>5.8</v>
      </c>
      <c r="F3459" s="142" t="s">
        <v>8022</v>
      </c>
      <c r="K3459" s="140" t="s">
        <v>8149</v>
      </c>
    </row>
    <row r="3460" spans="1:11" s="139" customFormat="1" ht="30" customHeight="1">
      <c r="A3460" s="140" t="s">
        <v>4785</v>
      </c>
      <c r="B3460" s="142"/>
      <c r="C3460" s="142"/>
      <c r="D3460" s="142"/>
      <c r="E3460" s="142"/>
      <c r="F3460" s="142"/>
      <c r="K3460" s="140" t="s">
        <v>8150</v>
      </c>
    </row>
    <row r="3461" spans="1:11" s="139" customFormat="1" ht="30" customHeight="1">
      <c r="A3461" s="140" t="s">
        <v>4786</v>
      </c>
      <c r="B3461" s="142">
        <v>0.1</v>
      </c>
      <c r="C3461" s="142"/>
      <c r="D3461" s="142"/>
      <c r="E3461" s="142">
        <v>0.1</v>
      </c>
      <c r="F3461" s="142"/>
      <c r="K3461" s="140" t="s">
        <v>8151</v>
      </c>
    </row>
    <row r="3462" spans="1:11" s="139" customFormat="1" ht="30" customHeight="1">
      <c r="A3462" s="140" t="s">
        <v>52</v>
      </c>
      <c r="B3462" s="142"/>
      <c r="C3462" s="142"/>
      <c r="D3462" s="142"/>
      <c r="E3462" s="142"/>
      <c r="F3462" s="142"/>
      <c r="K3462" s="140" t="s">
        <v>52</v>
      </c>
    </row>
    <row r="3463" spans="1:11" s="139" customFormat="1" ht="30" customHeight="1">
      <c r="A3463" s="140" t="s">
        <v>3618</v>
      </c>
      <c r="B3463" s="142">
        <v>5.9</v>
      </c>
      <c r="C3463" s="142"/>
      <c r="D3463" s="142"/>
      <c r="E3463" s="142">
        <v>5.9</v>
      </c>
      <c r="F3463" s="142"/>
      <c r="K3463" s="140" t="s">
        <v>6757</v>
      </c>
    </row>
    <row r="3464" spans="1:11" s="139" customFormat="1" ht="30" customHeight="1">
      <c r="A3464" s="140" t="s">
        <v>52</v>
      </c>
      <c r="B3464" s="142"/>
      <c r="C3464" s="142"/>
      <c r="D3464" s="142"/>
      <c r="E3464" s="142"/>
      <c r="F3464" s="142"/>
      <c r="K3464" s="140" t="s">
        <v>6758</v>
      </c>
    </row>
    <row r="3465" spans="1:11" s="139" customFormat="1" ht="30" customHeight="1">
      <c r="A3465" s="140" t="s">
        <v>4787</v>
      </c>
      <c r="B3465" s="142"/>
      <c r="C3465" s="142"/>
      <c r="D3465" s="142"/>
      <c r="E3465" s="142"/>
      <c r="F3465" s="142"/>
      <c r="K3465" s="140" t="s">
        <v>8152</v>
      </c>
    </row>
    <row r="3466" spans="1:11" s="139" customFormat="1" ht="30" customHeight="1">
      <c r="A3466" s="140" t="s">
        <v>4788</v>
      </c>
      <c r="B3466" s="142"/>
      <c r="C3466" s="142"/>
      <c r="D3466" s="142"/>
      <c r="E3466" s="142"/>
      <c r="F3466" s="142"/>
      <c r="K3466" s="140" t="s">
        <v>8153</v>
      </c>
    </row>
    <row r="3467" spans="1:11" s="139" customFormat="1" ht="30" customHeight="1">
      <c r="A3467" s="140" t="s">
        <v>4789</v>
      </c>
      <c r="B3467" s="142"/>
      <c r="C3467" s="142"/>
      <c r="D3467" s="142"/>
      <c r="E3467" s="142"/>
      <c r="F3467" s="142"/>
      <c r="K3467" s="140" t="s">
        <v>8154</v>
      </c>
    </row>
    <row r="3468" spans="1:11" s="139" customFormat="1" ht="30" customHeight="1">
      <c r="A3468" s="140" t="s">
        <v>4790</v>
      </c>
      <c r="B3468" s="142"/>
      <c r="C3468" s="142"/>
      <c r="D3468" s="142"/>
      <c r="E3468" s="142"/>
      <c r="F3468" s="142"/>
      <c r="K3468" s="140" t="s">
        <v>8155</v>
      </c>
    </row>
    <row r="3469" spans="1:11" s="139" customFormat="1" ht="30" customHeight="1">
      <c r="A3469" s="140" t="s">
        <v>4791</v>
      </c>
      <c r="B3469" s="142"/>
      <c r="C3469" s="142"/>
      <c r="D3469" s="142"/>
      <c r="E3469" s="142"/>
      <c r="F3469" s="142" t="s">
        <v>8156</v>
      </c>
      <c r="K3469" s="140" t="s">
        <v>8157</v>
      </c>
    </row>
    <row r="3470" spans="1:11" s="139" customFormat="1" ht="30" customHeight="1">
      <c r="A3470" s="140" t="s">
        <v>4792</v>
      </c>
      <c r="B3470" s="142"/>
      <c r="C3470" s="142"/>
      <c r="D3470" s="142"/>
      <c r="E3470" s="142"/>
      <c r="F3470" s="142" t="s">
        <v>8158</v>
      </c>
      <c r="K3470" s="140" t="s">
        <v>8159</v>
      </c>
    </row>
    <row r="3471" spans="1:11" s="139" customFormat="1" ht="30" customHeight="1">
      <c r="A3471" s="140" t="s">
        <v>4793</v>
      </c>
      <c r="B3471" s="142"/>
      <c r="C3471" s="142"/>
      <c r="D3471" s="142">
        <v>29.2</v>
      </c>
      <c r="E3471" s="142">
        <v>29.2</v>
      </c>
      <c r="F3471" s="142" t="s">
        <v>8160</v>
      </c>
      <c r="K3471" s="140" t="s">
        <v>8161</v>
      </c>
    </row>
    <row r="3472" spans="1:11" s="139" customFormat="1" ht="30" customHeight="1">
      <c r="A3472" s="140" t="s">
        <v>52</v>
      </c>
      <c r="B3472" s="142"/>
      <c r="C3472" s="142"/>
      <c r="D3472" s="142"/>
      <c r="E3472" s="142"/>
      <c r="F3472" s="142"/>
      <c r="K3472" s="140" t="s">
        <v>52</v>
      </c>
    </row>
    <row r="3473" spans="1:11" s="139" customFormat="1" ht="30" customHeight="1">
      <c r="A3473" s="140" t="s">
        <v>3618</v>
      </c>
      <c r="B3473" s="142"/>
      <c r="C3473" s="142"/>
      <c r="D3473" s="142">
        <v>29.2</v>
      </c>
      <c r="E3473" s="142">
        <v>29.2</v>
      </c>
      <c r="F3473" s="142"/>
      <c r="K3473" s="140" t="s">
        <v>6761</v>
      </c>
    </row>
    <row r="3474" spans="1:11" s="139" customFormat="1" ht="30" customHeight="1">
      <c r="A3474" s="140" t="s">
        <v>52</v>
      </c>
      <c r="B3474" s="142"/>
      <c r="C3474" s="142"/>
      <c r="D3474" s="142"/>
      <c r="E3474" s="142"/>
      <c r="F3474" s="142"/>
      <c r="K3474" s="140" t="s">
        <v>6796</v>
      </c>
    </row>
    <row r="3475" spans="1:11" s="139" customFormat="1" ht="30" customHeight="1">
      <c r="A3475" s="140" t="s">
        <v>4794</v>
      </c>
      <c r="B3475" s="142"/>
      <c r="C3475" s="142"/>
      <c r="D3475" s="142"/>
      <c r="E3475" s="142"/>
      <c r="F3475" s="142"/>
      <c r="K3475" s="140" t="s">
        <v>8162</v>
      </c>
    </row>
    <row r="3476" spans="1:11" s="139" customFormat="1" ht="30" customHeight="1">
      <c r="A3476" s="140" t="s">
        <v>4795</v>
      </c>
      <c r="B3476" s="142"/>
      <c r="C3476" s="142"/>
      <c r="D3476" s="142"/>
      <c r="E3476" s="142"/>
      <c r="F3476" s="142"/>
      <c r="K3476" s="140" t="s">
        <v>8163</v>
      </c>
    </row>
    <row r="3477" spans="1:11" s="139" customFormat="1" ht="30" customHeight="1">
      <c r="A3477" s="140" t="s">
        <v>4796</v>
      </c>
      <c r="B3477" s="142"/>
      <c r="C3477" s="142"/>
      <c r="D3477" s="142"/>
      <c r="E3477" s="142"/>
      <c r="F3477" s="142"/>
      <c r="K3477" s="140" t="s">
        <v>8164</v>
      </c>
    </row>
    <row r="3478" spans="1:11" s="139" customFormat="1" ht="30" customHeight="1">
      <c r="A3478" s="140" t="s">
        <v>4797</v>
      </c>
      <c r="B3478" s="142">
        <v>424.6</v>
      </c>
      <c r="C3478" s="142"/>
      <c r="D3478" s="142"/>
      <c r="E3478" s="142">
        <v>424.6</v>
      </c>
      <c r="F3478" s="142" t="s">
        <v>8165</v>
      </c>
      <c r="K3478" s="140" t="s">
        <v>8166</v>
      </c>
    </row>
    <row r="3479" spans="1:11" s="139" customFormat="1" ht="30" customHeight="1">
      <c r="A3479" s="140" t="s">
        <v>4798</v>
      </c>
      <c r="B3479" s="142"/>
      <c r="C3479" s="142">
        <v>1575.7</v>
      </c>
      <c r="D3479" s="142"/>
      <c r="E3479" s="142">
        <v>1575.7</v>
      </c>
      <c r="F3479" s="142" t="s">
        <v>8167</v>
      </c>
      <c r="K3479" s="140" t="s">
        <v>8168</v>
      </c>
    </row>
    <row r="3480" spans="1:11" s="139" customFormat="1" ht="30" customHeight="1">
      <c r="A3480" s="140" t="s">
        <v>4799</v>
      </c>
      <c r="B3480" s="142"/>
      <c r="C3480" s="142"/>
      <c r="D3480" s="142">
        <v>119.8</v>
      </c>
      <c r="E3480" s="142">
        <v>119.8</v>
      </c>
      <c r="F3480" s="142" t="s">
        <v>8169</v>
      </c>
      <c r="K3480" s="140" t="s">
        <v>8170</v>
      </c>
    </row>
    <row r="3481" spans="1:11" s="139" customFormat="1" ht="30" customHeight="1">
      <c r="A3481" s="140" t="s">
        <v>52</v>
      </c>
      <c r="B3481" s="142"/>
      <c r="C3481" s="142"/>
      <c r="D3481" s="142"/>
      <c r="E3481" s="142"/>
      <c r="F3481" s="142"/>
      <c r="K3481" s="140" t="s">
        <v>52</v>
      </c>
    </row>
    <row r="3482" spans="1:11" s="139" customFormat="1" ht="30" customHeight="1">
      <c r="A3482" s="140" t="s">
        <v>3618</v>
      </c>
      <c r="B3482" s="142">
        <v>424.6</v>
      </c>
      <c r="C3482" s="142">
        <v>1575.7</v>
      </c>
      <c r="D3482" s="142">
        <v>119.8</v>
      </c>
      <c r="E3482" s="142">
        <v>2120.1</v>
      </c>
      <c r="F3482" s="142"/>
      <c r="K3482" s="140" t="s">
        <v>6821</v>
      </c>
    </row>
    <row r="3483" spans="1:11" s="139" customFormat="1" ht="30" customHeight="1">
      <c r="A3483" s="140" t="s">
        <v>52</v>
      </c>
      <c r="B3483" s="142"/>
      <c r="C3483" s="142"/>
      <c r="D3483" s="142"/>
      <c r="E3483" s="142"/>
      <c r="F3483" s="142"/>
      <c r="K3483" s="140" t="s">
        <v>6805</v>
      </c>
    </row>
    <row r="3484" spans="1:11" s="139" customFormat="1" ht="30" customHeight="1">
      <c r="A3484" s="140" t="s">
        <v>4800</v>
      </c>
      <c r="B3484" s="142"/>
      <c r="C3484" s="142"/>
      <c r="D3484" s="142"/>
      <c r="E3484" s="142"/>
      <c r="F3484" s="142"/>
      <c r="K3484" s="140" t="s">
        <v>8171</v>
      </c>
    </row>
    <row r="3485" spans="1:11" s="139" customFormat="1" ht="30" customHeight="1">
      <c r="A3485" s="140" t="s">
        <v>4789</v>
      </c>
      <c r="B3485" s="142"/>
      <c r="C3485" s="142"/>
      <c r="D3485" s="142"/>
      <c r="E3485" s="142"/>
      <c r="F3485" s="142"/>
      <c r="K3485" s="140" t="s">
        <v>8154</v>
      </c>
    </row>
    <row r="3486" spans="1:11" s="139" customFormat="1" ht="30" customHeight="1">
      <c r="A3486" s="140" t="s">
        <v>4801</v>
      </c>
      <c r="B3486" s="142"/>
      <c r="C3486" s="142"/>
      <c r="D3486" s="142"/>
      <c r="E3486" s="142"/>
      <c r="F3486" s="142"/>
      <c r="K3486" s="140" t="s">
        <v>8172</v>
      </c>
    </row>
    <row r="3487" spans="1:11" s="139" customFormat="1" ht="30" customHeight="1">
      <c r="A3487" s="140" t="s">
        <v>4802</v>
      </c>
      <c r="B3487" s="142"/>
      <c r="C3487" s="142"/>
      <c r="D3487" s="142"/>
      <c r="E3487" s="142"/>
      <c r="F3487" s="142" t="s">
        <v>8173</v>
      </c>
      <c r="K3487" s="140" t="s">
        <v>8174</v>
      </c>
    </row>
    <row r="3488" spans="1:11" s="139" customFormat="1" ht="30" customHeight="1">
      <c r="A3488" s="140" t="s">
        <v>4803</v>
      </c>
      <c r="B3488" s="142"/>
      <c r="C3488" s="142"/>
      <c r="D3488" s="142"/>
      <c r="E3488" s="142"/>
      <c r="F3488" s="142" t="s">
        <v>8175</v>
      </c>
      <c r="K3488" s="140" t="s">
        <v>8176</v>
      </c>
    </row>
    <row r="3489" spans="1:11" s="139" customFormat="1" ht="30" customHeight="1">
      <c r="A3489" s="140" t="s">
        <v>4804</v>
      </c>
      <c r="B3489" s="142"/>
      <c r="C3489" s="142"/>
      <c r="D3489" s="142">
        <v>2.2000000000000002</v>
      </c>
      <c r="E3489" s="142">
        <v>2.2000000000000002</v>
      </c>
      <c r="F3489" s="142" t="s">
        <v>8177</v>
      </c>
      <c r="K3489" s="140" t="s">
        <v>8178</v>
      </c>
    </row>
    <row r="3490" spans="1:11" s="139" customFormat="1" ht="30" customHeight="1">
      <c r="A3490" s="140" t="s">
        <v>52</v>
      </c>
      <c r="B3490" s="142"/>
      <c r="C3490" s="142"/>
      <c r="D3490" s="142"/>
      <c r="E3490" s="142"/>
      <c r="F3490" s="142"/>
      <c r="K3490" s="140" t="s">
        <v>52</v>
      </c>
    </row>
    <row r="3491" spans="1:11" s="139" customFormat="1" ht="30" customHeight="1">
      <c r="A3491" s="140" t="s">
        <v>3618</v>
      </c>
      <c r="B3491" s="142"/>
      <c r="C3491" s="142"/>
      <c r="D3491" s="142">
        <v>2.2000000000000002</v>
      </c>
      <c r="E3491" s="142">
        <v>2.2000000000000002</v>
      </c>
      <c r="F3491" s="142"/>
      <c r="K3491" s="140" t="s">
        <v>6822</v>
      </c>
    </row>
    <row r="3492" spans="1:11" s="139" customFormat="1" ht="30" customHeight="1">
      <c r="A3492" s="140" t="s">
        <v>52</v>
      </c>
      <c r="B3492" s="142"/>
      <c r="C3492" s="142"/>
      <c r="D3492" s="142"/>
      <c r="E3492" s="142"/>
      <c r="F3492" s="142"/>
      <c r="K3492" s="140" t="s">
        <v>6814</v>
      </c>
    </row>
    <row r="3493" spans="1:11" s="139" customFormat="1" ht="30" customHeight="1">
      <c r="A3493" s="140" t="s">
        <v>3650</v>
      </c>
      <c r="B3493" s="142"/>
      <c r="C3493" s="142"/>
      <c r="D3493" s="142"/>
      <c r="E3493" s="142"/>
      <c r="F3493" s="142"/>
      <c r="K3493" s="140" t="s">
        <v>6806</v>
      </c>
    </row>
    <row r="3494" spans="1:11" s="139" customFormat="1" ht="30" customHeight="1">
      <c r="A3494" s="140" t="s">
        <v>4805</v>
      </c>
      <c r="B3494" s="142"/>
      <c r="C3494" s="142"/>
      <c r="D3494" s="142"/>
      <c r="E3494" s="142"/>
      <c r="F3494" s="142"/>
      <c r="K3494" s="140" t="s">
        <v>8179</v>
      </c>
    </row>
    <row r="3495" spans="1:11" s="139" customFormat="1" ht="30" customHeight="1">
      <c r="A3495" s="140" t="s">
        <v>4806</v>
      </c>
      <c r="B3495" s="142"/>
      <c r="C3495" s="142"/>
      <c r="D3495" s="142"/>
      <c r="E3495" s="142"/>
      <c r="F3495" s="142"/>
      <c r="K3495" s="140" t="s">
        <v>8180</v>
      </c>
    </row>
    <row r="3496" spans="1:11" s="139" customFormat="1" ht="30" customHeight="1">
      <c r="A3496" s="140" t="s">
        <v>4807</v>
      </c>
      <c r="B3496" s="142"/>
      <c r="C3496" s="142">
        <v>2492.3000000000002</v>
      </c>
      <c r="D3496" s="142"/>
      <c r="E3496" s="142">
        <v>2492.3000000000002</v>
      </c>
      <c r="F3496" s="142" t="s">
        <v>8181</v>
      </c>
      <c r="K3496" s="140" t="s">
        <v>8182</v>
      </c>
    </row>
    <row r="3497" spans="1:11" s="139" customFormat="1" ht="30" customHeight="1">
      <c r="A3497" s="140" t="s">
        <v>4808</v>
      </c>
      <c r="B3497" s="142"/>
      <c r="C3497" s="142"/>
      <c r="D3497" s="142"/>
      <c r="E3497" s="142"/>
      <c r="F3497" s="142"/>
      <c r="K3497" s="140" t="s">
        <v>8183</v>
      </c>
    </row>
    <row r="3498" spans="1:11" s="139" customFormat="1" ht="30" customHeight="1">
      <c r="A3498" s="140" t="s">
        <v>4809</v>
      </c>
      <c r="B3498" s="142"/>
      <c r="C3498" s="142">
        <v>1267.9000000000001</v>
      </c>
      <c r="D3498" s="142"/>
      <c r="E3498" s="142">
        <v>1267.9000000000001</v>
      </c>
      <c r="F3498" s="142" t="s">
        <v>6922</v>
      </c>
      <c r="K3498" s="140" t="s">
        <v>8184</v>
      </c>
    </row>
    <row r="3499" spans="1:11" s="139" customFormat="1" ht="30" customHeight="1">
      <c r="A3499" s="140" t="s">
        <v>4810</v>
      </c>
      <c r="B3499" s="142"/>
      <c r="C3499" s="142"/>
      <c r="D3499" s="142"/>
      <c r="E3499" s="142"/>
      <c r="F3499" s="142"/>
      <c r="K3499" s="140" t="s">
        <v>8185</v>
      </c>
    </row>
    <row r="3500" spans="1:11" s="139" customFormat="1" ht="30" customHeight="1">
      <c r="A3500" s="140" t="s">
        <v>4811</v>
      </c>
      <c r="B3500" s="142"/>
      <c r="C3500" s="142">
        <v>2075.4</v>
      </c>
      <c r="D3500" s="142"/>
      <c r="E3500" s="142">
        <v>2075.4</v>
      </c>
      <c r="F3500" s="142" t="s">
        <v>6755</v>
      </c>
      <c r="K3500" s="140" t="s">
        <v>8186</v>
      </c>
    </row>
    <row r="3501" spans="1:11" s="139" customFormat="1" ht="30" customHeight="1">
      <c r="A3501" s="140" t="s">
        <v>52</v>
      </c>
      <c r="B3501" s="142"/>
      <c r="C3501" s="142"/>
      <c r="D3501" s="142"/>
      <c r="E3501" s="142"/>
      <c r="F3501" s="142"/>
      <c r="K3501" s="140" t="s">
        <v>52</v>
      </c>
    </row>
    <row r="3502" spans="1:11" s="139" customFormat="1" ht="30" customHeight="1">
      <c r="A3502" s="140" t="s">
        <v>3618</v>
      </c>
      <c r="B3502" s="142"/>
      <c r="C3502" s="142">
        <v>5835.6</v>
      </c>
      <c r="D3502" s="142"/>
      <c r="E3502" s="142">
        <v>5835.6</v>
      </c>
      <c r="F3502" s="142"/>
      <c r="K3502" s="140" t="s">
        <v>6823</v>
      </c>
    </row>
    <row r="3503" spans="1:11" s="139" customFormat="1" ht="30" customHeight="1">
      <c r="A3503" s="140" t="s">
        <v>52</v>
      </c>
      <c r="B3503" s="142"/>
      <c r="C3503" s="142"/>
      <c r="D3503" s="142"/>
      <c r="E3503" s="142"/>
      <c r="F3503" s="142"/>
      <c r="K3503" s="140" t="s">
        <v>6824</v>
      </c>
    </row>
    <row r="3504" spans="1:11" s="139" customFormat="1" ht="30" customHeight="1">
      <c r="A3504" s="140" t="s">
        <v>4812</v>
      </c>
      <c r="B3504" s="142"/>
      <c r="C3504" s="142"/>
      <c r="D3504" s="142"/>
      <c r="E3504" s="142"/>
      <c r="F3504" s="142"/>
      <c r="K3504" s="140" t="s">
        <v>8187</v>
      </c>
    </row>
    <row r="3505" spans="1:11" s="139" customFormat="1" ht="30" customHeight="1">
      <c r="A3505" s="140" t="s">
        <v>4813</v>
      </c>
      <c r="B3505" s="142"/>
      <c r="C3505" s="142"/>
      <c r="D3505" s="142"/>
      <c r="E3505" s="142"/>
      <c r="F3505" s="142"/>
      <c r="K3505" s="140" t="s">
        <v>8188</v>
      </c>
    </row>
    <row r="3506" spans="1:11" s="139" customFormat="1" ht="30" customHeight="1">
      <c r="A3506" s="140" t="s">
        <v>4814</v>
      </c>
      <c r="B3506" s="142">
        <v>175</v>
      </c>
      <c r="C3506" s="142"/>
      <c r="D3506" s="142"/>
      <c r="E3506" s="142">
        <v>175</v>
      </c>
      <c r="F3506" s="142"/>
      <c r="K3506" s="140" t="s">
        <v>8189</v>
      </c>
    </row>
    <row r="3507" spans="1:11" s="139" customFormat="1" ht="30" customHeight="1">
      <c r="A3507" s="140" t="s">
        <v>4815</v>
      </c>
      <c r="B3507" s="142"/>
      <c r="C3507" s="142"/>
      <c r="D3507" s="142"/>
      <c r="E3507" s="142"/>
      <c r="F3507" s="142"/>
      <c r="K3507" s="140" t="s">
        <v>8190</v>
      </c>
    </row>
    <row r="3508" spans="1:11" s="139" customFormat="1" ht="30" customHeight="1">
      <c r="A3508" s="140" t="s">
        <v>4816</v>
      </c>
      <c r="B3508" s="142">
        <v>0.1</v>
      </c>
      <c r="C3508" s="142"/>
      <c r="D3508" s="142"/>
      <c r="E3508" s="142">
        <v>0.1</v>
      </c>
      <c r="F3508" s="142"/>
      <c r="K3508" s="140" t="s">
        <v>8191</v>
      </c>
    </row>
    <row r="3509" spans="1:11" s="139" customFormat="1" ht="30" customHeight="1">
      <c r="A3509" s="140" t="s">
        <v>52</v>
      </c>
      <c r="B3509" s="142"/>
      <c r="C3509" s="142"/>
      <c r="D3509" s="142"/>
      <c r="E3509" s="142"/>
      <c r="F3509" s="142"/>
      <c r="K3509" s="140" t="s">
        <v>52</v>
      </c>
    </row>
    <row r="3510" spans="1:11" s="139" customFormat="1" ht="30" customHeight="1">
      <c r="A3510" s="140" t="s">
        <v>3618</v>
      </c>
      <c r="B3510" s="142">
        <v>175.1</v>
      </c>
      <c r="C3510" s="142"/>
      <c r="D3510" s="142"/>
      <c r="E3510" s="142">
        <v>175.1</v>
      </c>
      <c r="F3510" s="142"/>
      <c r="K3510" s="140" t="s">
        <v>6832</v>
      </c>
    </row>
    <row r="3511" spans="1:11" s="139" customFormat="1" ht="30" customHeight="1">
      <c r="A3511" s="140" t="s">
        <v>4817</v>
      </c>
      <c r="B3511" s="142">
        <v>605.6</v>
      </c>
      <c r="C3511" s="142">
        <v>7411.3</v>
      </c>
      <c r="D3511" s="142">
        <v>151.19999999999999</v>
      </c>
      <c r="E3511" s="142">
        <v>8168.1</v>
      </c>
      <c r="F3511" s="142"/>
      <c r="K3511" s="140" t="s">
        <v>8192</v>
      </c>
    </row>
    <row r="3512" spans="1:11" s="139" customFormat="1" ht="30" customHeight="1">
      <c r="A3512" s="140"/>
      <c r="B3512" s="140"/>
      <c r="C3512" s="140"/>
      <c r="D3512" s="140"/>
      <c r="E3512" s="140"/>
      <c r="F3512" s="140"/>
    </row>
    <row r="3513" spans="1:11" s="139" customFormat="1" ht="30" customHeight="1" thickBot="1">
      <c r="A3513" s="144" t="s">
        <v>3566</v>
      </c>
      <c r="B3513" s="145">
        <v>605</v>
      </c>
      <c r="C3513" s="145">
        <v>7411</v>
      </c>
      <c r="D3513" s="145">
        <v>151</v>
      </c>
      <c r="E3513" s="145">
        <v>8167</v>
      </c>
      <c r="F3513" s="144"/>
    </row>
    <row r="3514" spans="1:11" s="139" customFormat="1" ht="30" customHeight="1">
      <c r="A3514" s="140"/>
      <c r="B3514" s="140"/>
      <c r="C3514" s="140"/>
      <c r="D3514" s="140"/>
      <c r="E3514" s="140"/>
      <c r="F3514" s="140"/>
    </row>
    <row r="3515" spans="1:11" s="139" customFormat="1" ht="30" customHeight="1">
      <c r="A3515" s="140" t="s">
        <v>8193</v>
      </c>
      <c r="B3515" s="141">
        <v>0</v>
      </c>
      <c r="C3515" s="141">
        <v>198251</v>
      </c>
      <c r="D3515" s="141">
        <v>3965</v>
      </c>
      <c r="E3515" s="141">
        <v>202216</v>
      </c>
      <c r="F3515" s="140" t="s">
        <v>52</v>
      </c>
      <c r="G3515" s="139" t="s">
        <v>52</v>
      </c>
      <c r="H3515" s="139" t="s">
        <v>6533</v>
      </c>
      <c r="K3515" s="139">
        <v>1</v>
      </c>
    </row>
    <row r="3516" spans="1:11" s="139" customFormat="1" ht="30" customHeight="1">
      <c r="A3516" s="147"/>
      <c r="B3516" s="140"/>
      <c r="C3516" s="140"/>
      <c r="D3516" s="140"/>
      <c r="E3516" s="140"/>
      <c r="F3516" s="140"/>
    </row>
    <row r="3517" spans="1:11" s="139" customFormat="1" ht="30" customHeight="1">
      <c r="A3517" s="140" t="s">
        <v>6674</v>
      </c>
      <c r="B3517" s="140"/>
      <c r="C3517" s="140"/>
      <c r="D3517" s="140"/>
      <c r="E3517" s="140"/>
      <c r="F3517" s="140"/>
      <c r="G3517" s="139" t="s">
        <v>52</v>
      </c>
      <c r="I3517" s="139" t="s">
        <v>1535</v>
      </c>
      <c r="J3517" s="139" t="s">
        <v>52</v>
      </c>
      <c r="K3517" s="139" t="s">
        <v>56</v>
      </c>
    </row>
    <row r="3518" spans="1:11" s="139" customFormat="1" ht="30" customHeight="1">
      <c r="A3518" s="140" t="s">
        <v>4818</v>
      </c>
      <c r="B3518" s="142"/>
      <c r="C3518" s="142"/>
      <c r="D3518" s="142"/>
      <c r="E3518" s="142"/>
      <c r="F3518" s="142"/>
      <c r="K3518" s="140" t="s">
        <v>8194</v>
      </c>
    </row>
    <row r="3519" spans="1:11" s="139" customFormat="1" ht="30" customHeight="1">
      <c r="A3519" s="140" t="s">
        <v>4819</v>
      </c>
      <c r="B3519" s="142"/>
      <c r="C3519" s="142"/>
      <c r="D3519" s="142"/>
      <c r="E3519" s="142"/>
      <c r="F3519" s="142"/>
      <c r="K3519" s="140" t="s">
        <v>8195</v>
      </c>
    </row>
    <row r="3520" spans="1:11" s="139" customFormat="1" ht="30" customHeight="1">
      <c r="A3520" s="140" t="s">
        <v>52</v>
      </c>
      <c r="B3520" s="142"/>
      <c r="C3520" s="142"/>
      <c r="D3520" s="142"/>
      <c r="E3520" s="142"/>
      <c r="F3520" s="142"/>
      <c r="K3520" s="140" t="s">
        <v>52</v>
      </c>
    </row>
    <row r="3521" spans="1:11" s="139" customFormat="1" ht="30" customHeight="1">
      <c r="A3521" s="140" t="s">
        <v>4820</v>
      </c>
      <c r="B3521" s="142"/>
      <c r="C3521" s="142"/>
      <c r="D3521" s="142"/>
      <c r="E3521" s="142"/>
      <c r="F3521" s="142"/>
      <c r="K3521" s="140" t="s">
        <v>8196</v>
      </c>
    </row>
    <row r="3522" spans="1:11" s="139" customFormat="1" ht="30" customHeight="1">
      <c r="A3522" s="140" t="s">
        <v>52</v>
      </c>
      <c r="B3522" s="142"/>
      <c r="C3522" s="142"/>
      <c r="D3522" s="142"/>
      <c r="E3522" s="142"/>
      <c r="F3522" s="142"/>
      <c r="K3522" s="140" t="s">
        <v>52</v>
      </c>
    </row>
    <row r="3523" spans="1:11" s="139" customFormat="1" ht="30" customHeight="1">
      <c r="A3523" s="140" t="s">
        <v>4821</v>
      </c>
      <c r="B3523" s="142"/>
      <c r="C3523" s="142"/>
      <c r="D3523" s="142"/>
      <c r="E3523" s="142"/>
      <c r="F3523" s="142"/>
      <c r="K3523" s="140" t="s">
        <v>8197</v>
      </c>
    </row>
    <row r="3524" spans="1:11" s="139" customFormat="1" ht="30" customHeight="1">
      <c r="A3524" s="140" t="s">
        <v>52</v>
      </c>
      <c r="B3524" s="142"/>
      <c r="C3524" s="142"/>
      <c r="D3524" s="142"/>
      <c r="E3524" s="142"/>
      <c r="F3524" s="142"/>
      <c r="K3524" s="140" t="s">
        <v>52</v>
      </c>
    </row>
    <row r="3525" spans="1:11" s="139" customFormat="1" ht="30" customHeight="1">
      <c r="A3525" s="140" t="s">
        <v>4822</v>
      </c>
      <c r="B3525" s="142"/>
      <c r="C3525" s="142"/>
      <c r="D3525" s="142"/>
      <c r="E3525" s="142"/>
      <c r="F3525" s="142"/>
      <c r="K3525" s="140" t="s">
        <v>8198</v>
      </c>
    </row>
    <row r="3526" spans="1:11" s="139" customFormat="1" ht="30" customHeight="1">
      <c r="A3526" s="140" t="s">
        <v>52</v>
      </c>
      <c r="B3526" s="142"/>
      <c r="C3526" s="142"/>
      <c r="D3526" s="142"/>
      <c r="E3526" s="142"/>
      <c r="F3526" s="142"/>
      <c r="K3526" s="140" t="s">
        <v>52</v>
      </c>
    </row>
    <row r="3527" spans="1:11" s="139" customFormat="1" ht="30" customHeight="1">
      <c r="A3527" s="140" t="s">
        <v>4823</v>
      </c>
      <c r="B3527" s="142"/>
      <c r="C3527" s="142"/>
      <c r="D3527" s="142"/>
      <c r="E3527" s="142"/>
      <c r="F3527" s="142"/>
      <c r="K3527" s="140" t="s">
        <v>8199</v>
      </c>
    </row>
    <row r="3528" spans="1:11" s="139" customFormat="1" ht="30" customHeight="1">
      <c r="A3528" s="140" t="s">
        <v>52</v>
      </c>
      <c r="B3528" s="142"/>
      <c r="C3528" s="142"/>
      <c r="D3528" s="142"/>
      <c r="E3528" s="142"/>
      <c r="F3528" s="142"/>
      <c r="K3528" s="140" t="s">
        <v>52</v>
      </c>
    </row>
    <row r="3529" spans="1:11" s="139" customFormat="1" ht="30" customHeight="1">
      <c r="A3529" s="140" t="s">
        <v>4824</v>
      </c>
      <c r="B3529" s="142"/>
      <c r="C3529" s="142">
        <v>165233.60000000001</v>
      </c>
      <c r="D3529" s="142"/>
      <c r="E3529" s="142">
        <v>165233.60000000001</v>
      </c>
      <c r="F3529" s="142" t="s">
        <v>8200</v>
      </c>
      <c r="K3529" s="140" t="s">
        <v>8201</v>
      </c>
    </row>
    <row r="3530" spans="1:11" s="139" customFormat="1" ht="30" customHeight="1">
      <c r="A3530" s="140" t="s">
        <v>52</v>
      </c>
      <c r="B3530" s="142"/>
      <c r="C3530" s="142"/>
      <c r="D3530" s="142"/>
      <c r="E3530" s="142"/>
      <c r="F3530" s="142"/>
      <c r="K3530" s="140" t="s">
        <v>52</v>
      </c>
    </row>
    <row r="3531" spans="1:11" s="139" customFormat="1" ht="30" customHeight="1">
      <c r="A3531" s="140" t="s">
        <v>4825</v>
      </c>
      <c r="B3531" s="142"/>
      <c r="C3531" s="142">
        <v>33018.300000000003</v>
      </c>
      <c r="D3531" s="142"/>
      <c r="E3531" s="142">
        <v>33018.300000000003</v>
      </c>
      <c r="F3531" s="142" t="s">
        <v>6755</v>
      </c>
      <c r="K3531" s="140" t="s">
        <v>8202</v>
      </c>
    </row>
    <row r="3532" spans="1:11" s="139" customFormat="1" ht="30" customHeight="1">
      <c r="A3532" s="140" t="s">
        <v>52</v>
      </c>
      <c r="B3532" s="142"/>
      <c r="C3532" s="142"/>
      <c r="D3532" s="142"/>
      <c r="E3532" s="142"/>
      <c r="F3532" s="142"/>
      <c r="K3532" s="140" t="s">
        <v>52</v>
      </c>
    </row>
    <row r="3533" spans="1:11" s="139" customFormat="1" ht="30" customHeight="1">
      <c r="A3533" s="140" t="s">
        <v>52</v>
      </c>
      <c r="B3533" s="142"/>
      <c r="C3533" s="142"/>
      <c r="D3533" s="142"/>
      <c r="E3533" s="142"/>
      <c r="F3533" s="142"/>
      <c r="K3533" s="140" t="s">
        <v>52</v>
      </c>
    </row>
    <row r="3534" spans="1:11" s="139" customFormat="1" ht="30" customHeight="1">
      <c r="A3534" s="140" t="s">
        <v>4826</v>
      </c>
      <c r="B3534" s="142"/>
      <c r="C3534" s="142"/>
      <c r="D3534" s="142"/>
      <c r="E3534" s="142"/>
      <c r="F3534" s="142"/>
      <c r="K3534" s="140" t="s">
        <v>8203</v>
      </c>
    </row>
    <row r="3535" spans="1:11" s="139" customFormat="1" ht="30" customHeight="1">
      <c r="A3535" s="140" t="s">
        <v>52</v>
      </c>
      <c r="B3535" s="142"/>
      <c r="C3535" s="142"/>
      <c r="D3535" s="142"/>
      <c r="E3535" s="142"/>
      <c r="F3535" s="142"/>
      <c r="K3535" s="140" t="s">
        <v>52</v>
      </c>
    </row>
    <row r="3536" spans="1:11" s="139" customFormat="1" ht="30" customHeight="1">
      <c r="A3536" s="140" t="s">
        <v>4827</v>
      </c>
      <c r="B3536" s="142"/>
      <c r="C3536" s="142"/>
      <c r="D3536" s="142"/>
      <c r="E3536" s="142"/>
      <c r="F3536" s="142"/>
      <c r="K3536" s="140" t="s">
        <v>8204</v>
      </c>
    </row>
    <row r="3537" spans="1:11" s="139" customFormat="1" ht="30" customHeight="1">
      <c r="A3537" s="140" t="s">
        <v>52</v>
      </c>
      <c r="B3537" s="142"/>
      <c r="C3537" s="142"/>
      <c r="D3537" s="142"/>
      <c r="E3537" s="142"/>
      <c r="F3537" s="142"/>
      <c r="K3537" s="140" t="s">
        <v>52</v>
      </c>
    </row>
    <row r="3538" spans="1:11" s="139" customFormat="1" ht="30" customHeight="1">
      <c r="A3538" s="140" t="s">
        <v>4828</v>
      </c>
      <c r="B3538" s="142"/>
      <c r="C3538" s="142"/>
      <c r="D3538" s="142">
        <v>3965</v>
      </c>
      <c r="E3538" s="142">
        <v>3965</v>
      </c>
      <c r="F3538" s="142"/>
      <c r="K3538" s="140" t="s">
        <v>8205</v>
      </c>
    </row>
    <row r="3539" spans="1:11" s="139" customFormat="1" ht="30" customHeight="1">
      <c r="A3539" s="140" t="s">
        <v>52</v>
      </c>
      <c r="B3539" s="142"/>
      <c r="C3539" s="142"/>
      <c r="D3539" s="142"/>
      <c r="E3539" s="142"/>
      <c r="F3539" s="142"/>
      <c r="K3539" s="140" t="s">
        <v>52</v>
      </c>
    </row>
    <row r="3540" spans="1:11" s="139" customFormat="1" ht="30" customHeight="1">
      <c r="A3540" s="140" t="s">
        <v>4829</v>
      </c>
      <c r="B3540" s="142"/>
      <c r="C3540" s="142"/>
      <c r="D3540" s="142"/>
      <c r="E3540" s="142"/>
      <c r="F3540" s="142"/>
      <c r="K3540" s="140" t="s">
        <v>8206</v>
      </c>
    </row>
    <row r="3541" spans="1:11" s="139" customFormat="1" ht="30" customHeight="1">
      <c r="A3541" s="140" t="s">
        <v>52</v>
      </c>
      <c r="B3541" s="142"/>
      <c r="C3541" s="142"/>
      <c r="D3541" s="142"/>
      <c r="E3541" s="142"/>
      <c r="F3541" s="142"/>
      <c r="K3541" s="140" t="s">
        <v>52</v>
      </c>
    </row>
    <row r="3542" spans="1:11" s="139" customFormat="1" ht="30" customHeight="1">
      <c r="A3542" s="140" t="s">
        <v>4830</v>
      </c>
      <c r="B3542" s="143"/>
      <c r="C3542" s="143">
        <v>198251.9</v>
      </c>
      <c r="D3542" s="143">
        <v>3965</v>
      </c>
      <c r="E3542" s="143">
        <v>202216.9</v>
      </c>
      <c r="F3542" s="143"/>
      <c r="K3542" s="140" t="s">
        <v>8207</v>
      </c>
    </row>
    <row r="3543" spans="1:11" s="139" customFormat="1" ht="30" customHeight="1">
      <c r="A3543" s="140"/>
      <c r="B3543" s="140"/>
      <c r="C3543" s="140"/>
      <c r="D3543" s="140"/>
      <c r="E3543" s="140"/>
      <c r="F3543" s="140"/>
    </row>
    <row r="3544" spans="1:11" s="139" customFormat="1" ht="30" customHeight="1" thickBot="1">
      <c r="A3544" s="144" t="s">
        <v>3566</v>
      </c>
      <c r="B3544" s="145">
        <v>0</v>
      </c>
      <c r="C3544" s="145">
        <v>198251</v>
      </c>
      <c r="D3544" s="145">
        <v>3965</v>
      </c>
      <c r="E3544" s="145">
        <v>202216</v>
      </c>
      <c r="F3544" s="144"/>
    </row>
    <row r="3545" spans="1:11" s="139" customFormat="1" ht="30" customHeight="1">
      <c r="A3545" s="140"/>
      <c r="B3545" s="140"/>
      <c r="C3545" s="140"/>
      <c r="D3545" s="140"/>
      <c r="E3545" s="140"/>
      <c r="F3545" s="140"/>
    </row>
    <row r="3546" spans="1:11" s="139" customFormat="1" ht="30" customHeight="1">
      <c r="A3546" s="140" t="s">
        <v>8208</v>
      </c>
      <c r="B3546" s="141">
        <v>25371</v>
      </c>
      <c r="C3546" s="141">
        <v>17502</v>
      </c>
      <c r="D3546" s="141">
        <v>3</v>
      </c>
      <c r="E3546" s="141">
        <v>42876</v>
      </c>
      <c r="F3546" s="140" t="s">
        <v>52</v>
      </c>
      <c r="G3546" s="139" t="s">
        <v>52</v>
      </c>
      <c r="H3546" s="139" t="s">
        <v>6534</v>
      </c>
      <c r="K3546" s="139">
        <v>1</v>
      </c>
    </row>
    <row r="3547" spans="1:11" s="139" customFormat="1" ht="30" customHeight="1">
      <c r="A3547" s="147"/>
      <c r="B3547" s="140"/>
      <c r="C3547" s="140"/>
      <c r="D3547" s="140"/>
      <c r="E3547" s="140"/>
      <c r="F3547" s="140"/>
    </row>
    <row r="3548" spans="1:11" s="139" customFormat="1" ht="30" customHeight="1">
      <c r="A3548" s="140" t="s">
        <v>6674</v>
      </c>
      <c r="B3548" s="140"/>
      <c r="C3548" s="140"/>
      <c r="D3548" s="140"/>
      <c r="E3548" s="140"/>
      <c r="F3548" s="140"/>
      <c r="G3548" s="139" t="s">
        <v>52</v>
      </c>
      <c r="I3548" s="139" t="s">
        <v>1535</v>
      </c>
      <c r="J3548" s="139" t="s">
        <v>52</v>
      </c>
      <c r="K3548" s="139" t="s">
        <v>56</v>
      </c>
    </row>
    <row r="3549" spans="1:11" s="139" customFormat="1" ht="30" customHeight="1">
      <c r="A3549" s="140" t="s">
        <v>4831</v>
      </c>
      <c r="B3549" s="142"/>
      <c r="C3549" s="142"/>
      <c r="D3549" s="142"/>
      <c r="E3549" s="142"/>
      <c r="F3549" s="142"/>
      <c r="K3549" s="140" t="s">
        <v>8209</v>
      </c>
    </row>
    <row r="3550" spans="1:11" s="139" customFormat="1" ht="30" customHeight="1">
      <c r="A3550" s="140" t="s">
        <v>52</v>
      </c>
      <c r="B3550" s="142"/>
      <c r="C3550" s="142"/>
      <c r="D3550" s="142"/>
      <c r="E3550" s="142"/>
      <c r="F3550" s="142"/>
      <c r="K3550" s="140" t="s">
        <v>6676</v>
      </c>
    </row>
    <row r="3551" spans="1:11" s="139" customFormat="1" ht="30" customHeight="1">
      <c r="A3551" s="140" t="s">
        <v>3972</v>
      </c>
      <c r="B3551" s="142"/>
      <c r="C3551" s="142"/>
      <c r="D3551" s="142"/>
      <c r="E3551" s="142"/>
      <c r="F3551" s="142"/>
      <c r="K3551" s="140" t="s">
        <v>7091</v>
      </c>
    </row>
    <row r="3552" spans="1:11" s="139" customFormat="1" ht="30" customHeight="1">
      <c r="A3552" s="140" t="s">
        <v>4832</v>
      </c>
      <c r="B3552" s="142">
        <v>8492.2999999999993</v>
      </c>
      <c r="C3552" s="142"/>
      <c r="D3552" s="142"/>
      <c r="E3552" s="142">
        <v>8492.2999999999993</v>
      </c>
      <c r="F3552" s="142" t="s">
        <v>7155</v>
      </c>
      <c r="K3552" s="140" t="s">
        <v>8210</v>
      </c>
    </row>
    <row r="3553" spans="1:11" s="139" customFormat="1" ht="30" customHeight="1">
      <c r="A3553" s="140" t="s">
        <v>4833</v>
      </c>
      <c r="B3553" s="142">
        <v>5382</v>
      </c>
      <c r="C3553" s="142"/>
      <c r="D3553" s="142"/>
      <c r="E3553" s="142">
        <v>5382</v>
      </c>
      <c r="F3553" s="142" t="s">
        <v>7161</v>
      </c>
      <c r="K3553" s="140" t="s">
        <v>8211</v>
      </c>
    </row>
    <row r="3554" spans="1:11" s="139" customFormat="1" ht="30" customHeight="1">
      <c r="A3554" s="140" t="s">
        <v>4834</v>
      </c>
      <c r="B3554" s="142">
        <v>8756.1</v>
      </c>
      <c r="C3554" s="142"/>
      <c r="D3554" s="142"/>
      <c r="E3554" s="142">
        <v>8756.1</v>
      </c>
      <c r="F3554" s="142" t="s">
        <v>7163</v>
      </c>
      <c r="K3554" s="140" t="s">
        <v>8212</v>
      </c>
    </row>
    <row r="3555" spans="1:11" s="139" customFormat="1" ht="30" customHeight="1">
      <c r="A3555" s="140" t="s">
        <v>4835</v>
      </c>
      <c r="B3555" s="142">
        <v>1600</v>
      </c>
      <c r="C3555" s="142"/>
      <c r="D3555" s="142"/>
      <c r="E3555" s="142">
        <v>1600</v>
      </c>
      <c r="F3555" s="142" t="s">
        <v>8213</v>
      </c>
      <c r="K3555" s="140" t="s">
        <v>8214</v>
      </c>
    </row>
    <row r="3556" spans="1:11" s="139" customFormat="1" ht="30" customHeight="1">
      <c r="A3556" s="140" t="s">
        <v>4836</v>
      </c>
      <c r="B3556" s="142">
        <v>221.7</v>
      </c>
      <c r="C3556" s="142"/>
      <c r="D3556" s="142"/>
      <c r="E3556" s="142">
        <v>221.7</v>
      </c>
      <c r="F3556" s="142" t="s">
        <v>7092</v>
      </c>
      <c r="K3556" s="140" t="s">
        <v>8215</v>
      </c>
    </row>
    <row r="3557" spans="1:11" s="139" customFormat="1" ht="30" customHeight="1">
      <c r="A3557" s="140" t="s">
        <v>52</v>
      </c>
      <c r="B3557" s="142"/>
      <c r="C3557" s="142"/>
      <c r="D3557" s="142"/>
      <c r="E3557" s="142"/>
      <c r="F3557" s="142"/>
      <c r="K3557" s="140" t="s">
        <v>52</v>
      </c>
    </row>
    <row r="3558" spans="1:11" s="139" customFormat="1" ht="30" customHeight="1">
      <c r="A3558" s="140" t="s">
        <v>3748</v>
      </c>
      <c r="B3558" s="142">
        <v>24452.1</v>
      </c>
      <c r="C3558" s="142"/>
      <c r="D3558" s="142"/>
      <c r="E3558" s="142">
        <v>24452.1</v>
      </c>
      <c r="F3558" s="142"/>
      <c r="K3558" s="140" t="s">
        <v>6919</v>
      </c>
    </row>
    <row r="3559" spans="1:11" s="139" customFormat="1" ht="30" customHeight="1">
      <c r="A3559" s="140" t="s">
        <v>52</v>
      </c>
      <c r="B3559" s="142"/>
      <c r="C3559" s="142"/>
      <c r="D3559" s="142"/>
      <c r="E3559" s="142"/>
      <c r="F3559" s="142"/>
      <c r="K3559" s="140" t="s">
        <v>6758</v>
      </c>
    </row>
    <row r="3560" spans="1:11" s="139" customFormat="1" ht="30" customHeight="1">
      <c r="A3560" s="140" t="s">
        <v>4021</v>
      </c>
      <c r="B3560" s="142"/>
      <c r="C3560" s="142"/>
      <c r="D3560" s="142"/>
      <c r="E3560" s="142"/>
      <c r="F3560" s="142"/>
      <c r="K3560" s="140" t="s">
        <v>7171</v>
      </c>
    </row>
    <row r="3561" spans="1:11" s="139" customFormat="1" ht="30" customHeight="1">
      <c r="A3561" s="140" t="s">
        <v>7120</v>
      </c>
      <c r="B3561" s="142"/>
      <c r="C3561" s="142"/>
      <c r="D3561" s="142"/>
      <c r="E3561" s="142"/>
      <c r="F3561" s="142"/>
      <c r="K3561" s="140" t="s">
        <v>7121</v>
      </c>
    </row>
    <row r="3562" spans="1:11" s="139" customFormat="1" ht="30" customHeight="1">
      <c r="A3562" s="140" t="s">
        <v>4837</v>
      </c>
      <c r="B3562" s="142">
        <v>394.1</v>
      </c>
      <c r="C3562" s="142"/>
      <c r="D3562" s="142"/>
      <c r="E3562" s="142">
        <v>394.1</v>
      </c>
      <c r="F3562" s="142" t="s">
        <v>7122</v>
      </c>
      <c r="K3562" s="140" t="s">
        <v>8216</v>
      </c>
    </row>
    <row r="3563" spans="1:11" s="139" customFormat="1" ht="30" customHeight="1">
      <c r="A3563" s="140" t="s">
        <v>4838</v>
      </c>
      <c r="B3563" s="142"/>
      <c r="C3563" s="142">
        <v>7561</v>
      </c>
      <c r="D3563" s="142"/>
      <c r="E3563" s="142">
        <v>7561</v>
      </c>
      <c r="F3563" s="142" t="s">
        <v>7124</v>
      </c>
      <c r="K3563" s="140" t="s">
        <v>8217</v>
      </c>
    </row>
    <row r="3564" spans="1:11" s="139" customFormat="1" ht="30" customHeight="1">
      <c r="A3564" s="140" t="s">
        <v>4839</v>
      </c>
      <c r="B3564" s="142"/>
      <c r="C3564" s="142"/>
      <c r="D3564" s="142">
        <v>3.7</v>
      </c>
      <c r="E3564" s="142">
        <v>3.7</v>
      </c>
      <c r="F3564" s="142" t="s">
        <v>7126</v>
      </c>
      <c r="K3564" s="140" t="s">
        <v>8218</v>
      </c>
    </row>
    <row r="3565" spans="1:11" s="139" customFormat="1" ht="30" customHeight="1">
      <c r="A3565" s="140" t="s">
        <v>3991</v>
      </c>
      <c r="B3565" s="142"/>
      <c r="C3565" s="142"/>
      <c r="D3565" s="142"/>
      <c r="E3565" s="142"/>
      <c r="F3565" s="142"/>
      <c r="K3565" s="140" t="s">
        <v>7128</v>
      </c>
    </row>
    <row r="3566" spans="1:11" s="139" customFormat="1" ht="30" customHeight="1">
      <c r="A3566" s="140" t="s">
        <v>4840</v>
      </c>
      <c r="B3566" s="142">
        <v>226.8</v>
      </c>
      <c r="C3566" s="142"/>
      <c r="D3566" s="142"/>
      <c r="E3566" s="142">
        <v>226.8</v>
      </c>
      <c r="F3566" s="142"/>
      <c r="K3566" s="140" t="s">
        <v>7175</v>
      </c>
    </row>
    <row r="3567" spans="1:11" s="139" customFormat="1" ht="30" customHeight="1">
      <c r="A3567" s="140" t="s">
        <v>52</v>
      </c>
      <c r="B3567" s="142"/>
      <c r="C3567" s="142"/>
      <c r="D3567" s="142"/>
      <c r="E3567" s="142"/>
      <c r="F3567" s="142"/>
      <c r="K3567" s="140" t="s">
        <v>52</v>
      </c>
    </row>
    <row r="3568" spans="1:11" s="139" customFormat="1" ht="30" customHeight="1">
      <c r="A3568" s="140" t="s">
        <v>3748</v>
      </c>
      <c r="B3568" s="142">
        <v>620.9</v>
      </c>
      <c r="C3568" s="142">
        <v>7561</v>
      </c>
      <c r="D3568" s="142">
        <v>3.7</v>
      </c>
      <c r="E3568" s="142">
        <v>8185.6</v>
      </c>
      <c r="F3568" s="142"/>
      <c r="K3568" s="140" t="s">
        <v>6924</v>
      </c>
    </row>
    <row r="3569" spans="1:11" s="139" customFormat="1" ht="30" customHeight="1">
      <c r="A3569" s="140" t="s">
        <v>52</v>
      </c>
      <c r="B3569" s="142"/>
      <c r="C3569" s="142"/>
      <c r="D3569" s="142"/>
      <c r="E3569" s="142"/>
      <c r="F3569" s="142"/>
      <c r="K3569" s="140" t="s">
        <v>6796</v>
      </c>
    </row>
    <row r="3570" spans="1:11" s="139" customFormat="1" ht="30" customHeight="1">
      <c r="A3570" s="140" t="s">
        <v>4841</v>
      </c>
      <c r="B3570" s="142"/>
      <c r="C3570" s="142"/>
      <c r="D3570" s="142"/>
      <c r="E3570" s="142"/>
      <c r="F3570" s="142"/>
      <c r="K3570" s="140" t="s">
        <v>8219</v>
      </c>
    </row>
    <row r="3571" spans="1:11" s="139" customFormat="1" ht="30" customHeight="1">
      <c r="A3571" s="140" t="s">
        <v>4003</v>
      </c>
      <c r="B3571" s="142"/>
      <c r="C3571" s="142">
        <v>3184.8</v>
      </c>
      <c r="D3571" s="142"/>
      <c r="E3571" s="142">
        <v>3184.8</v>
      </c>
      <c r="F3571" s="142" t="s">
        <v>6752</v>
      </c>
      <c r="K3571" s="140" t="s">
        <v>8220</v>
      </c>
    </row>
    <row r="3572" spans="1:11" s="139" customFormat="1" ht="30" customHeight="1">
      <c r="A3572" s="140" t="s">
        <v>4004</v>
      </c>
      <c r="B3572" s="142"/>
      <c r="C3572" s="142">
        <v>943.3</v>
      </c>
      <c r="D3572" s="142"/>
      <c r="E3572" s="142">
        <v>943.3</v>
      </c>
      <c r="F3572" s="142" t="s">
        <v>6755</v>
      </c>
      <c r="K3572" s="140" t="s">
        <v>8221</v>
      </c>
    </row>
    <row r="3573" spans="1:11" s="139" customFormat="1" ht="30" customHeight="1">
      <c r="A3573" s="140" t="s">
        <v>3991</v>
      </c>
      <c r="B3573" s="142"/>
      <c r="C3573" s="142"/>
      <c r="D3573" s="142"/>
      <c r="E3573" s="142"/>
      <c r="F3573" s="142"/>
      <c r="K3573" s="140" t="s">
        <v>7128</v>
      </c>
    </row>
    <row r="3574" spans="1:11" s="139" customFormat="1" ht="30" customHeight="1">
      <c r="A3574" s="140" t="s">
        <v>4034</v>
      </c>
      <c r="B3574" s="142">
        <v>123.8</v>
      </c>
      <c r="C3574" s="142"/>
      <c r="D3574" s="142"/>
      <c r="E3574" s="142">
        <v>123.8</v>
      </c>
      <c r="F3574" s="142"/>
      <c r="K3574" s="140" t="s">
        <v>8222</v>
      </c>
    </row>
    <row r="3575" spans="1:11" s="139" customFormat="1" ht="30" customHeight="1">
      <c r="A3575" s="140" t="s">
        <v>52</v>
      </c>
      <c r="B3575" s="142"/>
      <c r="C3575" s="142"/>
      <c r="D3575" s="142"/>
      <c r="E3575" s="142"/>
      <c r="F3575" s="142"/>
      <c r="K3575" s="140" t="s">
        <v>52</v>
      </c>
    </row>
    <row r="3576" spans="1:11" s="139" customFormat="1" ht="30" customHeight="1">
      <c r="A3576" s="140" t="s">
        <v>3748</v>
      </c>
      <c r="B3576" s="142">
        <v>123.8</v>
      </c>
      <c r="C3576" s="142">
        <v>4128.1000000000004</v>
      </c>
      <c r="D3576" s="142"/>
      <c r="E3576" s="142">
        <v>4251.8999999999996</v>
      </c>
      <c r="F3576" s="142"/>
      <c r="K3576" s="140" t="s">
        <v>6993</v>
      </c>
    </row>
    <row r="3577" spans="1:11" s="139" customFormat="1" ht="30" customHeight="1">
      <c r="A3577" s="140" t="s">
        <v>52</v>
      </c>
      <c r="B3577" s="142"/>
      <c r="C3577" s="142"/>
      <c r="D3577" s="142"/>
      <c r="E3577" s="142"/>
      <c r="F3577" s="142"/>
      <c r="K3577" s="140" t="s">
        <v>6805</v>
      </c>
    </row>
    <row r="3578" spans="1:11" s="139" customFormat="1" ht="30" customHeight="1">
      <c r="A3578" s="140" t="s">
        <v>4842</v>
      </c>
      <c r="B3578" s="142"/>
      <c r="C3578" s="142"/>
      <c r="D3578" s="142"/>
      <c r="E3578" s="142"/>
      <c r="F3578" s="142"/>
      <c r="K3578" s="140" t="s">
        <v>8223</v>
      </c>
    </row>
    <row r="3579" spans="1:11" s="139" customFormat="1" ht="30" customHeight="1">
      <c r="A3579" s="140" t="s">
        <v>4063</v>
      </c>
      <c r="B3579" s="142"/>
      <c r="C3579" s="142">
        <v>530.79999999999995</v>
      </c>
      <c r="D3579" s="142"/>
      <c r="E3579" s="142">
        <v>530.79999999999995</v>
      </c>
      <c r="F3579" s="142" t="s">
        <v>6752</v>
      </c>
      <c r="K3579" s="140" t="s">
        <v>8224</v>
      </c>
    </row>
    <row r="3580" spans="1:11" s="139" customFormat="1" ht="30" customHeight="1">
      <c r="A3580" s="140" t="s">
        <v>4064</v>
      </c>
      <c r="B3580" s="142"/>
      <c r="C3580" s="142">
        <v>5282.9</v>
      </c>
      <c r="D3580" s="142"/>
      <c r="E3580" s="142">
        <v>5282.9</v>
      </c>
      <c r="F3580" s="142" t="s">
        <v>6755</v>
      </c>
      <c r="K3580" s="140" t="s">
        <v>8225</v>
      </c>
    </row>
    <row r="3581" spans="1:11" s="139" customFormat="1" ht="30" customHeight="1">
      <c r="A3581" s="140" t="s">
        <v>3991</v>
      </c>
      <c r="B3581" s="142"/>
      <c r="C3581" s="142"/>
      <c r="D3581" s="142"/>
      <c r="E3581" s="142"/>
      <c r="F3581" s="142"/>
      <c r="K3581" s="140" t="s">
        <v>7128</v>
      </c>
    </row>
    <row r="3582" spans="1:11" s="139" customFormat="1" ht="30" customHeight="1">
      <c r="A3582" s="140" t="s">
        <v>4087</v>
      </c>
      <c r="B3582" s="142">
        <v>174.4</v>
      </c>
      <c r="C3582" s="142"/>
      <c r="D3582" s="142"/>
      <c r="E3582" s="142">
        <v>174.4</v>
      </c>
      <c r="F3582" s="142"/>
      <c r="K3582" s="140" t="s">
        <v>8226</v>
      </c>
    </row>
    <row r="3583" spans="1:11" s="139" customFormat="1" ht="30" customHeight="1">
      <c r="A3583" s="140" t="s">
        <v>52</v>
      </c>
      <c r="B3583" s="142"/>
      <c r="C3583" s="142"/>
      <c r="D3583" s="142"/>
      <c r="E3583" s="142"/>
      <c r="F3583" s="142"/>
      <c r="K3583" s="140" t="s">
        <v>52</v>
      </c>
    </row>
    <row r="3584" spans="1:11" s="139" customFormat="1" ht="30" customHeight="1">
      <c r="A3584" s="140" t="s">
        <v>3748</v>
      </c>
      <c r="B3584" s="142">
        <v>174.4</v>
      </c>
      <c r="C3584" s="142">
        <v>5813.7</v>
      </c>
      <c r="D3584" s="142"/>
      <c r="E3584" s="142">
        <v>5988.1</v>
      </c>
      <c r="F3584" s="142"/>
      <c r="K3584" s="140" t="s">
        <v>7190</v>
      </c>
    </row>
    <row r="3585" spans="1:11" s="139" customFormat="1" ht="30" customHeight="1">
      <c r="A3585" s="140" t="s">
        <v>52</v>
      </c>
      <c r="B3585" s="146"/>
      <c r="C3585" s="146"/>
      <c r="D3585" s="146"/>
      <c r="E3585" s="146"/>
      <c r="F3585" s="146"/>
      <c r="K3585" s="140" t="s">
        <v>6994</v>
      </c>
    </row>
    <row r="3586" spans="1:11" s="139" customFormat="1" ht="30" customHeight="1">
      <c r="A3586" s="140" t="s">
        <v>4843</v>
      </c>
      <c r="B3586" s="143">
        <v>25371.200000000001</v>
      </c>
      <c r="C3586" s="143">
        <v>17502.8</v>
      </c>
      <c r="D3586" s="143">
        <v>3.7</v>
      </c>
      <c r="E3586" s="143">
        <v>42877.7</v>
      </c>
      <c r="F3586" s="143"/>
      <c r="K3586" s="140" t="s">
        <v>8227</v>
      </c>
    </row>
    <row r="3587" spans="1:11" s="139" customFormat="1" ht="30" customHeight="1">
      <c r="A3587" s="140"/>
      <c r="B3587" s="140"/>
      <c r="C3587" s="140"/>
      <c r="D3587" s="140"/>
      <c r="E3587" s="140"/>
      <c r="F3587" s="140"/>
    </row>
    <row r="3588" spans="1:11" s="139" customFormat="1" ht="30" customHeight="1" thickBot="1">
      <c r="A3588" s="144" t="s">
        <v>3566</v>
      </c>
      <c r="B3588" s="145">
        <v>25371</v>
      </c>
      <c r="C3588" s="145">
        <v>17502</v>
      </c>
      <c r="D3588" s="145">
        <v>3</v>
      </c>
      <c r="E3588" s="145">
        <v>42876</v>
      </c>
      <c r="F3588" s="144"/>
    </row>
    <row r="3589" spans="1:11" s="139" customFormat="1" ht="30" customHeight="1">
      <c r="A3589" s="140"/>
      <c r="B3589" s="140"/>
      <c r="C3589" s="140"/>
      <c r="D3589" s="140"/>
      <c r="E3589" s="140"/>
      <c r="F3589" s="140"/>
    </row>
    <row r="3590" spans="1:11" s="139" customFormat="1" ht="30" customHeight="1">
      <c r="A3590" s="140" t="s">
        <v>8228</v>
      </c>
      <c r="B3590" s="141">
        <v>23490</v>
      </c>
      <c r="C3590" s="141">
        <v>15440</v>
      </c>
      <c r="D3590" s="141">
        <v>2</v>
      </c>
      <c r="E3590" s="141">
        <v>38932</v>
      </c>
      <c r="F3590" s="140" t="s">
        <v>52</v>
      </c>
      <c r="G3590" s="139" t="s">
        <v>52</v>
      </c>
      <c r="H3590" s="139" t="s">
        <v>6535</v>
      </c>
      <c r="K3590" s="139">
        <v>1</v>
      </c>
    </row>
    <row r="3591" spans="1:11" s="139" customFormat="1" ht="30" customHeight="1">
      <c r="A3591" s="147"/>
      <c r="B3591" s="140"/>
      <c r="C3591" s="140"/>
      <c r="D3591" s="140"/>
      <c r="E3591" s="140"/>
      <c r="F3591" s="140"/>
    </row>
    <row r="3592" spans="1:11" s="139" customFormat="1" ht="30" customHeight="1">
      <c r="A3592" s="140" t="s">
        <v>6674</v>
      </c>
      <c r="B3592" s="140"/>
      <c r="C3592" s="140"/>
      <c r="D3592" s="140"/>
      <c r="E3592" s="140"/>
      <c r="F3592" s="140"/>
      <c r="G3592" s="139" t="s">
        <v>52</v>
      </c>
      <c r="I3592" s="139" t="s">
        <v>1535</v>
      </c>
      <c r="J3592" s="139" t="s">
        <v>52</v>
      </c>
      <c r="K3592" s="139" t="s">
        <v>56</v>
      </c>
    </row>
    <row r="3593" spans="1:11" s="139" customFormat="1" ht="30" customHeight="1">
      <c r="A3593" s="140" t="s">
        <v>4844</v>
      </c>
      <c r="B3593" s="142"/>
      <c r="C3593" s="142"/>
      <c r="D3593" s="142"/>
      <c r="E3593" s="142"/>
      <c r="F3593" s="142"/>
      <c r="K3593" s="140" t="s">
        <v>8229</v>
      </c>
    </row>
    <row r="3594" spans="1:11" s="139" customFormat="1" ht="30" customHeight="1">
      <c r="A3594" s="140" t="s">
        <v>52</v>
      </c>
      <c r="B3594" s="142"/>
      <c r="C3594" s="142"/>
      <c r="D3594" s="142"/>
      <c r="E3594" s="142"/>
      <c r="F3594" s="142"/>
      <c r="K3594" s="140" t="s">
        <v>6676</v>
      </c>
    </row>
    <row r="3595" spans="1:11" s="139" customFormat="1" ht="30" customHeight="1">
      <c r="A3595" s="140" t="s">
        <v>3972</v>
      </c>
      <c r="B3595" s="142"/>
      <c r="C3595" s="142"/>
      <c r="D3595" s="142"/>
      <c r="E3595" s="142"/>
      <c r="F3595" s="142"/>
      <c r="K3595" s="140" t="s">
        <v>7091</v>
      </c>
    </row>
    <row r="3596" spans="1:11" s="139" customFormat="1" ht="30" customHeight="1">
      <c r="A3596" s="140" t="s">
        <v>4832</v>
      </c>
      <c r="B3596" s="142">
        <v>8492.2999999999993</v>
      </c>
      <c r="C3596" s="142"/>
      <c r="D3596" s="142"/>
      <c r="E3596" s="142">
        <v>8492.2999999999993</v>
      </c>
      <c r="F3596" s="142" t="s">
        <v>7155</v>
      </c>
      <c r="K3596" s="140" t="s">
        <v>8210</v>
      </c>
    </row>
    <row r="3597" spans="1:11" s="139" customFormat="1" ht="30" customHeight="1">
      <c r="A3597" s="140" t="s">
        <v>4845</v>
      </c>
      <c r="B3597" s="142">
        <v>5382</v>
      </c>
      <c r="C3597" s="142"/>
      <c r="D3597" s="142"/>
      <c r="E3597" s="142">
        <v>5382</v>
      </c>
      <c r="F3597" s="142" t="s">
        <v>7161</v>
      </c>
      <c r="K3597" s="140" t="s">
        <v>8230</v>
      </c>
    </row>
    <row r="3598" spans="1:11" s="139" customFormat="1" ht="30" customHeight="1">
      <c r="A3598" s="140" t="s">
        <v>8231</v>
      </c>
      <c r="B3598" s="142">
        <v>6231.1</v>
      </c>
      <c r="C3598" s="142"/>
      <c r="D3598" s="142"/>
      <c r="E3598" s="142">
        <v>6231.1</v>
      </c>
      <c r="F3598" s="142" t="s">
        <v>7163</v>
      </c>
      <c r="K3598" s="140" t="s">
        <v>8232</v>
      </c>
    </row>
    <row r="3599" spans="1:11" s="139" customFormat="1" ht="30" customHeight="1">
      <c r="A3599" s="140" t="s">
        <v>4846</v>
      </c>
      <c r="B3599" s="142">
        <v>2400</v>
      </c>
      <c r="C3599" s="142"/>
      <c r="D3599" s="142"/>
      <c r="E3599" s="142">
        <v>2400</v>
      </c>
      <c r="F3599" s="142" t="s">
        <v>8213</v>
      </c>
      <c r="K3599" s="140" t="s">
        <v>8233</v>
      </c>
    </row>
    <row r="3600" spans="1:11" s="139" customFormat="1" ht="30" customHeight="1">
      <c r="A3600" s="140" t="s">
        <v>4847</v>
      </c>
      <c r="B3600" s="142">
        <v>235.5</v>
      </c>
      <c r="C3600" s="142"/>
      <c r="D3600" s="142"/>
      <c r="E3600" s="142">
        <v>235.5</v>
      </c>
      <c r="F3600" s="142" t="s">
        <v>7092</v>
      </c>
      <c r="K3600" s="140" t="s">
        <v>8234</v>
      </c>
    </row>
    <row r="3601" spans="1:11" s="139" customFormat="1" ht="30" customHeight="1">
      <c r="A3601" s="140" t="s">
        <v>52</v>
      </c>
      <c r="B3601" s="142"/>
      <c r="C3601" s="142"/>
      <c r="D3601" s="142"/>
      <c r="E3601" s="142"/>
      <c r="F3601" s="142"/>
      <c r="K3601" s="140" t="s">
        <v>52</v>
      </c>
    </row>
    <row r="3602" spans="1:11" s="139" customFormat="1" ht="30" customHeight="1">
      <c r="A3602" s="140" t="s">
        <v>3748</v>
      </c>
      <c r="B3602" s="142">
        <v>22740.9</v>
      </c>
      <c r="C3602" s="142"/>
      <c r="D3602" s="142"/>
      <c r="E3602" s="142">
        <v>22740.9</v>
      </c>
      <c r="F3602" s="142"/>
      <c r="K3602" s="140" t="s">
        <v>6919</v>
      </c>
    </row>
    <row r="3603" spans="1:11" s="139" customFormat="1" ht="30" customHeight="1">
      <c r="A3603" s="140" t="s">
        <v>52</v>
      </c>
      <c r="B3603" s="142"/>
      <c r="C3603" s="142"/>
      <c r="D3603" s="142"/>
      <c r="E3603" s="142"/>
      <c r="F3603" s="142"/>
      <c r="K3603" s="140" t="s">
        <v>6758</v>
      </c>
    </row>
    <row r="3604" spans="1:11" s="139" customFormat="1" ht="30" customHeight="1">
      <c r="A3604" s="140" t="s">
        <v>4021</v>
      </c>
      <c r="B3604" s="142"/>
      <c r="C3604" s="142"/>
      <c r="D3604" s="142"/>
      <c r="E3604" s="142"/>
      <c r="F3604" s="142"/>
      <c r="K3604" s="140" t="s">
        <v>7171</v>
      </c>
    </row>
    <row r="3605" spans="1:11" s="139" customFormat="1" ht="30" customHeight="1">
      <c r="A3605" s="140" t="s">
        <v>7120</v>
      </c>
      <c r="B3605" s="142"/>
      <c r="C3605" s="142"/>
      <c r="D3605" s="142"/>
      <c r="E3605" s="142"/>
      <c r="F3605" s="142"/>
      <c r="K3605" s="140" t="s">
        <v>7121</v>
      </c>
    </row>
    <row r="3606" spans="1:11" s="139" customFormat="1" ht="30" customHeight="1">
      <c r="A3606" s="140" t="s">
        <v>4848</v>
      </c>
      <c r="B3606" s="142">
        <v>286.60000000000002</v>
      </c>
      <c r="C3606" s="142"/>
      <c r="D3606" s="142"/>
      <c r="E3606" s="142">
        <v>286.60000000000002</v>
      </c>
      <c r="F3606" s="142" t="s">
        <v>7122</v>
      </c>
      <c r="K3606" s="140" t="s">
        <v>8235</v>
      </c>
    </row>
    <row r="3607" spans="1:11" s="139" customFormat="1" ht="30" customHeight="1">
      <c r="A3607" s="140" t="s">
        <v>4849</v>
      </c>
      <c r="B3607" s="142"/>
      <c r="C3607" s="142">
        <v>5498.9</v>
      </c>
      <c r="D3607" s="142"/>
      <c r="E3607" s="142">
        <v>5498.9</v>
      </c>
      <c r="F3607" s="142" t="s">
        <v>7124</v>
      </c>
      <c r="K3607" s="140" t="s">
        <v>8236</v>
      </c>
    </row>
    <row r="3608" spans="1:11" s="139" customFormat="1" ht="30" customHeight="1">
      <c r="A3608" s="140" t="s">
        <v>4850</v>
      </c>
      <c r="B3608" s="142"/>
      <c r="C3608" s="142"/>
      <c r="D3608" s="142">
        <v>2.7</v>
      </c>
      <c r="E3608" s="142">
        <v>2.7</v>
      </c>
      <c r="F3608" s="142" t="s">
        <v>7126</v>
      </c>
      <c r="K3608" s="140" t="s">
        <v>8237</v>
      </c>
    </row>
    <row r="3609" spans="1:11" s="139" customFormat="1" ht="30" customHeight="1">
      <c r="A3609" s="140" t="s">
        <v>3991</v>
      </c>
      <c r="B3609" s="142"/>
      <c r="C3609" s="142"/>
      <c r="D3609" s="142"/>
      <c r="E3609" s="142"/>
      <c r="F3609" s="142"/>
      <c r="K3609" s="140" t="s">
        <v>7128</v>
      </c>
    </row>
    <row r="3610" spans="1:11" s="139" customFormat="1" ht="30" customHeight="1">
      <c r="A3610" s="140" t="s">
        <v>4851</v>
      </c>
      <c r="B3610" s="142">
        <v>164.9</v>
      </c>
      <c r="C3610" s="142"/>
      <c r="D3610" s="142"/>
      <c r="E3610" s="142">
        <v>164.9</v>
      </c>
      <c r="F3610" s="142"/>
      <c r="K3610" s="140" t="s">
        <v>7175</v>
      </c>
    </row>
    <row r="3611" spans="1:11" s="139" customFormat="1" ht="30" customHeight="1">
      <c r="A3611" s="140" t="s">
        <v>52</v>
      </c>
      <c r="B3611" s="142"/>
      <c r="C3611" s="142"/>
      <c r="D3611" s="142"/>
      <c r="E3611" s="142"/>
      <c r="F3611" s="142"/>
      <c r="K3611" s="140" t="s">
        <v>52</v>
      </c>
    </row>
    <row r="3612" spans="1:11" s="139" customFormat="1" ht="30" customHeight="1">
      <c r="A3612" s="140" t="s">
        <v>3748</v>
      </c>
      <c r="B3612" s="142">
        <v>451.5</v>
      </c>
      <c r="C3612" s="142">
        <v>5498.9</v>
      </c>
      <c r="D3612" s="142">
        <v>2.7</v>
      </c>
      <c r="E3612" s="142">
        <v>5953.1</v>
      </c>
      <c r="F3612" s="142"/>
      <c r="K3612" s="140" t="s">
        <v>6924</v>
      </c>
    </row>
    <row r="3613" spans="1:11" s="139" customFormat="1" ht="30" customHeight="1">
      <c r="A3613" s="140" t="s">
        <v>52</v>
      </c>
      <c r="B3613" s="142"/>
      <c r="C3613" s="142"/>
      <c r="D3613" s="142"/>
      <c r="E3613" s="142"/>
      <c r="F3613" s="142"/>
      <c r="K3613" s="140" t="s">
        <v>6796</v>
      </c>
    </row>
    <row r="3614" spans="1:11" s="139" customFormat="1" ht="30" customHeight="1">
      <c r="A3614" s="140" t="s">
        <v>4841</v>
      </c>
      <c r="B3614" s="142"/>
      <c r="C3614" s="142"/>
      <c r="D3614" s="142"/>
      <c r="E3614" s="142"/>
      <c r="F3614" s="142"/>
      <c r="K3614" s="140" t="s">
        <v>8219</v>
      </c>
    </row>
    <row r="3615" spans="1:11" s="139" customFormat="1" ht="30" customHeight="1">
      <c r="A3615" s="140" t="s">
        <v>4003</v>
      </c>
      <c r="B3615" s="142"/>
      <c r="C3615" s="142">
        <v>3184.8</v>
      </c>
      <c r="D3615" s="142"/>
      <c r="E3615" s="142">
        <v>3184.8</v>
      </c>
      <c r="F3615" s="142" t="s">
        <v>6752</v>
      </c>
      <c r="K3615" s="140" t="s">
        <v>8220</v>
      </c>
    </row>
    <row r="3616" spans="1:11" s="139" customFormat="1" ht="30" customHeight="1">
      <c r="A3616" s="140" t="s">
        <v>4004</v>
      </c>
      <c r="B3616" s="142"/>
      <c r="C3616" s="142">
        <v>943.3</v>
      </c>
      <c r="D3616" s="142"/>
      <c r="E3616" s="142">
        <v>943.3</v>
      </c>
      <c r="F3616" s="142" t="s">
        <v>6755</v>
      </c>
      <c r="K3616" s="140" t="s">
        <v>8221</v>
      </c>
    </row>
    <row r="3617" spans="1:11" s="139" customFormat="1" ht="30" customHeight="1">
      <c r="A3617" s="140" t="s">
        <v>3991</v>
      </c>
      <c r="B3617" s="142"/>
      <c r="C3617" s="142"/>
      <c r="D3617" s="142"/>
      <c r="E3617" s="142"/>
      <c r="F3617" s="142"/>
      <c r="K3617" s="140" t="s">
        <v>7128</v>
      </c>
    </row>
    <row r="3618" spans="1:11" s="139" customFormat="1" ht="30" customHeight="1">
      <c r="A3618" s="140" t="s">
        <v>4034</v>
      </c>
      <c r="B3618" s="142">
        <v>123.8</v>
      </c>
      <c r="C3618" s="142"/>
      <c r="D3618" s="142"/>
      <c r="E3618" s="142">
        <v>123.8</v>
      </c>
      <c r="F3618" s="142"/>
      <c r="K3618" s="140" t="s">
        <v>8222</v>
      </c>
    </row>
    <row r="3619" spans="1:11" s="139" customFormat="1" ht="30" customHeight="1">
      <c r="A3619" s="140" t="s">
        <v>52</v>
      </c>
      <c r="B3619" s="142"/>
      <c r="C3619" s="142"/>
      <c r="D3619" s="142"/>
      <c r="E3619" s="142"/>
      <c r="F3619" s="142"/>
      <c r="K3619" s="140" t="s">
        <v>52</v>
      </c>
    </row>
    <row r="3620" spans="1:11" s="139" customFormat="1" ht="30" customHeight="1">
      <c r="A3620" s="140" t="s">
        <v>3748</v>
      </c>
      <c r="B3620" s="142">
        <v>123.8</v>
      </c>
      <c r="C3620" s="142">
        <v>4128.1000000000004</v>
      </c>
      <c r="D3620" s="142"/>
      <c r="E3620" s="142">
        <v>4251.8999999999996</v>
      </c>
      <c r="F3620" s="142"/>
      <c r="K3620" s="140" t="s">
        <v>6993</v>
      </c>
    </row>
    <row r="3621" spans="1:11" s="139" customFormat="1" ht="30" customHeight="1">
      <c r="A3621" s="140" t="s">
        <v>52</v>
      </c>
      <c r="B3621" s="142"/>
      <c r="C3621" s="142"/>
      <c r="D3621" s="142"/>
      <c r="E3621" s="142"/>
      <c r="F3621" s="142"/>
      <c r="K3621" s="140" t="s">
        <v>6805</v>
      </c>
    </row>
    <row r="3622" spans="1:11" s="139" customFormat="1" ht="30" customHeight="1">
      <c r="A3622" s="140" t="s">
        <v>4842</v>
      </c>
      <c r="B3622" s="142"/>
      <c r="C3622" s="142"/>
      <c r="D3622" s="142"/>
      <c r="E3622" s="142"/>
      <c r="F3622" s="142"/>
      <c r="K3622" s="140" t="s">
        <v>8223</v>
      </c>
    </row>
    <row r="3623" spans="1:11" s="139" customFormat="1" ht="30" customHeight="1">
      <c r="A3623" s="140" t="s">
        <v>4063</v>
      </c>
      <c r="B3623" s="142"/>
      <c r="C3623" s="142">
        <v>530.79999999999995</v>
      </c>
      <c r="D3623" s="142"/>
      <c r="E3623" s="142">
        <v>530.79999999999995</v>
      </c>
      <c r="F3623" s="142" t="s">
        <v>6752</v>
      </c>
      <c r="K3623" s="140" t="s">
        <v>8224</v>
      </c>
    </row>
    <row r="3624" spans="1:11" s="139" customFormat="1" ht="30" customHeight="1">
      <c r="A3624" s="140" t="s">
        <v>4064</v>
      </c>
      <c r="B3624" s="142"/>
      <c r="C3624" s="142">
        <v>5282.9</v>
      </c>
      <c r="D3624" s="142"/>
      <c r="E3624" s="142">
        <v>5282.9</v>
      </c>
      <c r="F3624" s="142" t="s">
        <v>6755</v>
      </c>
      <c r="K3624" s="140" t="s">
        <v>8225</v>
      </c>
    </row>
    <row r="3625" spans="1:11" s="139" customFormat="1" ht="30" customHeight="1">
      <c r="A3625" s="140" t="s">
        <v>3991</v>
      </c>
      <c r="B3625" s="142"/>
      <c r="C3625" s="142"/>
      <c r="D3625" s="142"/>
      <c r="E3625" s="142"/>
      <c r="F3625" s="142"/>
      <c r="K3625" s="140" t="s">
        <v>7128</v>
      </c>
    </row>
    <row r="3626" spans="1:11" s="139" customFormat="1" ht="30" customHeight="1">
      <c r="A3626" s="140" t="s">
        <v>4087</v>
      </c>
      <c r="B3626" s="142">
        <v>174.4</v>
      </c>
      <c r="C3626" s="142"/>
      <c r="D3626" s="142"/>
      <c r="E3626" s="142">
        <v>174.4</v>
      </c>
      <c r="F3626" s="142"/>
      <c r="K3626" s="140" t="s">
        <v>8226</v>
      </c>
    </row>
    <row r="3627" spans="1:11" s="139" customFormat="1" ht="30" customHeight="1">
      <c r="A3627" s="140" t="s">
        <v>52</v>
      </c>
      <c r="B3627" s="142"/>
      <c r="C3627" s="142"/>
      <c r="D3627" s="142"/>
      <c r="E3627" s="142"/>
      <c r="F3627" s="142"/>
      <c r="K3627" s="140" t="s">
        <v>52</v>
      </c>
    </row>
    <row r="3628" spans="1:11" s="139" customFormat="1" ht="30" customHeight="1">
      <c r="A3628" s="140" t="s">
        <v>3748</v>
      </c>
      <c r="B3628" s="142">
        <v>174.4</v>
      </c>
      <c r="C3628" s="142">
        <v>5813.7</v>
      </c>
      <c r="D3628" s="142"/>
      <c r="E3628" s="142">
        <v>5988.1</v>
      </c>
      <c r="F3628" s="142"/>
      <c r="K3628" s="140" t="s">
        <v>7190</v>
      </c>
    </row>
    <row r="3629" spans="1:11" s="139" customFormat="1" ht="30" customHeight="1">
      <c r="A3629" s="140" t="s">
        <v>52</v>
      </c>
      <c r="B3629" s="146"/>
      <c r="C3629" s="146"/>
      <c r="D3629" s="146"/>
      <c r="E3629" s="146"/>
      <c r="F3629" s="146"/>
      <c r="K3629" s="140" t="s">
        <v>6994</v>
      </c>
    </row>
    <row r="3630" spans="1:11" s="139" customFormat="1" ht="30" customHeight="1">
      <c r="A3630" s="140" t="s">
        <v>4843</v>
      </c>
      <c r="B3630" s="143">
        <v>23490.6</v>
      </c>
      <c r="C3630" s="143">
        <v>15440.7</v>
      </c>
      <c r="D3630" s="143">
        <v>2.7</v>
      </c>
      <c r="E3630" s="143">
        <v>38934</v>
      </c>
      <c r="F3630" s="143"/>
      <c r="K3630" s="140" t="s">
        <v>8227</v>
      </c>
    </row>
    <row r="3631" spans="1:11" s="139" customFormat="1" ht="30" customHeight="1">
      <c r="A3631" s="140"/>
      <c r="B3631" s="140"/>
      <c r="C3631" s="140"/>
      <c r="D3631" s="140"/>
      <c r="E3631" s="140"/>
      <c r="F3631" s="140"/>
    </row>
    <row r="3632" spans="1:11" s="139" customFormat="1" ht="30" customHeight="1" thickBot="1">
      <c r="A3632" s="144" t="s">
        <v>3566</v>
      </c>
      <c r="B3632" s="145">
        <v>23490</v>
      </c>
      <c r="C3632" s="145">
        <v>15440</v>
      </c>
      <c r="D3632" s="145">
        <v>2</v>
      </c>
      <c r="E3632" s="145">
        <v>38932</v>
      </c>
      <c r="F3632" s="144"/>
    </row>
    <row r="3633" spans="1:11" s="139" customFormat="1" ht="30" customHeight="1">
      <c r="A3633" s="140"/>
      <c r="B3633" s="140"/>
      <c r="C3633" s="140"/>
      <c r="D3633" s="140"/>
      <c r="E3633" s="140"/>
      <c r="F3633" s="140"/>
    </row>
    <row r="3634" spans="1:11" s="139" customFormat="1" ht="30" customHeight="1">
      <c r="A3634" s="140" t="s">
        <v>8238</v>
      </c>
      <c r="B3634" s="141">
        <v>11808</v>
      </c>
      <c r="C3634" s="141">
        <v>11316</v>
      </c>
      <c r="D3634" s="141">
        <v>0</v>
      </c>
      <c r="E3634" s="141">
        <v>23124</v>
      </c>
      <c r="F3634" s="140" t="s">
        <v>52</v>
      </c>
      <c r="G3634" s="139" t="s">
        <v>52</v>
      </c>
      <c r="H3634" s="139" t="s">
        <v>6536</v>
      </c>
      <c r="K3634" s="139">
        <v>1</v>
      </c>
    </row>
    <row r="3635" spans="1:11" s="139" customFormat="1" ht="30" customHeight="1">
      <c r="A3635" s="147"/>
      <c r="B3635" s="140"/>
      <c r="C3635" s="140"/>
      <c r="D3635" s="140"/>
      <c r="E3635" s="140"/>
      <c r="F3635" s="140"/>
    </row>
    <row r="3636" spans="1:11" s="139" customFormat="1" ht="30" customHeight="1">
      <c r="A3636" s="140" t="s">
        <v>6674</v>
      </c>
      <c r="B3636" s="140"/>
      <c r="C3636" s="140"/>
      <c r="D3636" s="140"/>
      <c r="E3636" s="140"/>
      <c r="F3636" s="140"/>
      <c r="G3636" s="139" t="s">
        <v>52</v>
      </c>
      <c r="I3636" s="139" t="s">
        <v>1535</v>
      </c>
      <c r="J3636" s="139" t="s">
        <v>52</v>
      </c>
      <c r="K3636" s="139" t="s">
        <v>56</v>
      </c>
    </row>
    <row r="3637" spans="1:11" s="139" customFormat="1" ht="30" customHeight="1">
      <c r="A3637" s="140" t="s">
        <v>4852</v>
      </c>
      <c r="B3637" s="142"/>
      <c r="C3637" s="142"/>
      <c r="D3637" s="142"/>
      <c r="E3637" s="142"/>
      <c r="F3637" s="142"/>
      <c r="K3637" s="140" t="s">
        <v>8239</v>
      </c>
    </row>
    <row r="3638" spans="1:11" s="139" customFormat="1" ht="30" customHeight="1">
      <c r="A3638" s="140" t="s">
        <v>52</v>
      </c>
      <c r="B3638" s="142"/>
      <c r="C3638" s="142"/>
      <c r="D3638" s="142"/>
      <c r="E3638" s="142"/>
      <c r="F3638" s="142"/>
      <c r="K3638" s="140" t="s">
        <v>6676</v>
      </c>
    </row>
    <row r="3639" spans="1:11" s="139" customFormat="1" ht="30" customHeight="1">
      <c r="A3639" s="140" t="s">
        <v>3972</v>
      </c>
      <c r="B3639" s="142"/>
      <c r="C3639" s="142"/>
      <c r="D3639" s="142"/>
      <c r="E3639" s="142"/>
      <c r="F3639" s="142"/>
      <c r="K3639" s="140" t="s">
        <v>7091</v>
      </c>
    </row>
    <row r="3640" spans="1:11" s="139" customFormat="1" ht="30" customHeight="1">
      <c r="A3640" s="140" t="s">
        <v>4853</v>
      </c>
      <c r="B3640" s="142">
        <v>2177.5</v>
      </c>
      <c r="C3640" s="142"/>
      <c r="D3640" s="142"/>
      <c r="E3640" s="142">
        <v>2177.5</v>
      </c>
      <c r="F3640" s="142" t="s">
        <v>7155</v>
      </c>
      <c r="K3640" s="140" t="s">
        <v>8240</v>
      </c>
    </row>
    <row r="3641" spans="1:11" s="139" customFormat="1" ht="30" customHeight="1">
      <c r="A3641" s="140" t="s">
        <v>4854</v>
      </c>
      <c r="B3641" s="142">
        <v>1380</v>
      </c>
      <c r="C3641" s="142"/>
      <c r="D3641" s="142"/>
      <c r="E3641" s="142">
        <v>1380</v>
      </c>
      <c r="F3641" s="142" t="s">
        <v>7161</v>
      </c>
      <c r="K3641" s="140" t="s">
        <v>8241</v>
      </c>
    </row>
    <row r="3642" spans="1:11" s="139" customFormat="1" ht="30" customHeight="1">
      <c r="A3642" s="140" t="s">
        <v>4855</v>
      </c>
      <c r="B3642" s="142">
        <v>2012</v>
      </c>
      <c r="C3642" s="142"/>
      <c r="D3642" s="142"/>
      <c r="E3642" s="142">
        <v>2012</v>
      </c>
      <c r="F3642" s="142" t="s">
        <v>7163</v>
      </c>
      <c r="K3642" s="140" t="s">
        <v>8242</v>
      </c>
    </row>
    <row r="3643" spans="1:11" s="139" customFormat="1" ht="30" customHeight="1">
      <c r="A3643" s="140" t="s">
        <v>4856</v>
      </c>
      <c r="B3643" s="142">
        <v>5600</v>
      </c>
      <c r="C3643" s="142"/>
      <c r="D3643" s="142"/>
      <c r="E3643" s="142">
        <v>5600</v>
      </c>
      <c r="F3643" s="142" t="s">
        <v>7159</v>
      </c>
      <c r="K3643" s="140" t="s">
        <v>8243</v>
      </c>
    </row>
    <row r="3644" spans="1:11" s="139" customFormat="1" ht="30" customHeight="1">
      <c r="A3644" s="140" t="s">
        <v>4857</v>
      </c>
      <c r="B3644" s="142">
        <v>228</v>
      </c>
      <c r="C3644" s="142"/>
      <c r="D3644" s="142"/>
      <c r="E3644" s="142">
        <v>228</v>
      </c>
      <c r="F3644" s="142" t="s">
        <v>8244</v>
      </c>
      <c r="K3644" s="140" t="s">
        <v>8245</v>
      </c>
    </row>
    <row r="3645" spans="1:11" s="139" customFormat="1" ht="30" customHeight="1">
      <c r="A3645" s="140" t="s">
        <v>52</v>
      </c>
      <c r="B3645" s="142"/>
      <c r="C3645" s="142"/>
      <c r="D3645" s="142"/>
      <c r="E3645" s="142"/>
      <c r="F3645" s="142"/>
      <c r="K3645" s="140" t="s">
        <v>52</v>
      </c>
    </row>
    <row r="3646" spans="1:11" s="139" customFormat="1" ht="30" customHeight="1">
      <c r="A3646" s="140" t="s">
        <v>3748</v>
      </c>
      <c r="B3646" s="142">
        <v>11397.5</v>
      </c>
      <c r="C3646" s="142"/>
      <c r="D3646" s="142"/>
      <c r="E3646" s="142">
        <v>11397.5</v>
      </c>
      <c r="F3646" s="142"/>
      <c r="K3646" s="140" t="s">
        <v>6919</v>
      </c>
    </row>
    <row r="3647" spans="1:11" s="139" customFormat="1" ht="30" customHeight="1">
      <c r="A3647" s="140" t="s">
        <v>52</v>
      </c>
      <c r="B3647" s="142"/>
      <c r="C3647" s="142"/>
      <c r="D3647" s="142"/>
      <c r="E3647" s="142"/>
      <c r="F3647" s="142"/>
      <c r="K3647" s="140" t="s">
        <v>6758</v>
      </c>
    </row>
    <row r="3648" spans="1:11" s="139" customFormat="1" ht="30" customHeight="1">
      <c r="A3648" s="140" t="s">
        <v>4021</v>
      </c>
      <c r="B3648" s="142"/>
      <c r="C3648" s="142"/>
      <c r="D3648" s="142"/>
      <c r="E3648" s="142"/>
      <c r="F3648" s="142"/>
      <c r="K3648" s="140" t="s">
        <v>7171</v>
      </c>
    </row>
    <row r="3649" spans="1:11" s="139" customFormat="1" ht="30" customHeight="1">
      <c r="A3649" s="140" t="s">
        <v>7120</v>
      </c>
      <c r="B3649" s="142"/>
      <c r="C3649" s="142"/>
      <c r="D3649" s="142"/>
      <c r="E3649" s="142"/>
      <c r="F3649" s="142"/>
      <c r="K3649" s="140" t="s">
        <v>7121</v>
      </c>
    </row>
    <row r="3650" spans="1:11" s="139" customFormat="1" ht="30" customHeight="1">
      <c r="A3650" s="140" t="s">
        <v>4858</v>
      </c>
      <c r="B3650" s="142">
        <v>71.599999999999994</v>
      </c>
      <c r="C3650" s="142"/>
      <c r="D3650" s="142"/>
      <c r="E3650" s="142">
        <v>71.599999999999994</v>
      </c>
      <c r="F3650" s="142" t="s">
        <v>7122</v>
      </c>
      <c r="K3650" s="140" t="s">
        <v>8246</v>
      </c>
    </row>
    <row r="3651" spans="1:11" s="139" customFormat="1" ht="30" customHeight="1">
      <c r="A3651" s="140" t="s">
        <v>4859</v>
      </c>
      <c r="B3651" s="142"/>
      <c r="C3651" s="142">
        <v>1374.7</v>
      </c>
      <c r="D3651" s="142"/>
      <c r="E3651" s="142">
        <v>1374.7</v>
      </c>
      <c r="F3651" s="142" t="s">
        <v>7124</v>
      </c>
      <c r="K3651" s="140" t="s">
        <v>8247</v>
      </c>
    </row>
    <row r="3652" spans="1:11" s="139" customFormat="1" ht="30" customHeight="1">
      <c r="A3652" s="140" t="s">
        <v>4860</v>
      </c>
      <c r="B3652" s="142"/>
      <c r="C3652" s="142"/>
      <c r="D3652" s="142">
        <v>0.6</v>
      </c>
      <c r="E3652" s="142">
        <v>0.6</v>
      </c>
      <c r="F3652" s="142" t="s">
        <v>7126</v>
      </c>
      <c r="K3652" s="140" t="s">
        <v>8248</v>
      </c>
    </row>
    <row r="3653" spans="1:11" s="139" customFormat="1" ht="30" customHeight="1">
      <c r="A3653" s="140" t="s">
        <v>3991</v>
      </c>
      <c r="B3653" s="142"/>
      <c r="C3653" s="142"/>
      <c r="D3653" s="142"/>
      <c r="E3653" s="142"/>
      <c r="F3653" s="142"/>
      <c r="K3653" s="140" t="s">
        <v>7128</v>
      </c>
    </row>
    <row r="3654" spans="1:11" s="139" customFormat="1" ht="30" customHeight="1">
      <c r="A3654" s="140" t="s">
        <v>4861</v>
      </c>
      <c r="B3654" s="142">
        <v>41.2</v>
      </c>
      <c r="C3654" s="142"/>
      <c r="D3654" s="142"/>
      <c r="E3654" s="142">
        <v>41.2</v>
      </c>
      <c r="F3654" s="142"/>
      <c r="K3654" s="140" t="s">
        <v>7175</v>
      </c>
    </row>
    <row r="3655" spans="1:11" s="139" customFormat="1" ht="30" customHeight="1">
      <c r="A3655" s="140" t="s">
        <v>52</v>
      </c>
      <c r="B3655" s="142"/>
      <c r="C3655" s="142"/>
      <c r="D3655" s="142"/>
      <c r="E3655" s="142"/>
      <c r="F3655" s="142"/>
      <c r="K3655" s="140" t="s">
        <v>52</v>
      </c>
    </row>
    <row r="3656" spans="1:11" s="139" customFormat="1" ht="30" customHeight="1">
      <c r="A3656" s="140" t="s">
        <v>3748</v>
      </c>
      <c r="B3656" s="142">
        <v>112.8</v>
      </c>
      <c r="C3656" s="142">
        <v>1374.7</v>
      </c>
      <c r="D3656" s="142">
        <v>0.6</v>
      </c>
      <c r="E3656" s="142">
        <v>1488.1</v>
      </c>
      <c r="F3656" s="142"/>
      <c r="K3656" s="140" t="s">
        <v>6924</v>
      </c>
    </row>
    <row r="3657" spans="1:11" s="139" customFormat="1" ht="30" customHeight="1">
      <c r="A3657" s="140" t="s">
        <v>52</v>
      </c>
      <c r="B3657" s="142"/>
      <c r="C3657" s="142"/>
      <c r="D3657" s="142"/>
      <c r="E3657" s="142"/>
      <c r="F3657" s="142"/>
      <c r="K3657" s="140" t="s">
        <v>6796</v>
      </c>
    </row>
    <row r="3658" spans="1:11" s="139" customFormat="1" ht="30" customHeight="1">
      <c r="A3658" s="140" t="s">
        <v>4841</v>
      </c>
      <c r="B3658" s="142"/>
      <c r="C3658" s="142"/>
      <c r="D3658" s="142"/>
      <c r="E3658" s="142"/>
      <c r="F3658" s="142"/>
      <c r="K3658" s="140" t="s">
        <v>8219</v>
      </c>
    </row>
    <row r="3659" spans="1:11" s="139" customFormat="1" ht="30" customHeight="1">
      <c r="A3659" s="140" t="s">
        <v>4003</v>
      </c>
      <c r="B3659" s="142"/>
      <c r="C3659" s="142">
        <v>3184.8</v>
      </c>
      <c r="D3659" s="142"/>
      <c r="E3659" s="142">
        <v>3184.8</v>
      </c>
      <c r="F3659" s="142" t="s">
        <v>6752</v>
      </c>
      <c r="K3659" s="140" t="s">
        <v>8220</v>
      </c>
    </row>
    <row r="3660" spans="1:11" s="139" customFormat="1" ht="30" customHeight="1">
      <c r="A3660" s="140" t="s">
        <v>4004</v>
      </c>
      <c r="B3660" s="142"/>
      <c r="C3660" s="142">
        <v>943.3</v>
      </c>
      <c r="D3660" s="142"/>
      <c r="E3660" s="142">
        <v>943.3</v>
      </c>
      <c r="F3660" s="142" t="s">
        <v>6755</v>
      </c>
      <c r="K3660" s="140" t="s">
        <v>8221</v>
      </c>
    </row>
    <row r="3661" spans="1:11" s="139" customFormat="1" ht="30" customHeight="1">
      <c r="A3661" s="140" t="s">
        <v>3991</v>
      </c>
      <c r="B3661" s="142"/>
      <c r="C3661" s="142"/>
      <c r="D3661" s="142"/>
      <c r="E3661" s="142"/>
      <c r="F3661" s="142"/>
      <c r="K3661" s="140" t="s">
        <v>7128</v>
      </c>
    </row>
    <row r="3662" spans="1:11" s="139" customFormat="1" ht="30" customHeight="1">
      <c r="A3662" s="140" t="s">
        <v>4034</v>
      </c>
      <c r="B3662" s="142">
        <v>123.8</v>
      </c>
      <c r="C3662" s="142"/>
      <c r="D3662" s="142"/>
      <c r="E3662" s="142">
        <v>123.8</v>
      </c>
      <c r="F3662" s="142"/>
      <c r="K3662" s="140" t="s">
        <v>8222</v>
      </c>
    </row>
    <row r="3663" spans="1:11" s="139" customFormat="1" ht="30" customHeight="1">
      <c r="A3663" s="140" t="s">
        <v>52</v>
      </c>
      <c r="B3663" s="142"/>
      <c r="C3663" s="142"/>
      <c r="D3663" s="142"/>
      <c r="E3663" s="142"/>
      <c r="F3663" s="142"/>
      <c r="K3663" s="140" t="s">
        <v>52</v>
      </c>
    </row>
    <row r="3664" spans="1:11" s="139" customFormat="1" ht="30" customHeight="1">
      <c r="A3664" s="140" t="s">
        <v>3748</v>
      </c>
      <c r="B3664" s="142">
        <v>123.8</v>
      </c>
      <c r="C3664" s="142">
        <v>4128.1000000000004</v>
      </c>
      <c r="D3664" s="142"/>
      <c r="E3664" s="142">
        <v>4251.8999999999996</v>
      </c>
      <c r="F3664" s="142"/>
      <c r="K3664" s="140" t="s">
        <v>6993</v>
      </c>
    </row>
    <row r="3665" spans="1:11" s="139" customFormat="1" ht="30" customHeight="1">
      <c r="A3665" s="140" t="s">
        <v>52</v>
      </c>
      <c r="B3665" s="142"/>
      <c r="C3665" s="142"/>
      <c r="D3665" s="142"/>
      <c r="E3665" s="142"/>
      <c r="F3665" s="142"/>
      <c r="K3665" s="140" t="s">
        <v>6805</v>
      </c>
    </row>
    <row r="3666" spans="1:11" s="139" customFormat="1" ht="30" customHeight="1">
      <c r="A3666" s="140" t="s">
        <v>4842</v>
      </c>
      <c r="B3666" s="142"/>
      <c r="C3666" s="142"/>
      <c r="D3666" s="142"/>
      <c r="E3666" s="142"/>
      <c r="F3666" s="142"/>
      <c r="K3666" s="140" t="s">
        <v>8223</v>
      </c>
    </row>
    <row r="3667" spans="1:11" s="139" customFormat="1" ht="30" customHeight="1">
      <c r="A3667" s="140" t="s">
        <v>4063</v>
      </c>
      <c r="B3667" s="142"/>
      <c r="C3667" s="142">
        <v>530.79999999999995</v>
      </c>
      <c r="D3667" s="142"/>
      <c r="E3667" s="142">
        <v>530.79999999999995</v>
      </c>
      <c r="F3667" s="142" t="s">
        <v>6752</v>
      </c>
      <c r="K3667" s="140" t="s">
        <v>8224</v>
      </c>
    </row>
    <row r="3668" spans="1:11" s="139" customFormat="1" ht="30" customHeight="1">
      <c r="A3668" s="140" t="s">
        <v>4064</v>
      </c>
      <c r="B3668" s="142"/>
      <c r="C3668" s="142">
        <v>5282.9</v>
      </c>
      <c r="D3668" s="142"/>
      <c r="E3668" s="142">
        <v>5282.9</v>
      </c>
      <c r="F3668" s="142" t="s">
        <v>6755</v>
      </c>
      <c r="K3668" s="140" t="s">
        <v>8225</v>
      </c>
    </row>
    <row r="3669" spans="1:11" s="139" customFormat="1" ht="30" customHeight="1">
      <c r="A3669" s="140" t="s">
        <v>3991</v>
      </c>
      <c r="B3669" s="142"/>
      <c r="C3669" s="142"/>
      <c r="D3669" s="142"/>
      <c r="E3669" s="142"/>
      <c r="F3669" s="142"/>
      <c r="K3669" s="140" t="s">
        <v>7128</v>
      </c>
    </row>
    <row r="3670" spans="1:11" s="139" customFormat="1" ht="30" customHeight="1">
      <c r="A3670" s="140" t="s">
        <v>4087</v>
      </c>
      <c r="B3670" s="142">
        <v>174.4</v>
      </c>
      <c r="C3670" s="142"/>
      <c r="D3670" s="142"/>
      <c r="E3670" s="142">
        <v>174.4</v>
      </c>
      <c r="F3670" s="142"/>
      <c r="K3670" s="140" t="s">
        <v>8226</v>
      </c>
    </row>
    <row r="3671" spans="1:11" s="139" customFormat="1" ht="30" customHeight="1">
      <c r="A3671" s="140" t="s">
        <v>52</v>
      </c>
      <c r="B3671" s="142"/>
      <c r="C3671" s="142"/>
      <c r="D3671" s="142"/>
      <c r="E3671" s="142"/>
      <c r="F3671" s="142"/>
      <c r="K3671" s="140" t="s">
        <v>52</v>
      </c>
    </row>
    <row r="3672" spans="1:11" s="139" customFormat="1" ht="30" customHeight="1">
      <c r="A3672" s="140" t="s">
        <v>3748</v>
      </c>
      <c r="B3672" s="142">
        <v>174.4</v>
      </c>
      <c r="C3672" s="142">
        <v>5813.7</v>
      </c>
      <c r="D3672" s="142"/>
      <c r="E3672" s="142">
        <v>5988.1</v>
      </c>
      <c r="F3672" s="142"/>
      <c r="K3672" s="140" t="s">
        <v>7190</v>
      </c>
    </row>
    <row r="3673" spans="1:11" s="139" customFormat="1" ht="30" customHeight="1">
      <c r="A3673" s="140" t="s">
        <v>52</v>
      </c>
      <c r="B3673" s="146"/>
      <c r="C3673" s="146"/>
      <c r="D3673" s="146"/>
      <c r="E3673" s="146"/>
      <c r="F3673" s="146"/>
      <c r="K3673" s="140" t="s">
        <v>6994</v>
      </c>
    </row>
    <row r="3674" spans="1:11" s="139" customFormat="1" ht="30" customHeight="1">
      <c r="A3674" s="140" t="s">
        <v>4862</v>
      </c>
      <c r="B3674" s="146">
        <v>11808.5</v>
      </c>
      <c r="C3674" s="146">
        <v>11316.5</v>
      </c>
      <c r="D3674" s="146">
        <v>0.6</v>
      </c>
      <c r="E3674" s="146">
        <v>23125.599999999999</v>
      </c>
      <c r="F3674" s="146"/>
      <c r="K3674" s="140" t="s">
        <v>8249</v>
      </c>
    </row>
    <row r="3675" spans="1:11" s="139" customFormat="1" ht="30" customHeight="1">
      <c r="A3675" s="140"/>
      <c r="B3675" s="140"/>
      <c r="C3675" s="140"/>
      <c r="D3675" s="140"/>
      <c r="E3675" s="140"/>
      <c r="F3675" s="140"/>
    </row>
    <row r="3676" spans="1:11" s="139" customFormat="1" ht="30" customHeight="1" thickBot="1">
      <c r="A3676" s="144" t="s">
        <v>3566</v>
      </c>
      <c r="B3676" s="145">
        <v>11808</v>
      </c>
      <c r="C3676" s="145">
        <v>11316</v>
      </c>
      <c r="D3676" s="145">
        <v>0</v>
      </c>
      <c r="E3676" s="145">
        <v>23124</v>
      </c>
      <c r="F3676" s="144"/>
    </row>
    <row r="3677" spans="1:11" s="139" customFormat="1" ht="30" customHeight="1">
      <c r="A3677" s="140"/>
      <c r="B3677" s="140"/>
      <c r="C3677" s="140"/>
      <c r="D3677" s="140"/>
      <c r="E3677" s="140"/>
      <c r="F3677" s="140"/>
    </row>
    <row r="3678" spans="1:11" s="139" customFormat="1" ht="30" customHeight="1">
      <c r="A3678" s="140" t="s">
        <v>8250</v>
      </c>
      <c r="B3678" s="141">
        <v>8532</v>
      </c>
      <c r="C3678" s="141">
        <v>11316</v>
      </c>
      <c r="D3678" s="141">
        <v>0</v>
      </c>
      <c r="E3678" s="141">
        <v>19848</v>
      </c>
      <c r="F3678" s="140" t="s">
        <v>52</v>
      </c>
      <c r="G3678" s="139" t="s">
        <v>52</v>
      </c>
      <c r="H3678" s="139" t="s">
        <v>6537</v>
      </c>
      <c r="K3678" s="139">
        <v>1</v>
      </c>
    </row>
    <row r="3679" spans="1:11" s="139" customFormat="1" ht="30" customHeight="1">
      <c r="A3679" s="147"/>
      <c r="B3679" s="140"/>
      <c r="C3679" s="140"/>
      <c r="D3679" s="140"/>
      <c r="E3679" s="140"/>
      <c r="F3679" s="140"/>
    </row>
    <row r="3680" spans="1:11" s="139" customFormat="1" ht="30" customHeight="1">
      <c r="A3680" s="140" t="s">
        <v>6674</v>
      </c>
      <c r="B3680" s="140"/>
      <c r="C3680" s="140"/>
      <c r="D3680" s="140"/>
      <c r="E3680" s="140"/>
      <c r="F3680" s="140"/>
      <c r="G3680" s="139" t="s">
        <v>52</v>
      </c>
      <c r="I3680" s="139" t="s">
        <v>1535</v>
      </c>
      <c r="J3680" s="139" t="s">
        <v>52</v>
      </c>
      <c r="K3680" s="139" t="s">
        <v>56</v>
      </c>
    </row>
    <row r="3681" spans="1:11" s="139" customFormat="1" ht="30" customHeight="1">
      <c r="A3681" s="140" t="s">
        <v>4863</v>
      </c>
      <c r="B3681" s="142"/>
      <c r="C3681" s="142"/>
      <c r="D3681" s="142"/>
      <c r="E3681" s="142"/>
      <c r="F3681" s="142"/>
      <c r="K3681" s="140" t="s">
        <v>8251</v>
      </c>
    </row>
    <row r="3682" spans="1:11" s="139" customFormat="1" ht="30" customHeight="1">
      <c r="A3682" s="140" t="s">
        <v>52</v>
      </c>
      <c r="B3682" s="142"/>
      <c r="C3682" s="142"/>
      <c r="D3682" s="142"/>
      <c r="E3682" s="142"/>
      <c r="F3682" s="142"/>
      <c r="K3682" s="140" t="s">
        <v>6676</v>
      </c>
    </row>
    <row r="3683" spans="1:11" s="139" customFormat="1" ht="30" customHeight="1">
      <c r="A3683" s="140" t="s">
        <v>3972</v>
      </c>
      <c r="B3683" s="142"/>
      <c r="C3683" s="142"/>
      <c r="D3683" s="142"/>
      <c r="E3683" s="142"/>
      <c r="F3683" s="142"/>
      <c r="K3683" s="140" t="s">
        <v>7091</v>
      </c>
    </row>
    <row r="3684" spans="1:11" s="139" customFormat="1" ht="30" customHeight="1">
      <c r="A3684" s="140" t="s">
        <v>4864</v>
      </c>
      <c r="B3684" s="142">
        <v>4715.8999999999996</v>
      </c>
      <c r="C3684" s="142"/>
      <c r="D3684" s="142"/>
      <c r="E3684" s="142">
        <v>4715.8999999999996</v>
      </c>
      <c r="F3684" s="142" t="s">
        <v>8252</v>
      </c>
      <c r="K3684" s="140" t="s">
        <v>8253</v>
      </c>
    </row>
    <row r="3685" spans="1:11" s="139" customFormat="1" ht="30" customHeight="1">
      <c r="A3685" s="140" t="s">
        <v>4865</v>
      </c>
      <c r="B3685" s="142">
        <v>188</v>
      </c>
      <c r="C3685" s="142"/>
      <c r="D3685" s="142"/>
      <c r="E3685" s="142">
        <v>188</v>
      </c>
      <c r="F3685" s="142" t="s">
        <v>7092</v>
      </c>
      <c r="K3685" s="140" t="s">
        <v>8254</v>
      </c>
    </row>
    <row r="3686" spans="1:11" s="139" customFormat="1" ht="30" customHeight="1">
      <c r="A3686" s="140" t="s">
        <v>4866</v>
      </c>
      <c r="B3686" s="142">
        <v>171</v>
      </c>
      <c r="C3686" s="142"/>
      <c r="D3686" s="142"/>
      <c r="E3686" s="142">
        <v>171</v>
      </c>
      <c r="F3686" s="142" t="s">
        <v>8244</v>
      </c>
      <c r="K3686" s="140" t="s">
        <v>8255</v>
      </c>
    </row>
    <row r="3687" spans="1:11" s="139" customFormat="1" ht="30" customHeight="1">
      <c r="A3687" s="140" t="s">
        <v>4867</v>
      </c>
      <c r="B3687" s="142">
        <v>800</v>
      </c>
      <c r="C3687" s="142"/>
      <c r="D3687" s="142"/>
      <c r="E3687" s="142">
        <v>800</v>
      </c>
      <c r="F3687" s="142" t="s">
        <v>8256</v>
      </c>
      <c r="K3687" s="140" t="s">
        <v>8257</v>
      </c>
    </row>
    <row r="3688" spans="1:11" s="139" customFormat="1" ht="30" customHeight="1">
      <c r="A3688" s="140" t="s">
        <v>4868</v>
      </c>
      <c r="B3688" s="142">
        <v>2246.4</v>
      </c>
      <c r="C3688" s="142"/>
      <c r="D3688" s="142"/>
      <c r="E3688" s="142">
        <v>2246.4</v>
      </c>
      <c r="F3688" s="142" t="s">
        <v>7101</v>
      </c>
      <c r="K3688" s="140" t="s">
        <v>8258</v>
      </c>
    </row>
    <row r="3689" spans="1:11" s="139" customFormat="1" ht="30" customHeight="1">
      <c r="A3689" s="140" t="s">
        <v>52</v>
      </c>
      <c r="B3689" s="142"/>
      <c r="C3689" s="142"/>
      <c r="D3689" s="142"/>
      <c r="E3689" s="142"/>
      <c r="F3689" s="142"/>
      <c r="K3689" s="140" t="s">
        <v>52</v>
      </c>
    </row>
    <row r="3690" spans="1:11" s="139" customFormat="1" ht="30" customHeight="1">
      <c r="A3690" s="140" t="s">
        <v>3642</v>
      </c>
      <c r="B3690" s="146">
        <v>8121.3</v>
      </c>
      <c r="C3690" s="146"/>
      <c r="D3690" s="146"/>
      <c r="E3690" s="146">
        <v>8121.3</v>
      </c>
      <c r="F3690" s="146"/>
      <c r="K3690" s="140" t="s">
        <v>6787</v>
      </c>
    </row>
    <row r="3691" spans="1:11" s="139" customFormat="1" ht="30" customHeight="1">
      <c r="A3691" s="140" t="s">
        <v>52</v>
      </c>
      <c r="B3691" s="142"/>
      <c r="C3691" s="142"/>
      <c r="D3691" s="142"/>
      <c r="E3691" s="142"/>
      <c r="F3691" s="142"/>
      <c r="K3691" s="140" t="s">
        <v>6758</v>
      </c>
    </row>
    <row r="3692" spans="1:11" s="139" customFormat="1" ht="30" customHeight="1">
      <c r="A3692" s="140" t="s">
        <v>4021</v>
      </c>
      <c r="B3692" s="142"/>
      <c r="C3692" s="142"/>
      <c r="D3692" s="142"/>
      <c r="E3692" s="142"/>
      <c r="F3692" s="142"/>
      <c r="K3692" s="140" t="s">
        <v>7171</v>
      </c>
    </row>
    <row r="3693" spans="1:11" s="139" customFormat="1" ht="30" customHeight="1">
      <c r="A3693" s="140" t="s">
        <v>7120</v>
      </c>
      <c r="B3693" s="142"/>
      <c r="C3693" s="142"/>
      <c r="D3693" s="142"/>
      <c r="E3693" s="142"/>
      <c r="F3693" s="142"/>
      <c r="K3693" s="140" t="s">
        <v>7121</v>
      </c>
    </row>
    <row r="3694" spans="1:11" s="139" customFormat="1" ht="30" customHeight="1">
      <c r="A3694" s="140" t="s">
        <v>4858</v>
      </c>
      <c r="B3694" s="142">
        <v>71.599999999999994</v>
      </c>
      <c r="C3694" s="142"/>
      <c r="D3694" s="142"/>
      <c r="E3694" s="142">
        <v>71.599999999999994</v>
      </c>
      <c r="F3694" s="142" t="s">
        <v>7122</v>
      </c>
      <c r="K3694" s="140" t="s">
        <v>8246</v>
      </c>
    </row>
    <row r="3695" spans="1:11" s="139" customFormat="1" ht="30" customHeight="1">
      <c r="A3695" s="140" t="s">
        <v>4859</v>
      </c>
      <c r="B3695" s="142"/>
      <c r="C3695" s="142">
        <v>1374.7</v>
      </c>
      <c r="D3695" s="142"/>
      <c r="E3695" s="142">
        <v>1374.7</v>
      </c>
      <c r="F3695" s="142" t="s">
        <v>7124</v>
      </c>
      <c r="K3695" s="140" t="s">
        <v>8247</v>
      </c>
    </row>
    <row r="3696" spans="1:11" s="139" customFormat="1" ht="30" customHeight="1">
      <c r="A3696" s="140" t="s">
        <v>4860</v>
      </c>
      <c r="B3696" s="142"/>
      <c r="C3696" s="142"/>
      <c r="D3696" s="142">
        <v>0.6</v>
      </c>
      <c r="E3696" s="142">
        <v>0.6</v>
      </c>
      <c r="F3696" s="142" t="s">
        <v>7126</v>
      </c>
      <c r="K3696" s="140" t="s">
        <v>8248</v>
      </c>
    </row>
    <row r="3697" spans="1:11" s="139" customFormat="1" ht="30" customHeight="1">
      <c r="A3697" s="140" t="s">
        <v>3991</v>
      </c>
      <c r="B3697" s="142"/>
      <c r="C3697" s="142"/>
      <c r="D3697" s="142"/>
      <c r="E3697" s="142"/>
      <c r="F3697" s="142"/>
      <c r="K3697" s="140" t="s">
        <v>7128</v>
      </c>
    </row>
    <row r="3698" spans="1:11" s="139" customFormat="1" ht="30" customHeight="1">
      <c r="A3698" s="140" t="s">
        <v>4861</v>
      </c>
      <c r="B3698" s="142">
        <v>41.2</v>
      </c>
      <c r="C3698" s="142"/>
      <c r="D3698" s="142"/>
      <c r="E3698" s="142">
        <v>41.2</v>
      </c>
      <c r="F3698" s="142"/>
      <c r="K3698" s="140" t="s">
        <v>7175</v>
      </c>
    </row>
    <row r="3699" spans="1:11" s="139" customFormat="1" ht="30" customHeight="1">
      <c r="A3699" s="140" t="s">
        <v>52</v>
      </c>
      <c r="B3699" s="142"/>
      <c r="C3699" s="142"/>
      <c r="D3699" s="142"/>
      <c r="E3699" s="142"/>
      <c r="F3699" s="142"/>
      <c r="K3699" s="140" t="s">
        <v>52</v>
      </c>
    </row>
    <row r="3700" spans="1:11" s="139" customFormat="1" ht="30" customHeight="1">
      <c r="A3700" s="140" t="s">
        <v>3642</v>
      </c>
      <c r="B3700" s="146">
        <v>112.8</v>
      </c>
      <c r="C3700" s="146">
        <v>1374.7</v>
      </c>
      <c r="D3700" s="146">
        <v>0.6</v>
      </c>
      <c r="E3700" s="146">
        <v>1488.1</v>
      </c>
      <c r="F3700" s="146"/>
      <c r="K3700" s="140" t="s">
        <v>6795</v>
      </c>
    </row>
    <row r="3701" spans="1:11" s="139" customFormat="1" ht="30" customHeight="1">
      <c r="A3701" s="140" t="s">
        <v>52</v>
      </c>
      <c r="B3701" s="142"/>
      <c r="C3701" s="142"/>
      <c r="D3701" s="142"/>
      <c r="E3701" s="142"/>
      <c r="F3701" s="142"/>
      <c r="K3701" s="140" t="s">
        <v>6796</v>
      </c>
    </row>
    <row r="3702" spans="1:11" s="139" customFormat="1" ht="30" customHeight="1">
      <c r="A3702" s="140" t="s">
        <v>4841</v>
      </c>
      <c r="B3702" s="142"/>
      <c r="C3702" s="142"/>
      <c r="D3702" s="142"/>
      <c r="E3702" s="142"/>
      <c r="F3702" s="142"/>
      <c r="K3702" s="140" t="s">
        <v>8219</v>
      </c>
    </row>
    <row r="3703" spans="1:11" s="139" customFormat="1" ht="30" customHeight="1">
      <c r="A3703" s="140" t="s">
        <v>4003</v>
      </c>
      <c r="B3703" s="142"/>
      <c r="C3703" s="142">
        <v>3184.8</v>
      </c>
      <c r="D3703" s="142"/>
      <c r="E3703" s="142">
        <v>3184.8</v>
      </c>
      <c r="F3703" s="142" t="s">
        <v>6752</v>
      </c>
      <c r="K3703" s="140" t="s">
        <v>8220</v>
      </c>
    </row>
    <row r="3704" spans="1:11" s="139" customFormat="1" ht="30" customHeight="1">
      <c r="A3704" s="140" t="s">
        <v>4004</v>
      </c>
      <c r="B3704" s="142"/>
      <c r="C3704" s="142">
        <v>943.3</v>
      </c>
      <c r="D3704" s="142"/>
      <c r="E3704" s="142">
        <v>943.3</v>
      </c>
      <c r="F3704" s="142" t="s">
        <v>6755</v>
      </c>
      <c r="K3704" s="140" t="s">
        <v>8221</v>
      </c>
    </row>
    <row r="3705" spans="1:11" s="139" customFormat="1" ht="30" customHeight="1">
      <c r="A3705" s="140" t="s">
        <v>3991</v>
      </c>
      <c r="B3705" s="142"/>
      <c r="C3705" s="142"/>
      <c r="D3705" s="142"/>
      <c r="E3705" s="142"/>
      <c r="F3705" s="142"/>
      <c r="K3705" s="140" t="s">
        <v>7128</v>
      </c>
    </row>
    <row r="3706" spans="1:11" s="139" customFormat="1" ht="30" customHeight="1">
      <c r="A3706" s="140" t="s">
        <v>4034</v>
      </c>
      <c r="B3706" s="142">
        <v>123.8</v>
      </c>
      <c r="C3706" s="142"/>
      <c r="D3706" s="142"/>
      <c r="E3706" s="142">
        <v>123.8</v>
      </c>
      <c r="F3706" s="142"/>
      <c r="K3706" s="140" t="s">
        <v>8222</v>
      </c>
    </row>
    <row r="3707" spans="1:11" s="139" customFormat="1" ht="30" customHeight="1">
      <c r="A3707" s="140" t="s">
        <v>52</v>
      </c>
      <c r="B3707" s="142"/>
      <c r="C3707" s="142"/>
      <c r="D3707" s="142"/>
      <c r="E3707" s="142"/>
      <c r="F3707" s="142"/>
      <c r="K3707" s="140" t="s">
        <v>52</v>
      </c>
    </row>
    <row r="3708" spans="1:11" s="139" customFormat="1" ht="30" customHeight="1">
      <c r="A3708" s="140" t="s">
        <v>3642</v>
      </c>
      <c r="B3708" s="146">
        <v>123.8</v>
      </c>
      <c r="C3708" s="146">
        <v>4128.1000000000004</v>
      </c>
      <c r="D3708" s="146"/>
      <c r="E3708" s="146">
        <v>4251.8999999999996</v>
      </c>
      <c r="F3708" s="146"/>
      <c r="K3708" s="140" t="s">
        <v>6804</v>
      </c>
    </row>
    <row r="3709" spans="1:11" s="139" customFormat="1" ht="30" customHeight="1">
      <c r="A3709" s="140" t="s">
        <v>52</v>
      </c>
      <c r="B3709" s="142"/>
      <c r="C3709" s="142"/>
      <c r="D3709" s="142"/>
      <c r="E3709" s="142"/>
      <c r="F3709" s="142"/>
      <c r="K3709" s="140" t="s">
        <v>6805</v>
      </c>
    </row>
    <row r="3710" spans="1:11" s="139" customFormat="1" ht="30" customHeight="1">
      <c r="A3710" s="140" t="s">
        <v>4842</v>
      </c>
      <c r="B3710" s="142"/>
      <c r="C3710" s="142"/>
      <c r="D3710" s="142"/>
      <c r="E3710" s="142"/>
      <c r="F3710" s="142"/>
      <c r="K3710" s="140" t="s">
        <v>8223</v>
      </c>
    </row>
    <row r="3711" spans="1:11" s="139" customFormat="1" ht="30" customHeight="1">
      <c r="A3711" s="140" t="s">
        <v>4063</v>
      </c>
      <c r="B3711" s="142"/>
      <c r="C3711" s="142">
        <v>530.79999999999995</v>
      </c>
      <c r="D3711" s="142"/>
      <c r="E3711" s="142">
        <v>530.79999999999995</v>
      </c>
      <c r="F3711" s="142" t="s">
        <v>6752</v>
      </c>
      <c r="K3711" s="140" t="s">
        <v>8224</v>
      </c>
    </row>
    <row r="3712" spans="1:11" s="139" customFormat="1" ht="30" customHeight="1">
      <c r="A3712" s="140" t="s">
        <v>4064</v>
      </c>
      <c r="B3712" s="142"/>
      <c r="C3712" s="142">
        <v>5282.9</v>
      </c>
      <c r="D3712" s="142"/>
      <c r="E3712" s="142">
        <v>5282.9</v>
      </c>
      <c r="F3712" s="142" t="s">
        <v>6755</v>
      </c>
      <c r="K3712" s="140" t="s">
        <v>8225</v>
      </c>
    </row>
    <row r="3713" spans="1:11" s="139" customFormat="1" ht="30" customHeight="1">
      <c r="A3713" s="140" t="s">
        <v>3991</v>
      </c>
      <c r="B3713" s="142"/>
      <c r="C3713" s="142"/>
      <c r="D3713" s="142"/>
      <c r="E3713" s="142"/>
      <c r="F3713" s="142"/>
      <c r="K3713" s="140" t="s">
        <v>7128</v>
      </c>
    </row>
    <row r="3714" spans="1:11" s="139" customFormat="1" ht="30" customHeight="1">
      <c r="A3714" s="140" t="s">
        <v>4087</v>
      </c>
      <c r="B3714" s="142">
        <v>174.4</v>
      </c>
      <c r="C3714" s="142"/>
      <c r="D3714" s="142"/>
      <c r="E3714" s="142">
        <v>174.4</v>
      </c>
      <c r="F3714" s="142"/>
      <c r="K3714" s="140" t="s">
        <v>8226</v>
      </c>
    </row>
    <row r="3715" spans="1:11" s="139" customFormat="1" ht="30" customHeight="1">
      <c r="A3715" s="140" t="s">
        <v>52</v>
      </c>
      <c r="B3715" s="142"/>
      <c r="C3715" s="142"/>
      <c r="D3715" s="142"/>
      <c r="E3715" s="142"/>
      <c r="F3715" s="142"/>
      <c r="K3715" s="140" t="s">
        <v>52</v>
      </c>
    </row>
    <row r="3716" spans="1:11" s="139" customFormat="1" ht="30" customHeight="1">
      <c r="A3716" s="140" t="s">
        <v>3642</v>
      </c>
      <c r="B3716" s="146">
        <v>174.4</v>
      </c>
      <c r="C3716" s="146">
        <v>5813.7</v>
      </c>
      <c r="D3716" s="146"/>
      <c r="E3716" s="146">
        <v>5988.1</v>
      </c>
      <c r="F3716" s="146"/>
      <c r="K3716" s="140" t="s">
        <v>6813</v>
      </c>
    </row>
    <row r="3717" spans="1:11" s="139" customFormat="1" ht="30" customHeight="1">
      <c r="A3717" s="140" t="s">
        <v>4843</v>
      </c>
      <c r="B3717" s="143">
        <v>8532.2999999999993</v>
      </c>
      <c r="C3717" s="143">
        <v>11316.5</v>
      </c>
      <c r="D3717" s="143">
        <v>0.6</v>
      </c>
      <c r="E3717" s="143">
        <v>19849.399999999998</v>
      </c>
      <c r="F3717" s="143"/>
      <c r="K3717" s="140" t="s">
        <v>8227</v>
      </c>
    </row>
    <row r="3718" spans="1:11" s="139" customFormat="1" ht="30" customHeight="1">
      <c r="A3718" s="140"/>
      <c r="B3718" s="140"/>
      <c r="C3718" s="140"/>
      <c r="D3718" s="140"/>
      <c r="E3718" s="140"/>
      <c r="F3718" s="140"/>
    </row>
    <row r="3719" spans="1:11" s="139" customFormat="1" ht="30" customHeight="1" thickBot="1">
      <c r="A3719" s="144" t="s">
        <v>3566</v>
      </c>
      <c r="B3719" s="145">
        <v>8532</v>
      </c>
      <c r="C3719" s="145">
        <v>11316</v>
      </c>
      <c r="D3719" s="145">
        <v>0</v>
      </c>
      <c r="E3719" s="145">
        <v>19848</v>
      </c>
      <c r="F3719" s="144"/>
    </row>
    <row r="3720" spans="1:11" s="139" customFormat="1" ht="30" customHeight="1">
      <c r="A3720" s="140"/>
      <c r="B3720" s="140"/>
      <c r="C3720" s="140"/>
      <c r="D3720" s="140"/>
      <c r="E3720" s="140"/>
      <c r="F3720" s="140"/>
    </row>
    <row r="3721" spans="1:11" s="139" customFormat="1" ht="30" customHeight="1">
      <c r="A3721" s="140" t="s">
        <v>8259</v>
      </c>
      <c r="B3721" s="141">
        <v>4880</v>
      </c>
      <c r="C3721" s="141">
        <v>8387</v>
      </c>
      <c r="D3721" s="141">
        <v>3953</v>
      </c>
      <c r="E3721" s="141">
        <v>17220</v>
      </c>
      <c r="F3721" s="140" t="s">
        <v>52</v>
      </c>
      <c r="G3721" s="139" t="s">
        <v>52</v>
      </c>
      <c r="H3721" s="139" t="s">
        <v>6538</v>
      </c>
      <c r="K3721" s="139">
        <v>1</v>
      </c>
    </row>
    <row r="3722" spans="1:11" s="139" customFormat="1" ht="30" customHeight="1">
      <c r="A3722" s="147"/>
      <c r="B3722" s="140"/>
      <c r="C3722" s="140"/>
      <c r="D3722" s="140"/>
      <c r="E3722" s="140"/>
      <c r="F3722" s="140"/>
    </row>
    <row r="3723" spans="1:11" s="139" customFormat="1" ht="30" customHeight="1">
      <c r="A3723" s="140" t="s">
        <v>6674</v>
      </c>
      <c r="B3723" s="140"/>
      <c r="C3723" s="140"/>
      <c r="D3723" s="140"/>
      <c r="E3723" s="140"/>
      <c r="F3723" s="140"/>
      <c r="G3723" s="139" t="s">
        <v>52</v>
      </c>
      <c r="I3723" s="139" t="s">
        <v>1535</v>
      </c>
      <c r="J3723" s="139" t="s">
        <v>52</v>
      </c>
      <c r="K3723" s="139" t="s">
        <v>56</v>
      </c>
    </row>
    <row r="3724" spans="1:11" s="139" customFormat="1" ht="30" customHeight="1">
      <c r="A3724" s="140" t="s">
        <v>4869</v>
      </c>
      <c r="B3724" s="142"/>
      <c r="C3724" s="142"/>
      <c r="D3724" s="142"/>
      <c r="E3724" s="142"/>
      <c r="F3724" s="142"/>
      <c r="K3724" s="140" t="s">
        <v>8260</v>
      </c>
    </row>
    <row r="3725" spans="1:11" s="139" customFormat="1" ht="30" customHeight="1">
      <c r="A3725" s="140" t="s">
        <v>52</v>
      </c>
      <c r="B3725" s="142"/>
      <c r="C3725" s="142"/>
      <c r="D3725" s="142"/>
      <c r="E3725" s="142"/>
      <c r="F3725" s="142"/>
      <c r="K3725" s="140" t="s">
        <v>52</v>
      </c>
    </row>
    <row r="3726" spans="1:11" s="139" customFormat="1" ht="30" customHeight="1">
      <c r="A3726" s="140" t="s">
        <v>4870</v>
      </c>
      <c r="B3726" s="142"/>
      <c r="C3726" s="142"/>
      <c r="D3726" s="142"/>
      <c r="E3726" s="142"/>
      <c r="F3726" s="142"/>
      <c r="K3726" s="140" t="s">
        <v>8261</v>
      </c>
    </row>
    <row r="3727" spans="1:11" s="139" customFormat="1" ht="30" customHeight="1">
      <c r="A3727" s="140" t="s">
        <v>4871</v>
      </c>
      <c r="B3727" s="142"/>
      <c r="C3727" s="142"/>
      <c r="D3727" s="142"/>
      <c r="E3727" s="142"/>
      <c r="F3727" s="142"/>
      <c r="K3727" s="140" t="s">
        <v>8262</v>
      </c>
    </row>
    <row r="3728" spans="1:11" s="139" customFormat="1" ht="30" customHeight="1">
      <c r="A3728" s="140" t="s">
        <v>4872</v>
      </c>
      <c r="B3728" s="142"/>
      <c r="C3728" s="142"/>
      <c r="D3728" s="142"/>
      <c r="E3728" s="142"/>
      <c r="F3728" s="142"/>
      <c r="K3728" s="140" t="s">
        <v>8263</v>
      </c>
    </row>
    <row r="3729" spans="1:11" s="139" customFormat="1" ht="30" customHeight="1">
      <c r="A3729" s="140" t="s">
        <v>4873</v>
      </c>
      <c r="B3729" s="142"/>
      <c r="C3729" s="142"/>
      <c r="D3729" s="142"/>
      <c r="E3729" s="142"/>
      <c r="F3729" s="142"/>
      <c r="K3729" s="140" t="s">
        <v>8264</v>
      </c>
    </row>
    <row r="3730" spans="1:11" s="139" customFormat="1" ht="30" customHeight="1">
      <c r="A3730" s="140" t="s">
        <v>52</v>
      </c>
      <c r="B3730" s="142"/>
      <c r="C3730" s="142"/>
      <c r="D3730" s="142"/>
      <c r="E3730" s="142"/>
      <c r="F3730" s="142"/>
      <c r="K3730" s="140" t="s">
        <v>52</v>
      </c>
    </row>
    <row r="3731" spans="1:11" s="139" customFormat="1" ht="30" customHeight="1">
      <c r="A3731" s="140" t="s">
        <v>4874</v>
      </c>
      <c r="B3731" s="142"/>
      <c r="C3731" s="142"/>
      <c r="D3731" s="142"/>
      <c r="E3731" s="142"/>
      <c r="F3731" s="142"/>
      <c r="K3731" s="140" t="s">
        <v>8265</v>
      </c>
    </row>
    <row r="3732" spans="1:11" s="139" customFormat="1" ht="30" customHeight="1">
      <c r="A3732" s="140" t="s">
        <v>4875</v>
      </c>
      <c r="B3732" s="142"/>
      <c r="C3732" s="142"/>
      <c r="D3732" s="142"/>
      <c r="E3732" s="142"/>
      <c r="F3732" s="142"/>
      <c r="K3732" s="140" t="s">
        <v>8266</v>
      </c>
    </row>
    <row r="3733" spans="1:11" s="139" customFormat="1" ht="30" customHeight="1">
      <c r="A3733" s="140" t="s">
        <v>4876</v>
      </c>
      <c r="B3733" s="142"/>
      <c r="C3733" s="142"/>
      <c r="D3733" s="142"/>
      <c r="E3733" s="142"/>
      <c r="F3733" s="142"/>
      <c r="K3733" s="140" t="s">
        <v>8267</v>
      </c>
    </row>
    <row r="3734" spans="1:11" s="139" customFormat="1" ht="30" customHeight="1">
      <c r="A3734" s="140" t="s">
        <v>4877</v>
      </c>
      <c r="B3734" s="142"/>
      <c r="C3734" s="142"/>
      <c r="D3734" s="142"/>
      <c r="E3734" s="142"/>
      <c r="F3734" s="142"/>
      <c r="K3734" s="140" t="s">
        <v>8268</v>
      </c>
    </row>
    <row r="3735" spans="1:11" s="139" customFormat="1" ht="30" customHeight="1">
      <c r="A3735" s="140" t="s">
        <v>4878</v>
      </c>
      <c r="B3735" s="142"/>
      <c r="C3735" s="142"/>
      <c r="D3735" s="142"/>
      <c r="E3735" s="142"/>
      <c r="F3735" s="142"/>
      <c r="K3735" s="140" t="s">
        <v>8269</v>
      </c>
    </row>
    <row r="3736" spans="1:11" s="139" customFormat="1" ht="30" customHeight="1">
      <c r="A3736" s="140" t="s">
        <v>4879</v>
      </c>
      <c r="B3736" s="142"/>
      <c r="C3736" s="142"/>
      <c r="D3736" s="142"/>
      <c r="E3736" s="142"/>
      <c r="F3736" s="142"/>
      <c r="K3736" s="140" t="s">
        <v>8270</v>
      </c>
    </row>
    <row r="3737" spans="1:11" s="139" customFormat="1" ht="30" customHeight="1">
      <c r="A3737" s="140" t="s">
        <v>52</v>
      </c>
      <c r="B3737" s="142"/>
      <c r="C3737" s="142"/>
      <c r="D3737" s="142"/>
      <c r="E3737" s="142"/>
      <c r="F3737" s="142"/>
      <c r="K3737" s="140" t="s">
        <v>52</v>
      </c>
    </row>
    <row r="3738" spans="1:11" s="139" customFormat="1" ht="30" customHeight="1">
      <c r="A3738" s="140" t="s">
        <v>4880</v>
      </c>
      <c r="B3738" s="142"/>
      <c r="C3738" s="142"/>
      <c r="D3738" s="142"/>
      <c r="E3738" s="142"/>
      <c r="F3738" s="142"/>
      <c r="K3738" s="140" t="s">
        <v>8271</v>
      </c>
    </row>
    <row r="3739" spans="1:11" s="139" customFormat="1" ht="30" customHeight="1">
      <c r="A3739" s="140" t="s">
        <v>4881</v>
      </c>
      <c r="B3739" s="142"/>
      <c r="C3739" s="142"/>
      <c r="D3739" s="142"/>
      <c r="E3739" s="142"/>
      <c r="F3739" s="142"/>
      <c r="K3739" s="140" t="s">
        <v>8272</v>
      </c>
    </row>
    <row r="3740" spans="1:11" s="139" customFormat="1" ht="30" customHeight="1">
      <c r="A3740" s="140" t="s">
        <v>4882</v>
      </c>
      <c r="B3740" s="142"/>
      <c r="C3740" s="142"/>
      <c r="D3740" s="142"/>
      <c r="E3740" s="142"/>
      <c r="F3740" s="142"/>
      <c r="K3740" s="140" t="s">
        <v>8273</v>
      </c>
    </row>
    <row r="3741" spans="1:11" s="139" customFormat="1" ht="30" customHeight="1">
      <c r="A3741" s="140" t="s">
        <v>4883</v>
      </c>
      <c r="B3741" s="142"/>
      <c r="C3741" s="142"/>
      <c r="D3741" s="142"/>
      <c r="E3741" s="142"/>
      <c r="F3741" s="142"/>
      <c r="K3741" s="140" t="s">
        <v>8274</v>
      </c>
    </row>
    <row r="3742" spans="1:11" s="139" customFormat="1" ht="30" customHeight="1">
      <c r="A3742" s="140" t="s">
        <v>4884</v>
      </c>
      <c r="B3742" s="142"/>
      <c r="C3742" s="142"/>
      <c r="D3742" s="142"/>
      <c r="E3742" s="142"/>
      <c r="F3742" s="142"/>
      <c r="K3742" s="140" t="s">
        <v>8275</v>
      </c>
    </row>
    <row r="3743" spans="1:11" s="139" customFormat="1" ht="30" customHeight="1">
      <c r="A3743" s="140" t="s">
        <v>4885</v>
      </c>
      <c r="B3743" s="142"/>
      <c r="C3743" s="142"/>
      <c r="D3743" s="142"/>
      <c r="E3743" s="142"/>
      <c r="F3743" s="142"/>
      <c r="K3743" s="140" t="s">
        <v>8276</v>
      </c>
    </row>
    <row r="3744" spans="1:11" s="139" customFormat="1" ht="30" customHeight="1">
      <c r="A3744" s="140" t="s">
        <v>4886</v>
      </c>
      <c r="B3744" s="142"/>
      <c r="C3744" s="142"/>
      <c r="D3744" s="142"/>
      <c r="E3744" s="142"/>
      <c r="F3744" s="142"/>
      <c r="K3744" s="140" t="s">
        <v>8277</v>
      </c>
    </row>
    <row r="3745" spans="1:11" s="139" customFormat="1" ht="30" customHeight="1">
      <c r="A3745" s="140" t="s">
        <v>4887</v>
      </c>
      <c r="B3745" s="142"/>
      <c r="C3745" s="142"/>
      <c r="D3745" s="142"/>
      <c r="E3745" s="142"/>
      <c r="F3745" s="142"/>
      <c r="K3745" s="140" t="s">
        <v>8278</v>
      </c>
    </row>
    <row r="3746" spans="1:11" s="139" customFormat="1" ht="30" customHeight="1">
      <c r="A3746" s="140" t="s">
        <v>4888</v>
      </c>
      <c r="B3746" s="142"/>
      <c r="C3746" s="142"/>
      <c r="D3746" s="142"/>
      <c r="E3746" s="142"/>
      <c r="F3746" s="142"/>
      <c r="K3746" s="140" t="s">
        <v>8279</v>
      </c>
    </row>
    <row r="3747" spans="1:11" s="139" customFormat="1" ht="30" customHeight="1">
      <c r="A3747" s="140" t="s">
        <v>4889</v>
      </c>
      <c r="B3747" s="142"/>
      <c r="C3747" s="142"/>
      <c r="D3747" s="142"/>
      <c r="E3747" s="142"/>
      <c r="F3747" s="142"/>
      <c r="K3747" s="140" t="s">
        <v>8280</v>
      </c>
    </row>
    <row r="3748" spans="1:11" s="139" customFormat="1" ht="30" customHeight="1">
      <c r="A3748" s="140" t="s">
        <v>52</v>
      </c>
      <c r="B3748" s="142"/>
      <c r="C3748" s="142"/>
      <c r="D3748" s="142"/>
      <c r="E3748" s="142"/>
      <c r="F3748" s="142"/>
      <c r="K3748" s="140" t="s">
        <v>52</v>
      </c>
    </row>
    <row r="3749" spans="1:11" s="139" customFormat="1" ht="30" customHeight="1">
      <c r="A3749" s="140" t="s">
        <v>4890</v>
      </c>
      <c r="B3749" s="142"/>
      <c r="C3749" s="142"/>
      <c r="D3749" s="142"/>
      <c r="E3749" s="142"/>
      <c r="F3749" s="142"/>
      <c r="K3749" s="140" t="s">
        <v>8281</v>
      </c>
    </row>
    <row r="3750" spans="1:11" s="139" customFormat="1" ht="30" customHeight="1">
      <c r="A3750" s="140" t="s">
        <v>4891</v>
      </c>
      <c r="B3750" s="142"/>
      <c r="C3750" s="142"/>
      <c r="D3750" s="142"/>
      <c r="E3750" s="142"/>
      <c r="F3750" s="142"/>
      <c r="K3750" s="140" t="s">
        <v>8282</v>
      </c>
    </row>
    <row r="3751" spans="1:11" s="139" customFormat="1" ht="30" customHeight="1">
      <c r="A3751" s="140" t="s">
        <v>4892</v>
      </c>
      <c r="B3751" s="142"/>
      <c r="C3751" s="142"/>
      <c r="D3751" s="142"/>
      <c r="E3751" s="142"/>
      <c r="F3751" s="142"/>
      <c r="K3751" s="140" t="s">
        <v>8283</v>
      </c>
    </row>
    <row r="3752" spans="1:11" s="139" customFormat="1" ht="30" customHeight="1">
      <c r="A3752" s="140" t="s">
        <v>4893</v>
      </c>
      <c r="B3752" s="142"/>
      <c r="C3752" s="142"/>
      <c r="D3752" s="142"/>
      <c r="E3752" s="142"/>
      <c r="F3752" s="142"/>
      <c r="K3752" s="140" t="s">
        <v>8284</v>
      </c>
    </row>
    <row r="3753" spans="1:11" s="139" customFormat="1" ht="30" customHeight="1">
      <c r="A3753" s="140" t="s">
        <v>4894</v>
      </c>
      <c r="B3753" s="142"/>
      <c r="C3753" s="142"/>
      <c r="D3753" s="142"/>
      <c r="E3753" s="142"/>
      <c r="F3753" s="142"/>
      <c r="K3753" s="140" t="s">
        <v>8285</v>
      </c>
    </row>
    <row r="3754" spans="1:11" s="139" customFormat="1" ht="30" customHeight="1">
      <c r="A3754" s="140" t="s">
        <v>4895</v>
      </c>
      <c r="B3754" s="142">
        <v>4745.8999999999996</v>
      </c>
      <c r="C3754" s="142"/>
      <c r="D3754" s="142"/>
      <c r="E3754" s="142">
        <v>4745.8999999999996</v>
      </c>
      <c r="F3754" s="142" t="s">
        <v>8286</v>
      </c>
      <c r="K3754" s="140" t="s">
        <v>8287</v>
      </c>
    </row>
    <row r="3755" spans="1:11" s="139" customFormat="1" ht="30" customHeight="1">
      <c r="A3755" s="140" t="s">
        <v>4896</v>
      </c>
      <c r="B3755" s="142"/>
      <c r="C3755" s="142">
        <v>6275.8</v>
      </c>
      <c r="D3755" s="142"/>
      <c r="E3755" s="142">
        <v>6275.8</v>
      </c>
      <c r="F3755" s="142" t="s">
        <v>8288</v>
      </c>
      <c r="K3755" s="140" t="s">
        <v>8289</v>
      </c>
    </row>
    <row r="3756" spans="1:11" s="139" customFormat="1" ht="30" customHeight="1">
      <c r="A3756" s="140" t="s">
        <v>4897</v>
      </c>
      <c r="B3756" s="142"/>
      <c r="C3756" s="142"/>
      <c r="D3756" s="142">
        <v>3320.1</v>
      </c>
      <c r="E3756" s="142">
        <v>3320.1</v>
      </c>
      <c r="F3756" s="142" t="s">
        <v>8290</v>
      </c>
      <c r="K3756" s="140" t="s">
        <v>8291</v>
      </c>
    </row>
    <row r="3757" spans="1:11" s="139" customFormat="1" ht="30" customHeight="1">
      <c r="A3757" s="140" t="s">
        <v>52</v>
      </c>
      <c r="B3757" s="142"/>
      <c r="C3757" s="142"/>
      <c r="D3757" s="142"/>
      <c r="E3757" s="142"/>
      <c r="F3757" s="142"/>
      <c r="K3757" s="140" t="s">
        <v>52</v>
      </c>
    </row>
    <row r="3758" spans="1:11" s="139" customFormat="1" ht="30" customHeight="1">
      <c r="A3758" s="140" t="s">
        <v>4300</v>
      </c>
      <c r="B3758" s="146">
        <v>4745.8999999999996</v>
      </c>
      <c r="C3758" s="146">
        <v>6275.8</v>
      </c>
      <c r="D3758" s="146">
        <v>3320.1</v>
      </c>
      <c r="E3758" s="146">
        <v>14341.8</v>
      </c>
      <c r="F3758" s="146"/>
      <c r="K3758" s="140" t="s">
        <v>7543</v>
      </c>
    </row>
    <row r="3759" spans="1:11" s="139" customFormat="1" ht="30" customHeight="1">
      <c r="A3759" s="140" t="s">
        <v>52</v>
      </c>
      <c r="B3759" s="142"/>
      <c r="C3759" s="142"/>
      <c r="D3759" s="142"/>
      <c r="E3759" s="142"/>
      <c r="F3759" s="142"/>
      <c r="K3759" s="140" t="s">
        <v>52</v>
      </c>
    </row>
    <row r="3760" spans="1:11" s="139" customFormat="1" ht="30" customHeight="1">
      <c r="A3760" s="140" t="s">
        <v>52</v>
      </c>
      <c r="B3760" s="142"/>
      <c r="C3760" s="142"/>
      <c r="D3760" s="142"/>
      <c r="E3760" s="142"/>
      <c r="F3760" s="142"/>
      <c r="K3760" s="140" t="s">
        <v>52</v>
      </c>
    </row>
    <row r="3761" spans="1:11" s="139" customFormat="1" ht="30" customHeight="1">
      <c r="A3761" s="140" t="s">
        <v>4898</v>
      </c>
      <c r="B3761" s="142"/>
      <c r="C3761" s="142"/>
      <c r="D3761" s="142"/>
      <c r="E3761" s="142"/>
      <c r="F3761" s="142"/>
      <c r="K3761" s="140" t="s">
        <v>8292</v>
      </c>
    </row>
    <row r="3762" spans="1:11" s="139" customFormat="1" ht="30" customHeight="1">
      <c r="A3762" s="140" t="s">
        <v>4899</v>
      </c>
      <c r="B3762" s="142"/>
      <c r="C3762" s="142"/>
      <c r="D3762" s="142"/>
      <c r="E3762" s="142"/>
      <c r="F3762" s="142"/>
      <c r="K3762" s="140" t="s">
        <v>8293</v>
      </c>
    </row>
    <row r="3763" spans="1:11" s="139" customFormat="1" ht="30" customHeight="1">
      <c r="A3763" s="140" t="s">
        <v>4900</v>
      </c>
      <c r="B3763" s="142"/>
      <c r="C3763" s="142"/>
      <c r="D3763" s="142"/>
      <c r="E3763" s="142"/>
      <c r="F3763" s="142"/>
      <c r="K3763" s="140" t="s">
        <v>8294</v>
      </c>
    </row>
    <row r="3764" spans="1:11" s="139" customFormat="1" ht="30" customHeight="1">
      <c r="A3764" s="140" t="s">
        <v>4901</v>
      </c>
      <c r="B3764" s="142"/>
      <c r="C3764" s="142"/>
      <c r="D3764" s="142"/>
      <c r="E3764" s="142"/>
      <c r="F3764" s="142"/>
      <c r="K3764" s="140" t="s">
        <v>8295</v>
      </c>
    </row>
    <row r="3765" spans="1:11" s="139" customFormat="1" ht="30" customHeight="1">
      <c r="A3765" s="140" t="s">
        <v>4902</v>
      </c>
      <c r="B3765" s="142"/>
      <c r="C3765" s="142"/>
      <c r="D3765" s="142"/>
      <c r="E3765" s="142"/>
      <c r="F3765" s="142"/>
      <c r="K3765" s="140" t="s">
        <v>8296</v>
      </c>
    </row>
    <row r="3766" spans="1:11" s="139" customFormat="1" ht="30" customHeight="1">
      <c r="A3766" s="140" t="s">
        <v>4903</v>
      </c>
      <c r="B3766" s="142"/>
      <c r="C3766" s="142"/>
      <c r="D3766" s="142"/>
      <c r="E3766" s="142"/>
      <c r="F3766" s="142"/>
      <c r="K3766" s="140" t="s">
        <v>8297</v>
      </c>
    </row>
    <row r="3767" spans="1:11" s="139" customFormat="1" ht="30" customHeight="1">
      <c r="A3767" s="140" t="s">
        <v>4904</v>
      </c>
      <c r="B3767" s="142"/>
      <c r="C3767" s="142"/>
      <c r="D3767" s="142"/>
      <c r="E3767" s="142"/>
      <c r="F3767" s="142"/>
      <c r="K3767" s="140" t="s">
        <v>8298</v>
      </c>
    </row>
    <row r="3768" spans="1:11" s="139" customFormat="1" ht="30" customHeight="1">
      <c r="A3768" s="140" t="s">
        <v>4905</v>
      </c>
      <c r="B3768" s="142"/>
      <c r="C3768" s="142"/>
      <c r="D3768" s="142"/>
      <c r="E3768" s="142"/>
      <c r="F3768" s="142"/>
      <c r="K3768" s="140" t="s">
        <v>8299</v>
      </c>
    </row>
    <row r="3769" spans="1:11" s="139" customFormat="1" ht="30" customHeight="1">
      <c r="A3769" s="140" t="s">
        <v>4906</v>
      </c>
      <c r="B3769" s="142">
        <v>134.4</v>
      </c>
      <c r="C3769" s="142"/>
      <c r="D3769" s="142"/>
      <c r="E3769" s="142">
        <v>134.4</v>
      </c>
      <c r="F3769" s="142" t="s">
        <v>7566</v>
      </c>
      <c r="K3769" s="140" t="s">
        <v>8300</v>
      </c>
    </row>
    <row r="3770" spans="1:11" s="139" customFormat="1" ht="30" customHeight="1">
      <c r="A3770" s="140" t="s">
        <v>4907</v>
      </c>
      <c r="B3770" s="142"/>
      <c r="C3770" s="142">
        <v>679.2</v>
      </c>
      <c r="D3770" s="142"/>
      <c r="E3770" s="142">
        <v>679.2</v>
      </c>
      <c r="F3770" s="142" t="s">
        <v>7568</v>
      </c>
      <c r="K3770" s="140" t="s">
        <v>8301</v>
      </c>
    </row>
    <row r="3771" spans="1:11" s="139" customFormat="1" ht="30" customHeight="1">
      <c r="A3771" s="140" t="s">
        <v>4908</v>
      </c>
      <c r="B3771" s="142"/>
      <c r="C3771" s="142"/>
      <c r="D3771" s="142">
        <v>633.79999999999995</v>
      </c>
      <c r="E3771" s="142">
        <v>633.79999999999995</v>
      </c>
      <c r="F3771" s="142" t="s">
        <v>7570</v>
      </c>
      <c r="K3771" s="140" t="s">
        <v>8302</v>
      </c>
    </row>
    <row r="3772" spans="1:11" s="139" customFormat="1" ht="30" customHeight="1">
      <c r="A3772" s="140" t="s">
        <v>52</v>
      </c>
      <c r="B3772" s="142"/>
      <c r="C3772" s="142"/>
      <c r="D3772" s="142"/>
      <c r="E3772" s="142"/>
      <c r="F3772" s="142"/>
      <c r="K3772" s="140" t="s">
        <v>52</v>
      </c>
    </row>
    <row r="3773" spans="1:11" s="139" customFormat="1" ht="30" customHeight="1">
      <c r="A3773" s="140" t="s">
        <v>4306</v>
      </c>
      <c r="B3773" s="146">
        <v>134.4</v>
      </c>
      <c r="C3773" s="146">
        <v>679.2</v>
      </c>
      <c r="D3773" s="146">
        <v>633.79999999999995</v>
      </c>
      <c r="E3773" s="146">
        <v>1447.4</v>
      </c>
      <c r="F3773" s="146"/>
      <c r="K3773" s="140" t="s">
        <v>7545</v>
      </c>
    </row>
    <row r="3774" spans="1:11" s="139" customFormat="1" ht="30" customHeight="1">
      <c r="A3774" s="140" t="s">
        <v>52</v>
      </c>
      <c r="B3774" s="142"/>
      <c r="C3774" s="142"/>
      <c r="D3774" s="142"/>
      <c r="E3774" s="142"/>
      <c r="F3774" s="142"/>
      <c r="K3774" s="140" t="s">
        <v>52</v>
      </c>
    </row>
    <row r="3775" spans="1:11" s="139" customFormat="1" ht="30" customHeight="1">
      <c r="A3775" s="140" t="s">
        <v>4909</v>
      </c>
      <c r="B3775" s="142"/>
      <c r="C3775" s="142"/>
      <c r="D3775" s="142"/>
      <c r="E3775" s="142"/>
      <c r="F3775" s="142"/>
      <c r="K3775" s="140" t="s">
        <v>8303</v>
      </c>
    </row>
    <row r="3776" spans="1:11" s="139" customFormat="1" ht="30" customHeight="1">
      <c r="A3776" s="140" t="s">
        <v>4910</v>
      </c>
      <c r="B3776" s="142"/>
      <c r="C3776" s="142"/>
      <c r="D3776" s="142"/>
      <c r="E3776" s="142"/>
      <c r="F3776" s="142"/>
      <c r="K3776" s="140" t="s">
        <v>8304</v>
      </c>
    </row>
    <row r="3777" spans="1:11" s="139" customFormat="1" ht="30" customHeight="1">
      <c r="A3777" s="140" t="s">
        <v>4911</v>
      </c>
      <c r="B3777" s="142"/>
      <c r="C3777" s="142">
        <v>1117.7</v>
      </c>
      <c r="D3777" s="142"/>
      <c r="E3777" s="142">
        <v>1117.7</v>
      </c>
      <c r="F3777" s="142" t="s">
        <v>8305</v>
      </c>
      <c r="K3777" s="140" t="s">
        <v>8306</v>
      </c>
    </row>
    <row r="3778" spans="1:11" s="139" customFormat="1" ht="30" customHeight="1">
      <c r="A3778" s="140" t="s">
        <v>4912</v>
      </c>
      <c r="B3778" s="142"/>
      <c r="C3778" s="142">
        <v>314.39999999999998</v>
      </c>
      <c r="D3778" s="142"/>
      <c r="E3778" s="142">
        <v>314.39999999999998</v>
      </c>
      <c r="F3778" s="142" t="s">
        <v>6755</v>
      </c>
      <c r="K3778" s="140" t="s">
        <v>8307</v>
      </c>
    </row>
    <row r="3779" spans="1:11" s="139" customFormat="1" ht="30" customHeight="1">
      <c r="A3779" s="140" t="s">
        <v>52</v>
      </c>
      <c r="B3779" s="142"/>
      <c r="C3779" s="142"/>
      <c r="D3779" s="142"/>
      <c r="E3779" s="142"/>
      <c r="F3779" s="142"/>
      <c r="K3779" s="140" t="s">
        <v>52</v>
      </c>
    </row>
    <row r="3780" spans="1:11" s="139" customFormat="1" ht="30" customHeight="1">
      <c r="A3780" s="140" t="s">
        <v>4913</v>
      </c>
      <c r="B3780" s="146"/>
      <c r="C3780" s="146">
        <v>1432.1</v>
      </c>
      <c r="D3780" s="146"/>
      <c r="E3780" s="146">
        <v>1432.1</v>
      </c>
      <c r="F3780" s="146"/>
      <c r="K3780" s="140" t="s">
        <v>8308</v>
      </c>
    </row>
    <row r="3781" spans="1:11" s="139" customFormat="1" ht="30" customHeight="1">
      <c r="A3781" s="140" t="s">
        <v>52</v>
      </c>
      <c r="B3781" s="142"/>
      <c r="C3781" s="142"/>
      <c r="D3781" s="142"/>
      <c r="E3781" s="142"/>
      <c r="F3781" s="142"/>
      <c r="K3781" s="140" t="s">
        <v>52</v>
      </c>
    </row>
    <row r="3782" spans="1:11" s="139" customFormat="1" ht="30" customHeight="1">
      <c r="A3782" s="140" t="s">
        <v>4307</v>
      </c>
      <c r="B3782" s="143">
        <v>4880.3</v>
      </c>
      <c r="C3782" s="143">
        <v>8387.1</v>
      </c>
      <c r="D3782" s="143">
        <v>3953.9</v>
      </c>
      <c r="E3782" s="143">
        <v>17221.3</v>
      </c>
      <c r="F3782" s="143"/>
      <c r="K3782" s="140" t="s">
        <v>7546</v>
      </c>
    </row>
    <row r="3783" spans="1:11" s="139" customFormat="1" ht="30" customHeight="1">
      <c r="A3783" s="140"/>
      <c r="B3783" s="140"/>
      <c r="C3783" s="140"/>
      <c r="D3783" s="140"/>
      <c r="E3783" s="140"/>
      <c r="F3783" s="140"/>
    </row>
    <row r="3784" spans="1:11" s="139" customFormat="1" ht="30" customHeight="1" thickBot="1">
      <c r="A3784" s="144" t="s">
        <v>3566</v>
      </c>
      <c r="B3784" s="145">
        <v>4880</v>
      </c>
      <c r="C3784" s="145">
        <v>8387</v>
      </c>
      <c r="D3784" s="145">
        <v>3953</v>
      </c>
      <c r="E3784" s="145">
        <v>17220</v>
      </c>
      <c r="F3784" s="144"/>
    </row>
    <row r="3785" spans="1:11" s="139" customFormat="1" ht="30" customHeight="1">
      <c r="A3785" s="140"/>
      <c r="B3785" s="140"/>
      <c r="C3785" s="140"/>
      <c r="D3785" s="140"/>
      <c r="E3785" s="140"/>
      <c r="F3785" s="140"/>
    </row>
    <row r="3786" spans="1:11" s="139" customFormat="1" ht="30" customHeight="1">
      <c r="A3786" s="140" t="s">
        <v>8309</v>
      </c>
      <c r="B3786" s="141">
        <v>7003</v>
      </c>
      <c r="C3786" s="141">
        <v>233455</v>
      </c>
      <c r="D3786" s="141">
        <v>0</v>
      </c>
      <c r="E3786" s="141">
        <v>240458</v>
      </c>
      <c r="F3786" s="140" t="s">
        <v>52</v>
      </c>
      <c r="G3786" s="139" t="s">
        <v>52</v>
      </c>
      <c r="H3786" s="139" t="s">
        <v>6539</v>
      </c>
      <c r="K3786" s="139">
        <v>1</v>
      </c>
    </row>
    <row r="3787" spans="1:11" s="139" customFormat="1" ht="30" customHeight="1">
      <c r="A3787" s="147"/>
      <c r="B3787" s="140"/>
      <c r="C3787" s="140"/>
      <c r="D3787" s="140"/>
      <c r="E3787" s="140"/>
      <c r="F3787" s="140"/>
    </row>
    <row r="3788" spans="1:11" s="139" customFormat="1" ht="30" customHeight="1">
      <c r="A3788" s="140" t="s">
        <v>6674</v>
      </c>
      <c r="B3788" s="140"/>
      <c r="C3788" s="140"/>
      <c r="D3788" s="140"/>
      <c r="E3788" s="140"/>
      <c r="F3788" s="140"/>
      <c r="G3788" s="139" t="s">
        <v>52</v>
      </c>
      <c r="I3788" s="139" t="s">
        <v>1535</v>
      </c>
      <c r="J3788" s="139" t="s">
        <v>52</v>
      </c>
      <c r="K3788" s="139" t="s">
        <v>56</v>
      </c>
    </row>
    <row r="3789" spans="1:11" s="139" customFormat="1" ht="30" customHeight="1">
      <c r="A3789" s="140" t="s">
        <v>4914</v>
      </c>
      <c r="B3789" s="142"/>
      <c r="C3789" s="142"/>
      <c r="D3789" s="142"/>
      <c r="E3789" s="142"/>
      <c r="F3789" s="142"/>
      <c r="K3789" s="140" t="s">
        <v>8310</v>
      </c>
    </row>
    <row r="3790" spans="1:11" s="139" customFormat="1" ht="30" customHeight="1">
      <c r="A3790" s="140" t="s">
        <v>52</v>
      </c>
      <c r="B3790" s="142"/>
      <c r="C3790" s="142"/>
      <c r="D3790" s="142"/>
      <c r="E3790" s="142"/>
      <c r="F3790" s="142"/>
      <c r="K3790" s="140" t="s">
        <v>52</v>
      </c>
    </row>
    <row r="3791" spans="1:11" s="139" customFormat="1" ht="30" customHeight="1">
      <c r="A3791" s="140" t="s">
        <v>3548</v>
      </c>
      <c r="B3791" s="142"/>
      <c r="C3791" s="142"/>
      <c r="D3791" s="142"/>
      <c r="E3791" s="142"/>
      <c r="F3791" s="142"/>
      <c r="K3791" s="140" t="s">
        <v>6677</v>
      </c>
    </row>
    <row r="3792" spans="1:11" s="139" customFormat="1" ht="30" customHeight="1">
      <c r="A3792" s="140" t="s">
        <v>4915</v>
      </c>
      <c r="B3792" s="142"/>
      <c r="C3792" s="142"/>
      <c r="D3792" s="142"/>
      <c r="E3792" s="142"/>
      <c r="F3792" s="142"/>
      <c r="K3792" s="140" t="s">
        <v>8311</v>
      </c>
    </row>
    <row r="3793" spans="1:11" s="139" customFormat="1" ht="30" customHeight="1">
      <c r="A3793" s="140" t="s">
        <v>4916</v>
      </c>
      <c r="B3793" s="142"/>
      <c r="C3793" s="142"/>
      <c r="D3793" s="142"/>
      <c r="E3793" s="142"/>
      <c r="F3793" s="142"/>
      <c r="K3793" s="140" t="s">
        <v>8312</v>
      </c>
    </row>
    <row r="3794" spans="1:11" s="139" customFormat="1" ht="30" customHeight="1">
      <c r="A3794" s="140" t="s">
        <v>4917</v>
      </c>
      <c r="B3794" s="142"/>
      <c r="C3794" s="142"/>
      <c r="D3794" s="142"/>
      <c r="E3794" s="142"/>
      <c r="F3794" s="142"/>
      <c r="K3794" s="140" t="s">
        <v>8313</v>
      </c>
    </row>
    <row r="3795" spans="1:11" s="139" customFormat="1" ht="30" customHeight="1">
      <c r="A3795" s="140" t="s">
        <v>52</v>
      </c>
      <c r="B3795" s="142"/>
      <c r="C3795" s="142"/>
      <c r="D3795" s="142"/>
      <c r="E3795" s="142"/>
      <c r="F3795" s="142"/>
      <c r="K3795" s="140" t="s">
        <v>52</v>
      </c>
    </row>
    <row r="3796" spans="1:11" s="139" customFormat="1" ht="30" customHeight="1">
      <c r="A3796" s="140" t="s">
        <v>52</v>
      </c>
      <c r="B3796" s="142"/>
      <c r="C3796" s="142"/>
      <c r="D3796" s="142"/>
      <c r="E3796" s="142"/>
      <c r="F3796" s="142"/>
      <c r="K3796" s="140" t="s">
        <v>6676</v>
      </c>
    </row>
    <row r="3797" spans="1:11" s="139" customFormat="1" ht="30" customHeight="1">
      <c r="A3797" s="140" t="s">
        <v>4918</v>
      </c>
      <c r="B3797" s="142"/>
      <c r="C3797" s="142"/>
      <c r="D3797" s="142"/>
      <c r="E3797" s="142"/>
      <c r="F3797" s="142"/>
      <c r="K3797" s="140" t="s">
        <v>8314</v>
      </c>
    </row>
    <row r="3798" spans="1:11" s="139" customFormat="1" ht="30" customHeight="1">
      <c r="A3798" s="140" t="s">
        <v>52</v>
      </c>
      <c r="B3798" s="142"/>
      <c r="C3798" s="142"/>
      <c r="D3798" s="142"/>
      <c r="E3798" s="142"/>
      <c r="F3798" s="142"/>
      <c r="K3798" s="140" t="s">
        <v>52</v>
      </c>
    </row>
    <row r="3799" spans="1:11" s="139" customFormat="1" ht="30" customHeight="1">
      <c r="A3799" s="140" t="s">
        <v>4401</v>
      </c>
      <c r="B3799" s="142"/>
      <c r="C3799" s="142"/>
      <c r="D3799" s="142"/>
      <c r="E3799" s="142"/>
      <c r="F3799" s="142"/>
      <c r="K3799" s="140" t="s">
        <v>7718</v>
      </c>
    </row>
    <row r="3800" spans="1:11" s="139" customFormat="1" ht="30" customHeight="1">
      <c r="A3800" s="140" t="s">
        <v>4919</v>
      </c>
      <c r="B3800" s="142"/>
      <c r="C3800" s="142"/>
      <c r="D3800" s="142"/>
      <c r="E3800" s="142"/>
      <c r="F3800" s="142"/>
      <c r="K3800" s="140" t="s">
        <v>8315</v>
      </c>
    </row>
    <row r="3801" spans="1:11" s="139" customFormat="1" ht="30" customHeight="1">
      <c r="A3801" s="140" t="s">
        <v>4920</v>
      </c>
      <c r="B3801" s="142"/>
      <c r="C3801" s="142"/>
      <c r="D3801" s="142"/>
      <c r="E3801" s="142"/>
      <c r="F3801" s="142"/>
      <c r="K3801" s="140" t="s">
        <v>8316</v>
      </c>
    </row>
    <row r="3802" spans="1:11" s="139" customFormat="1" ht="30" customHeight="1">
      <c r="A3802" s="140" t="s">
        <v>52</v>
      </c>
      <c r="B3802" s="142"/>
      <c r="C3802" s="142"/>
      <c r="D3802" s="142"/>
      <c r="E3802" s="142"/>
      <c r="F3802" s="142"/>
      <c r="K3802" s="140" t="s">
        <v>52</v>
      </c>
    </row>
    <row r="3803" spans="1:11" s="139" customFormat="1" ht="30" customHeight="1">
      <c r="A3803" s="140" t="s">
        <v>4449</v>
      </c>
      <c r="B3803" s="142"/>
      <c r="C3803" s="142"/>
      <c r="D3803" s="142"/>
      <c r="E3803" s="142"/>
      <c r="F3803" s="142"/>
      <c r="K3803" s="140" t="s">
        <v>7748</v>
      </c>
    </row>
    <row r="3804" spans="1:11" s="139" customFormat="1" ht="30" customHeight="1">
      <c r="A3804" s="140" t="s">
        <v>4921</v>
      </c>
      <c r="B3804" s="142"/>
      <c r="C3804" s="142">
        <v>132557.20000000001</v>
      </c>
      <c r="D3804" s="142"/>
      <c r="E3804" s="142">
        <v>132557.20000000001</v>
      </c>
      <c r="F3804" s="142" t="s">
        <v>8317</v>
      </c>
      <c r="K3804" s="140" t="s">
        <v>8318</v>
      </c>
    </row>
    <row r="3805" spans="1:11" s="139" customFormat="1" ht="30" customHeight="1">
      <c r="A3805" s="140" t="s">
        <v>4922</v>
      </c>
      <c r="B3805" s="142"/>
      <c r="C3805" s="142">
        <v>11320.5</v>
      </c>
      <c r="D3805" s="142"/>
      <c r="E3805" s="142">
        <v>11320.5</v>
      </c>
      <c r="F3805" s="142" t="s">
        <v>6755</v>
      </c>
      <c r="K3805" s="140" t="s">
        <v>8319</v>
      </c>
    </row>
    <row r="3806" spans="1:11" s="139" customFormat="1" ht="30" customHeight="1">
      <c r="A3806" s="140" t="s">
        <v>52</v>
      </c>
      <c r="B3806" s="146"/>
      <c r="C3806" s="146"/>
      <c r="D3806" s="146"/>
      <c r="E3806" s="146"/>
      <c r="F3806" s="146"/>
      <c r="K3806" s="140" t="s">
        <v>6994</v>
      </c>
    </row>
    <row r="3807" spans="1:11" s="139" customFormat="1" ht="30" customHeight="1">
      <c r="A3807" s="140" t="s">
        <v>4923</v>
      </c>
      <c r="B3807" s="142"/>
      <c r="C3807" s="142">
        <v>143877.70000000001</v>
      </c>
      <c r="D3807" s="142"/>
      <c r="E3807" s="142">
        <v>143877.70000000001</v>
      </c>
      <c r="F3807" s="142"/>
      <c r="K3807" s="140" t="s">
        <v>8320</v>
      </c>
    </row>
    <row r="3808" spans="1:11" s="139" customFormat="1" ht="30" customHeight="1">
      <c r="A3808" s="140" t="s">
        <v>52</v>
      </c>
      <c r="B3808" s="142"/>
      <c r="C3808" s="142"/>
      <c r="D3808" s="142"/>
      <c r="E3808" s="142"/>
      <c r="F3808" s="142"/>
      <c r="K3808" s="140" t="s">
        <v>6758</v>
      </c>
    </row>
    <row r="3809" spans="1:11" s="139" customFormat="1" ht="30" customHeight="1">
      <c r="A3809" s="140" t="s">
        <v>4924</v>
      </c>
      <c r="B3809" s="142"/>
      <c r="C3809" s="142"/>
      <c r="D3809" s="142"/>
      <c r="E3809" s="142"/>
      <c r="F3809" s="142"/>
      <c r="K3809" s="140" t="s">
        <v>8321</v>
      </c>
    </row>
    <row r="3810" spans="1:11" s="139" customFormat="1" ht="30" customHeight="1">
      <c r="A3810" s="140" t="s">
        <v>52</v>
      </c>
      <c r="B3810" s="142"/>
      <c r="C3810" s="142"/>
      <c r="D3810" s="142"/>
      <c r="E3810" s="142"/>
      <c r="F3810" s="142"/>
      <c r="K3810" s="140" t="s">
        <v>52</v>
      </c>
    </row>
    <row r="3811" spans="1:11" s="139" customFormat="1" ht="30" customHeight="1">
      <c r="A3811" s="140" t="s">
        <v>4401</v>
      </c>
      <c r="B3811" s="142"/>
      <c r="C3811" s="142"/>
      <c r="D3811" s="142"/>
      <c r="E3811" s="142"/>
      <c r="F3811" s="142"/>
      <c r="K3811" s="140" t="s">
        <v>7718</v>
      </c>
    </row>
    <row r="3812" spans="1:11" s="139" customFormat="1" ht="30" customHeight="1">
      <c r="A3812" s="140" t="s">
        <v>4925</v>
      </c>
      <c r="B3812" s="142"/>
      <c r="C3812" s="142"/>
      <c r="D3812" s="142"/>
      <c r="E3812" s="142"/>
      <c r="F3812" s="142"/>
      <c r="K3812" s="140" t="s">
        <v>8322</v>
      </c>
    </row>
    <row r="3813" spans="1:11" s="139" customFormat="1" ht="30" customHeight="1">
      <c r="A3813" s="140" t="s">
        <v>52</v>
      </c>
      <c r="B3813" s="142"/>
      <c r="C3813" s="142"/>
      <c r="D3813" s="142"/>
      <c r="E3813" s="142"/>
      <c r="F3813" s="142"/>
      <c r="K3813" s="140" t="s">
        <v>52</v>
      </c>
    </row>
    <row r="3814" spans="1:11" s="139" customFormat="1" ht="30" customHeight="1">
      <c r="A3814" s="140" t="s">
        <v>4926</v>
      </c>
      <c r="B3814" s="142"/>
      <c r="C3814" s="142"/>
      <c r="D3814" s="142"/>
      <c r="E3814" s="142"/>
      <c r="F3814" s="142"/>
      <c r="K3814" s="140" t="s">
        <v>8323</v>
      </c>
    </row>
    <row r="3815" spans="1:11" s="139" customFormat="1" ht="30" customHeight="1">
      <c r="A3815" s="140" t="s">
        <v>4927</v>
      </c>
      <c r="B3815" s="142"/>
      <c r="C3815" s="142">
        <v>53450.5</v>
      </c>
      <c r="D3815" s="142"/>
      <c r="E3815" s="142">
        <v>53450.5</v>
      </c>
      <c r="F3815" s="142" t="s">
        <v>8317</v>
      </c>
      <c r="K3815" s="140" t="s">
        <v>8324</v>
      </c>
    </row>
    <row r="3816" spans="1:11" s="139" customFormat="1" ht="30" customHeight="1">
      <c r="A3816" s="140" t="s">
        <v>4928</v>
      </c>
      <c r="B3816" s="142"/>
      <c r="C3816" s="142">
        <v>21976.3</v>
      </c>
      <c r="D3816" s="142"/>
      <c r="E3816" s="142">
        <v>21976.3</v>
      </c>
      <c r="F3816" s="142" t="s">
        <v>7965</v>
      </c>
      <c r="K3816" s="140" t="s">
        <v>8325</v>
      </c>
    </row>
    <row r="3817" spans="1:11" s="139" customFormat="1" ht="30" customHeight="1">
      <c r="A3817" s="140" t="s">
        <v>4929</v>
      </c>
      <c r="B3817" s="142"/>
      <c r="C3817" s="142">
        <v>14150.7</v>
      </c>
      <c r="D3817" s="142"/>
      <c r="E3817" s="142">
        <v>14150.7</v>
      </c>
      <c r="F3817" s="142" t="s">
        <v>6755</v>
      </c>
      <c r="K3817" s="140" t="s">
        <v>8326</v>
      </c>
    </row>
    <row r="3818" spans="1:11" s="139" customFormat="1" ht="30" customHeight="1">
      <c r="A3818" s="140" t="s">
        <v>52</v>
      </c>
      <c r="B3818" s="146"/>
      <c r="C3818" s="146"/>
      <c r="D3818" s="146"/>
      <c r="E3818" s="146"/>
      <c r="F3818" s="146"/>
      <c r="K3818" s="140" t="s">
        <v>6994</v>
      </c>
    </row>
    <row r="3819" spans="1:11" s="139" customFormat="1" ht="30" customHeight="1">
      <c r="A3819" s="140" t="s">
        <v>4923</v>
      </c>
      <c r="B3819" s="142"/>
      <c r="C3819" s="142">
        <v>89577.5</v>
      </c>
      <c r="D3819" s="142"/>
      <c r="E3819" s="142">
        <v>89577.5</v>
      </c>
      <c r="F3819" s="142"/>
      <c r="K3819" s="140" t="s">
        <v>8327</v>
      </c>
    </row>
    <row r="3820" spans="1:11" s="139" customFormat="1" ht="30" customHeight="1">
      <c r="A3820" s="140" t="s">
        <v>52</v>
      </c>
      <c r="B3820" s="142"/>
      <c r="C3820" s="142"/>
      <c r="D3820" s="142"/>
      <c r="E3820" s="142"/>
      <c r="F3820" s="142"/>
      <c r="K3820" s="140" t="s">
        <v>6796</v>
      </c>
    </row>
    <row r="3821" spans="1:11" s="139" customFormat="1" ht="30" customHeight="1">
      <c r="A3821" s="140" t="s">
        <v>4930</v>
      </c>
      <c r="B3821" s="142"/>
      <c r="C3821" s="142"/>
      <c r="D3821" s="142"/>
      <c r="E3821" s="142"/>
      <c r="F3821" s="142"/>
      <c r="K3821" s="140" t="s">
        <v>8328</v>
      </c>
    </row>
    <row r="3822" spans="1:11" s="139" customFormat="1" ht="30" customHeight="1">
      <c r="A3822" s="140" t="s">
        <v>4931</v>
      </c>
      <c r="B3822" s="142"/>
      <c r="C3822" s="142"/>
      <c r="D3822" s="142"/>
      <c r="E3822" s="142"/>
      <c r="F3822" s="142"/>
      <c r="K3822" s="140" t="s">
        <v>8329</v>
      </c>
    </row>
    <row r="3823" spans="1:11" s="139" customFormat="1" ht="30" customHeight="1">
      <c r="A3823" s="140" t="s">
        <v>4932</v>
      </c>
      <c r="B3823" s="142">
        <v>7003.6</v>
      </c>
      <c r="C3823" s="142"/>
      <c r="D3823" s="142"/>
      <c r="E3823" s="142">
        <v>7003.6</v>
      </c>
      <c r="F3823" s="142"/>
      <c r="K3823" s="140" t="s">
        <v>8330</v>
      </c>
    </row>
    <row r="3824" spans="1:11" s="139" customFormat="1" ht="30" customHeight="1">
      <c r="A3824" s="140" t="s">
        <v>52</v>
      </c>
      <c r="B3824" s="146"/>
      <c r="C3824" s="146"/>
      <c r="D3824" s="146"/>
      <c r="E3824" s="146"/>
      <c r="F3824" s="146"/>
      <c r="K3824" s="140" t="s">
        <v>6994</v>
      </c>
    </row>
    <row r="3825" spans="1:11" s="139" customFormat="1" ht="30" customHeight="1">
      <c r="A3825" s="140" t="s">
        <v>4923</v>
      </c>
      <c r="B3825" s="142">
        <v>7003.6</v>
      </c>
      <c r="C3825" s="142"/>
      <c r="D3825" s="142"/>
      <c r="E3825" s="142">
        <v>7003.6</v>
      </c>
      <c r="F3825" s="142"/>
      <c r="K3825" s="140" t="s">
        <v>8331</v>
      </c>
    </row>
    <row r="3826" spans="1:11" s="139" customFormat="1" ht="30" customHeight="1">
      <c r="A3826" s="140" t="s">
        <v>52</v>
      </c>
      <c r="B3826" s="143"/>
      <c r="C3826" s="143"/>
      <c r="D3826" s="143"/>
      <c r="E3826" s="143"/>
      <c r="F3826" s="143"/>
      <c r="K3826" s="140" t="s">
        <v>7269</v>
      </c>
    </row>
    <row r="3827" spans="1:11" s="139" customFormat="1" ht="30" customHeight="1">
      <c r="A3827" s="140" t="s">
        <v>3929</v>
      </c>
      <c r="B3827" s="142">
        <v>7003.6</v>
      </c>
      <c r="C3827" s="142">
        <v>233455.2</v>
      </c>
      <c r="D3827" s="142"/>
      <c r="E3827" s="142">
        <v>240458.8</v>
      </c>
      <c r="F3827" s="142"/>
      <c r="K3827" s="140" t="s">
        <v>7041</v>
      </c>
    </row>
    <row r="3828" spans="1:11" s="139" customFormat="1" ht="30" customHeight="1">
      <c r="A3828" s="140"/>
      <c r="B3828" s="140"/>
      <c r="C3828" s="140"/>
      <c r="D3828" s="140"/>
      <c r="E3828" s="140"/>
      <c r="F3828" s="140"/>
    </row>
    <row r="3829" spans="1:11" s="139" customFormat="1" ht="30" customHeight="1" thickBot="1">
      <c r="A3829" s="144" t="s">
        <v>3566</v>
      </c>
      <c r="B3829" s="145">
        <v>7003</v>
      </c>
      <c r="C3829" s="145">
        <v>233455</v>
      </c>
      <c r="D3829" s="145">
        <v>0</v>
      </c>
      <c r="E3829" s="145">
        <v>240458</v>
      </c>
      <c r="F3829" s="144"/>
    </row>
    <row r="3830" spans="1:11" s="139" customFormat="1" ht="30" customHeight="1">
      <c r="A3830" s="140"/>
      <c r="B3830" s="140"/>
      <c r="C3830" s="140"/>
      <c r="D3830" s="140"/>
      <c r="E3830" s="140"/>
      <c r="F3830" s="140"/>
    </row>
    <row r="3831" spans="1:11" s="139" customFormat="1" ht="30" customHeight="1">
      <c r="A3831" s="140" t="s">
        <v>8332</v>
      </c>
      <c r="B3831" s="141">
        <v>7003</v>
      </c>
      <c r="C3831" s="141">
        <v>233455</v>
      </c>
      <c r="D3831" s="141">
        <v>0</v>
      </c>
      <c r="E3831" s="141">
        <v>240458</v>
      </c>
      <c r="F3831" s="140" t="s">
        <v>52</v>
      </c>
      <c r="G3831" s="139" t="s">
        <v>52</v>
      </c>
      <c r="H3831" s="139" t="s">
        <v>6540</v>
      </c>
      <c r="K3831" s="139">
        <v>1</v>
      </c>
    </row>
    <row r="3832" spans="1:11" s="139" customFormat="1" ht="30" customHeight="1">
      <c r="A3832" s="147"/>
      <c r="B3832" s="140"/>
      <c r="C3832" s="140"/>
      <c r="D3832" s="140"/>
      <c r="E3832" s="140"/>
      <c r="F3832" s="140"/>
    </row>
    <row r="3833" spans="1:11" s="139" customFormat="1" ht="30" customHeight="1">
      <c r="A3833" s="140" t="s">
        <v>6674</v>
      </c>
      <c r="B3833" s="140"/>
      <c r="C3833" s="140"/>
      <c r="D3833" s="140"/>
      <c r="E3833" s="140"/>
      <c r="F3833" s="140"/>
      <c r="G3833" s="139" t="s">
        <v>52</v>
      </c>
      <c r="I3833" s="139" t="s">
        <v>1535</v>
      </c>
      <c r="J3833" s="139" t="s">
        <v>52</v>
      </c>
      <c r="K3833" s="139" t="s">
        <v>56</v>
      </c>
    </row>
    <row r="3834" spans="1:11" s="139" customFormat="1" ht="30" customHeight="1">
      <c r="A3834" s="140" t="s">
        <v>4933</v>
      </c>
      <c r="B3834" s="142"/>
      <c r="C3834" s="142"/>
      <c r="D3834" s="142"/>
      <c r="E3834" s="142"/>
      <c r="F3834" s="142"/>
      <c r="K3834" s="140" t="s">
        <v>8333</v>
      </c>
    </row>
    <row r="3835" spans="1:11" s="139" customFormat="1" ht="30" customHeight="1">
      <c r="A3835" s="140" t="s">
        <v>52</v>
      </c>
      <c r="B3835" s="142"/>
      <c r="C3835" s="142"/>
      <c r="D3835" s="142"/>
      <c r="E3835" s="142"/>
      <c r="F3835" s="142"/>
      <c r="K3835" s="140" t="s">
        <v>52</v>
      </c>
    </row>
    <row r="3836" spans="1:11" s="139" customFormat="1" ht="30" customHeight="1">
      <c r="A3836" s="140" t="s">
        <v>3548</v>
      </c>
      <c r="B3836" s="142"/>
      <c r="C3836" s="142"/>
      <c r="D3836" s="142"/>
      <c r="E3836" s="142"/>
      <c r="F3836" s="142"/>
      <c r="K3836" s="140" t="s">
        <v>6677</v>
      </c>
    </row>
    <row r="3837" spans="1:11" s="139" customFormat="1" ht="30" customHeight="1">
      <c r="A3837" s="140" t="s">
        <v>4915</v>
      </c>
      <c r="B3837" s="142"/>
      <c r="C3837" s="142"/>
      <c r="D3837" s="142"/>
      <c r="E3837" s="142"/>
      <c r="F3837" s="142"/>
      <c r="K3837" s="140" t="s">
        <v>8311</v>
      </c>
    </row>
    <row r="3838" spans="1:11" s="139" customFormat="1" ht="30" customHeight="1">
      <c r="A3838" s="140" t="s">
        <v>4916</v>
      </c>
      <c r="B3838" s="142"/>
      <c r="C3838" s="142"/>
      <c r="D3838" s="142"/>
      <c r="E3838" s="142"/>
      <c r="F3838" s="142"/>
      <c r="K3838" s="140" t="s">
        <v>8312</v>
      </c>
    </row>
    <row r="3839" spans="1:11" s="139" customFormat="1" ht="30" customHeight="1">
      <c r="A3839" s="140" t="s">
        <v>4917</v>
      </c>
      <c r="B3839" s="142"/>
      <c r="C3839" s="142"/>
      <c r="D3839" s="142"/>
      <c r="E3839" s="142"/>
      <c r="F3839" s="142"/>
      <c r="K3839" s="140" t="s">
        <v>8313</v>
      </c>
    </row>
    <row r="3840" spans="1:11" s="139" customFormat="1" ht="30" customHeight="1">
      <c r="A3840" s="140" t="s">
        <v>52</v>
      </c>
      <c r="B3840" s="142"/>
      <c r="C3840" s="142"/>
      <c r="D3840" s="142"/>
      <c r="E3840" s="142"/>
      <c r="F3840" s="142"/>
      <c r="K3840" s="140" t="s">
        <v>52</v>
      </c>
    </row>
    <row r="3841" spans="1:11" s="139" customFormat="1" ht="30" customHeight="1">
      <c r="A3841" s="140" t="s">
        <v>52</v>
      </c>
      <c r="B3841" s="142"/>
      <c r="C3841" s="142"/>
      <c r="D3841" s="142"/>
      <c r="E3841" s="142"/>
      <c r="F3841" s="142"/>
      <c r="K3841" s="140" t="s">
        <v>6676</v>
      </c>
    </row>
    <row r="3842" spans="1:11" s="139" customFormat="1" ht="30" customHeight="1">
      <c r="A3842" s="140" t="s">
        <v>4918</v>
      </c>
      <c r="B3842" s="142"/>
      <c r="C3842" s="142"/>
      <c r="D3842" s="142"/>
      <c r="E3842" s="142"/>
      <c r="F3842" s="142"/>
      <c r="K3842" s="140" t="s">
        <v>8314</v>
      </c>
    </row>
    <row r="3843" spans="1:11" s="139" customFormat="1" ht="30" customHeight="1">
      <c r="A3843" s="140" t="s">
        <v>52</v>
      </c>
      <c r="B3843" s="142"/>
      <c r="C3843" s="142"/>
      <c r="D3843" s="142"/>
      <c r="E3843" s="142"/>
      <c r="F3843" s="142"/>
      <c r="K3843" s="140" t="s">
        <v>52</v>
      </c>
    </row>
    <row r="3844" spans="1:11" s="139" customFormat="1" ht="30" customHeight="1">
      <c r="A3844" s="140" t="s">
        <v>4401</v>
      </c>
      <c r="B3844" s="142"/>
      <c r="C3844" s="142"/>
      <c r="D3844" s="142"/>
      <c r="E3844" s="142"/>
      <c r="F3844" s="142"/>
      <c r="K3844" s="140" t="s">
        <v>7718</v>
      </c>
    </row>
    <row r="3845" spans="1:11" s="139" customFormat="1" ht="30" customHeight="1">
      <c r="A3845" s="140" t="s">
        <v>4919</v>
      </c>
      <c r="B3845" s="142"/>
      <c r="C3845" s="142"/>
      <c r="D3845" s="142"/>
      <c r="E3845" s="142"/>
      <c r="F3845" s="142"/>
      <c r="K3845" s="140" t="s">
        <v>8315</v>
      </c>
    </row>
    <row r="3846" spans="1:11" s="139" customFormat="1" ht="30" customHeight="1">
      <c r="A3846" s="140" t="s">
        <v>4920</v>
      </c>
      <c r="B3846" s="142"/>
      <c r="C3846" s="142"/>
      <c r="D3846" s="142"/>
      <c r="E3846" s="142"/>
      <c r="F3846" s="142"/>
      <c r="K3846" s="140" t="s">
        <v>8316</v>
      </c>
    </row>
    <row r="3847" spans="1:11" s="139" customFormat="1" ht="30" customHeight="1">
      <c r="A3847" s="140" t="s">
        <v>52</v>
      </c>
      <c r="B3847" s="142"/>
      <c r="C3847" s="142"/>
      <c r="D3847" s="142"/>
      <c r="E3847" s="142"/>
      <c r="F3847" s="142"/>
      <c r="K3847" s="140" t="s">
        <v>52</v>
      </c>
    </row>
    <row r="3848" spans="1:11" s="139" customFormat="1" ht="30" customHeight="1">
      <c r="A3848" s="140" t="s">
        <v>4449</v>
      </c>
      <c r="B3848" s="142"/>
      <c r="C3848" s="142"/>
      <c r="D3848" s="142"/>
      <c r="E3848" s="142"/>
      <c r="F3848" s="142"/>
      <c r="K3848" s="140" t="s">
        <v>7748</v>
      </c>
    </row>
    <row r="3849" spans="1:11" s="139" customFormat="1" ht="30" customHeight="1">
      <c r="A3849" s="140" t="s">
        <v>4921</v>
      </c>
      <c r="B3849" s="142"/>
      <c r="C3849" s="142">
        <v>132557.20000000001</v>
      </c>
      <c r="D3849" s="142"/>
      <c r="E3849" s="142">
        <v>132557.20000000001</v>
      </c>
      <c r="F3849" s="142" t="s">
        <v>8317</v>
      </c>
      <c r="K3849" s="140" t="s">
        <v>8318</v>
      </c>
    </row>
    <row r="3850" spans="1:11" s="139" customFormat="1" ht="30" customHeight="1">
      <c r="A3850" s="140" t="s">
        <v>4922</v>
      </c>
      <c r="B3850" s="142"/>
      <c r="C3850" s="142">
        <v>11320.5</v>
      </c>
      <c r="D3850" s="142"/>
      <c r="E3850" s="142">
        <v>11320.5</v>
      </c>
      <c r="F3850" s="142" t="s">
        <v>6755</v>
      </c>
      <c r="K3850" s="140" t="s">
        <v>8319</v>
      </c>
    </row>
    <row r="3851" spans="1:11" s="139" customFormat="1" ht="30" customHeight="1">
      <c r="A3851" s="140" t="s">
        <v>52</v>
      </c>
      <c r="B3851" s="146"/>
      <c r="C3851" s="146"/>
      <c r="D3851" s="146"/>
      <c r="E3851" s="146"/>
      <c r="F3851" s="146"/>
      <c r="K3851" s="140" t="s">
        <v>6994</v>
      </c>
    </row>
    <row r="3852" spans="1:11" s="139" customFormat="1" ht="30" customHeight="1">
      <c r="A3852" s="140" t="s">
        <v>4923</v>
      </c>
      <c r="B3852" s="142"/>
      <c r="C3852" s="142">
        <v>143877.70000000001</v>
      </c>
      <c r="D3852" s="142"/>
      <c r="E3852" s="142">
        <v>143877.70000000001</v>
      </c>
      <c r="F3852" s="142"/>
      <c r="K3852" s="140" t="s">
        <v>8320</v>
      </c>
    </row>
    <row r="3853" spans="1:11" s="139" customFormat="1" ht="30" customHeight="1">
      <c r="A3853" s="140" t="s">
        <v>52</v>
      </c>
      <c r="B3853" s="142"/>
      <c r="C3853" s="142"/>
      <c r="D3853" s="142"/>
      <c r="E3853" s="142"/>
      <c r="F3853" s="142"/>
      <c r="K3853" s="140" t="s">
        <v>6758</v>
      </c>
    </row>
    <row r="3854" spans="1:11" s="139" customFormat="1" ht="30" customHeight="1">
      <c r="A3854" s="140" t="s">
        <v>4924</v>
      </c>
      <c r="B3854" s="142"/>
      <c r="C3854" s="142"/>
      <c r="D3854" s="142"/>
      <c r="E3854" s="142"/>
      <c r="F3854" s="142"/>
      <c r="K3854" s="140" t="s">
        <v>8321</v>
      </c>
    </row>
    <row r="3855" spans="1:11" s="139" customFormat="1" ht="30" customHeight="1">
      <c r="A3855" s="140" t="s">
        <v>52</v>
      </c>
      <c r="B3855" s="142"/>
      <c r="C3855" s="142"/>
      <c r="D3855" s="142"/>
      <c r="E3855" s="142"/>
      <c r="F3855" s="142"/>
      <c r="K3855" s="140" t="s">
        <v>52</v>
      </c>
    </row>
    <row r="3856" spans="1:11" s="139" customFormat="1" ht="30" customHeight="1">
      <c r="A3856" s="140" t="s">
        <v>4401</v>
      </c>
      <c r="B3856" s="142"/>
      <c r="C3856" s="142"/>
      <c r="D3856" s="142"/>
      <c r="E3856" s="142"/>
      <c r="F3856" s="142"/>
      <c r="K3856" s="140" t="s">
        <v>7718</v>
      </c>
    </row>
    <row r="3857" spans="1:11" s="139" customFormat="1" ht="30" customHeight="1">
      <c r="A3857" s="140" t="s">
        <v>4925</v>
      </c>
      <c r="B3857" s="142"/>
      <c r="C3857" s="142"/>
      <c r="D3857" s="142"/>
      <c r="E3857" s="142"/>
      <c r="F3857" s="142"/>
      <c r="K3857" s="140" t="s">
        <v>8322</v>
      </c>
    </row>
    <row r="3858" spans="1:11" s="139" customFormat="1" ht="30" customHeight="1">
      <c r="A3858" s="140" t="s">
        <v>52</v>
      </c>
      <c r="B3858" s="142"/>
      <c r="C3858" s="142"/>
      <c r="D3858" s="142"/>
      <c r="E3858" s="142"/>
      <c r="F3858" s="142"/>
      <c r="K3858" s="140" t="s">
        <v>52</v>
      </c>
    </row>
    <row r="3859" spans="1:11" s="139" customFormat="1" ht="30" customHeight="1">
      <c r="A3859" s="140" t="s">
        <v>4926</v>
      </c>
      <c r="B3859" s="142"/>
      <c r="C3859" s="142"/>
      <c r="D3859" s="142"/>
      <c r="E3859" s="142"/>
      <c r="F3859" s="142"/>
      <c r="K3859" s="140" t="s">
        <v>8323</v>
      </c>
    </row>
    <row r="3860" spans="1:11" s="139" customFormat="1" ht="30" customHeight="1">
      <c r="A3860" s="140" t="s">
        <v>4927</v>
      </c>
      <c r="B3860" s="142"/>
      <c r="C3860" s="142">
        <v>53450.5</v>
      </c>
      <c r="D3860" s="142"/>
      <c r="E3860" s="142">
        <v>53450.5</v>
      </c>
      <c r="F3860" s="142" t="s">
        <v>8317</v>
      </c>
      <c r="K3860" s="140" t="s">
        <v>8324</v>
      </c>
    </row>
    <row r="3861" spans="1:11" s="139" customFormat="1" ht="30" customHeight="1">
      <c r="A3861" s="140" t="s">
        <v>4928</v>
      </c>
      <c r="B3861" s="142"/>
      <c r="C3861" s="142">
        <v>21976.3</v>
      </c>
      <c r="D3861" s="142"/>
      <c r="E3861" s="142">
        <v>21976.3</v>
      </c>
      <c r="F3861" s="142" t="s">
        <v>7965</v>
      </c>
      <c r="K3861" s="140" t="s">
        <v>8325</v>
      </c>
    </row>
    <row r="3862" spans="1:11" s="139" customFormat="1" ht="30" customHeight="1">
      <c r="A3862" s="140" t="s">
        <v>4929</v>
      </c>
      <c r="B3862" s="142"/>
      <c r="C3862" s="142">
        <v>14150.7</v>
      </c>
      <c r="D3862" s="142"/>
      <c r="E3862" s="142">
        <v>14150.7</v>
      </c>
      <c r="F3862" s="142" t="s">
        <v>6755</v>
      </c>
      <c r="K3862" s="140" t="s">
        <v>8326</v>
      </c>
    </row>
    <row r="3863" spans="1:11" s="139" customFormat="1" ht="30" customHeight="1">
      <c r="A3863" s="140" t="s">
        <v>52</v>
      </c>
      <c r="B3863" s="146"/>
      <c r="C3863" s="146"/>
      <c r="D3863" s="146"/>
      <c r="E3863" s="146"/>
      <c r="F3863" s="146"/>
      <c r="K3863" s="140" t="s">
        <v>6994</v>
      </c>
    </row>
    <row r="3864" spans="1:11" s="139" customFormat="1" ht="30" customHeight="1">
      <c r="A3864" s="140" t="s">
        <v>4923</v>
      </c>
      <c r="B3864" s="142"/>
      <c r="C3864" s="142">
        <v>89577.5</v>
      </c>
      <c r="D3864" s="142"/>
      <c r="E3864" s="142">
        <v>89577.5</v>
      </c>
      <c r="F3864" s="142"/>
      <c r="K3864" s="140" t="s">
        <v>8327</v>
      </c>
    </row>
    <row r="3865" spans="1:11" s="139" customFormat="1" ht="30" customHeight="1">
      <c r="A3865" s="140" t="s">
        <v>52</v>
      </c>
      <c r="B3865" s="142"/>
      <c r="C3865" s="142"/>
      <c r="D3865" s="142"/>
      <c r="E3865" s="142"/>
      <c r="F3865" s="142"/>
      <c r="K3865" s="140" t="s">
        <v>6796</v>
      </c>
    </row>
    <row r="3866" spans="1:11" s="139" customFormat="1" ht="30" customHeight="1">
      <c r="A3866" s="140" t="s">
        <v>4930</v>
      </c>
      <c r="B3866" s="142"/>
      <c r="C3866" s="142"/>
      <c r="D3866" s="142"/>
      <c r="E3866" s="142"/>
      <c r="F3866" s="142"/>
      <c r="K3866" s="140" t="s">
        <v>8328</v>
      </c>
    </row>
    <row r="3867" spans="1:11" s="139" customFormat="1" ht="30" customHeight="1">
      <c r="A3867" s="140" t="s">
        <v>4931</v>
      </c>
      <c r="B3867" s="142"/>
      <c r="C3867" s="142"/>
      <c r="D3867" s="142"/>
      <c r="E3867" s="142"/>
      <c r="F3867" s="142"/>
      <c r="K3867" s="140" t="s">
        <v>8329</v>
      </c>
    </row>
    <row r="3868" spans="1:11" s="139" customFormat="1" ht="30" customHeight="1">
      <c r="A3868" s="140" t="s">
        <v>4932</v>
      </c>
      <c r="B3868" s="142">
        <v>7003.6</v>
      </c>
      <c r="C3868" s="142"/>
      <c r="D3868" s="142"/>
      <c r="E3868" s="142">
        <v>7003.6</v>
      </c>
      <c r="F3868" s="142"/>
      <c r="K3868" s="140" t="s">
        <v>8330</v>
      </c>
    </row>
    <row r="3869" spans="1:11" s="139" customFormat="1" ht="30" customHeight="1">
      <c r="A3869" s="140" t="s">
        <v>52</v>
      </c>
      <c r="B3869" s="146"/>
      <c r="C3869" s="146"/>
      <c r="D3869" s="146"/>
      <c r="E3869" s="146"/>
      <c r="F3869" s="146"/>
      <c r="K3869" s="140" t="s">
        <v>6994</v>
      </c>
    </row>
    <row r="3870" spans="1:11" s="139" customFormat="1" ht="30" customHeight="1">
      <c r="A3870" s="140" t="s">
        <v>4923</v>
      </c>
      <c r="B3870" s="142">
        <v>7003.6</v>
      </c>
      <c r="C3870" s="142"/>
      <c r="D3870" s="142"/>
      <c r="E3870" s="142">
        <v>7003.6</v>
      </c>
      <c r="F3870" s="142"/>
      <c r="K3870" s="140" t="s">
        <v>8331</v>
      </c>
    </row>
    <row r="3871" spans="1:11" s="139" customFormat="1" ht="30" customHeight="1">
      <c r="A3871" s="140" t="s">
        <v>52</v>
      </c>
      <c r="B3871" s="143"/>
      <c r="C3871" s="143"/>
      <c r="D3871" s="143"/>
      <c r="E3871" s="143"/>
      <c r="F3871" s="143"/>
      <c r="K3871" s="140" t="s">
        <v>7269</v>
      </c>
    </row>
    <row r="3872" spans="1:11" s="139" customFormat="1" ht="30" customHeight="1">
      <c r="A3872" s="140" t="s">
        <v>4934</v>
      </c>
      <c r="B3872" s="143">
        <v>7003.6</v>
      </c>
      <c r="C3872" s="143">
        <v>233455.2</v>
      </c>
      <c r="D3872" s="143"/>
      <c r="E3872" s="143">
        <v>240458.8</v>
      </c>
      <c r="F3872" s="143"/>
      <c r="K3872" s="140" t="s">
        <v>8334</v>
      </c>
    </row>
    <row r="3873" spans="1:11" s="139" customFormat="1" ht="30" customHeight="1">
      <c r="A3873" s="140"/>
      <c r="B3873" s="140"/>
      <c r="C3873" s="140"/>
      <c r="D3873" s="140"/>
      <c r="E3873" s="140"/>
      <c r="F3873" s="140"/>
    </row>
    <row r="3874" spans="1:11" s="139" customFormat="1" ht="30" customHeight="1" thickBot="1">
      <c r="A3874" s="144" t="s">
        <v>3566</v>
      </c>
      <c r="B3874" s="145">
        <v>7003</v>
      </c>
      <c r="C3874" s="145">
        <v>233455</v>
      </c>
      <c r="D3874" s="145">
        <v>0</v>
      </c>
      <c r="E3874" s="145">
        <v>240458</v>
      </c>
      <c r="F3874" s="144"/>
    </row>
    <row r="3875" spans="1:11" s="139" customFormat="1" ht="30" customHeight="1">
      <c r="A3875" s="140"/>
      <c r="B3875" s="140"/>
      <c r="C3875" s="140"/>
      <c r="D3875" s="140"/>
      <c r="E3875" s="140"/>
      <c r="F3875" s="140"/>
    </row>
    <row r="3876" spans="1:11" s="139" customFormat="1" ht="30" customHeight="1">
      <c r="A3876" s="140" t="s">
        <v>8335</v>
      </c>
      <c r="B3876" s="141">
        <v>32679</v>
      </c>
      <c r="C3876" s="141">
        <v>1089302</v>
      </c>
      <c r="D3876" s="141">
        <v>0</v>
      </c>
      <c r="E3876" s="141">
        <v>1121981</v>
      </c>
      <c r="F3876" s="140" t="s">
        <v>52</v>
      </c>
      <c r="G3876" s="139" t="s">
        <v>52</v>
      </c>
      <c r="H3876" s="139" t="s">
        <v>6541</v>
      </c>
      <c r="K3876" s="139">
        <v>1</v>
      </c>
    </row>
    <row r="3877" spans="1:11" s="139" customFormat="1" ht="30" customHeight="1">
      <c r="A3877" s="147"/>
      <c r="B3877" s="140"/>
      <c r="C3877" s="140"/>
      <c r="D3877" s="140"/>
      <c r="E3877" s="140"/>
      <c r="F3877" s="140"/>
    </row>
    <row r="3878" spans="1:11" s="139" customFormat="1" ht="30" customHeight="1">
      <c r="A3878" s="140" t="s">
        <v>6674</v>
      </c>
      <c r="B3878" s="140"/>
      <c r="C3878" s="140"/>
      <c r="D3878" s="140"/>
      <c r="E3878" s="140"/>
      <c r="F3878" s="140"/>
      <c r="G3878" s="139" t="s">
        <v>52</v>
      </c>
      <c r="I3878" s="139" t="s">
        <v>1535</v>
      </c>
      <c r="J3878" s="139" t="s">
        <v>52</v>
      </c>
      <c r="K3878" s="139" t="s">
        <v>56</v>
      </c>
    </row>
    <row r="3879" spans="1:11" s="139" customFormat="1" ht="30" customHeight="1">
      <c r="A3879" s="140" t="s">
        <v>4935</v>
      </c>
      <c r="B3879" s="142"/>
      <c r="C3879" s="142"/>
      <c r="D3879" s="142"/>
      <c r="E3879" s="142"/>
      <c r="F3879" s="142"/>
      <c r="K3879" s="140" t="s">
        <v>8336</v>
      </c>
    </row>
    <row r="3880" spans="1:11" s="139" customFormat="1" ht="30" customHeight="1">
      <c r="A3880" s="140" t="s">
        <v>52</v>
      </c>
      <c r="B3880" s="142"/>
      <c r="C3880" s="142"/>
      <c r="D3880" s="142"/>
      <c r="E3880" s="142"/>
      <c r="F3880" s="142"/>
      <c r="K3880" s="140" t="s">
        <v>52</v>
      </c>
    </row>
    <row r="3881" spans="1:11" s="139" customFormat="1" ht="30" customHeight="1">
      <c r="A3881" s="140" t="s">
        <v>3548</v>
      </c>
      <c r="B3881" s="142"/>
      <c r="C3881" s="142"/>
      <c r="D3881" s="142"/>
      <c r="E3881" s="142"/>
      <c r="F3881" s="142"/>
      <c r="K3881" s="140" t="s">
        <v>6677</v>
      </c>
    </row>
    <row r="3882" spans="1:11" s="139" customFormat="1" ht="30" customHeight="1">
      <c r="A3882" s="140" t="s">
        <v>4936</v>
      </c>
      <c r="B3882" s="142"/>
      <c r="C3882" s="142"/>
      <c r="D3882" s="142"/>
      <c r="E3882" s="142"/>
      <c r="F3882" s="142"/>
      <c r="K3882" s="140" t="s">
        <v>8337</v>
      </c>
    </row>
    <row r="3883" spans="1:11" s="139" customFormat="1" ht="30" customHeight="1">
      <c r="A3883" s="140" t="s">
        <v>4937</v>
      </c>
      <c r="B3883" s="142"/>
      <c r="C3883" s="142"/>
      <c r="D3883" s="142"/>
      <c r="E3883" s="142"/>
      <c r="F3883" s="142"/>
      <c r="K3883" s="140" t="s">
        <v>8338</v>
      </c>
    </row>
    <row r="3884" spans="1:11" s="139" customFormat="1" ht="30" customHeight="1">
      <c r="A3884" s="140" t="s">
        <v>4938</v>
      </c>
      <c r="B3884" s="142"/>
      <c r="C3884" s="142"/>
      <c r="D3884" s="142"/>
      <c r="E3884" s="142"/>
      <c r="F3884" s="142"/>
      <c r="K3884" s="140" t="s">
        <v>8339</v>
      </c>
    </row>
    <row r="3885" spans="1:11" s="139" customFormat="1" ht="30" customHeight="1">
      <c r="A3885" s="140" t="s">
        <v>4939</v>
      </c>
      <c r="B3885" s="142"/>
      <c r="C3885" s="142"/>
      <c r="D3885" s="142"/>
      <c r="E3885" s="142"/>
      <c r="F3885" s="142"/>
      <c r="K3885" s="140" t="s">
        <v>8340</v>
      </c>
    </row>
    <row r="3886" spans="1:11" s="139" customFormat="1" ht="30" customHeight="1">
      <c r="A3886" s="140" t="s">
        <v>52</v>
      </c>
      <c r="B3886" s="142"/>
      <c r="C3886" s="142"/>
      <c r="D3886" s="142"/>
      <c r="E3886" s="142"/>
      <c r="F3886" s="142"/>
      <c r="K3886" s="140" t="s">
        <v>52</v>
      </c>
    </row>
    <row r="3887" spans="1:11" s="139" customFormat="1" ht="30" customHeight="1">
      <c r="A3887" s="140" t="s">
        <v>52</v>
      </c>
      <c r="B3887" s="142"/>
      <c r="C3887" s="142"/>
      <c r="D3887" s="142"/>
      <c r="E3887" s="142"/>
      <c r="F3887" s="142"/>
      <c r="K3887" s="140" t="s">
        <v>6676</v>
      </c>
    </row>
    <row r="3888" spans="1:11" s="139" customFormat="1" ht="30" customHeight="1">
      <c r="A3888" s="140" t="s">
        <v>4940</v>
      </c>
      <c r="B3888" s="142"/>
      <c r="C3888" s="142"/>
      <c r="D3888" s="142"/>
      <c r="E3888" s="142"/>
      <c r="F3888" s="142"/>
      <c r="K3888" s="140" t="s">
        <v>8341</v>
      </c>
    </row>
    <row r="3889" spans="1:11" s="139" customFormat="1" ht="30" customHeight="1">
      <c r="A3889" s="140" t="s">
        <v>4941</v>
      </c>
      <c r="B3889" s="142"/>
      <c r="C3889" s="142">
        <v>577265.4</v>
      </c>
      <c r="D3889" s="142"/>
      <c r="E3889" s="142">
        <v>577265.4</v>
      </c>
      <c r="F3889" s="142" t="s">
        <v>8317</v>
      </c>
      <c r="K3889" s="140" t="s">
        <v>8342</v>
      </c>
    </row>
    <row r="3890" spans="1:11" s="139" customFormat="1" ht="30" customHeight="1">
      <c r="A3890" s="140" t="s">
        <v>4942</v>
      </c>
      <c r="B3890" s="142"/>
      <c r="C3890" s="142">
        <v>146509</v>
      </c>
      <c r="D3890" s="142"/>
      <c r="E3890" s="142">
        <v>146509</v>
      </c>
      <c r="F3890" s="142" t="s">
        <v>7965</v>
      </c>
      <c r="K3890" s="140" t="s">
        <v>8343</v>
      </c>
    </row>
    <row r="3891" spans="1:11" s="139" customFormat="1" ht="30" customHeight="1">
      <c r="A3891" s="140" t="s">
        <v>4943</v>
      </c>
      <c r="B3891" s="142"/>
      <c r="C3891" s="142">
        <v>132073.20000000001</v>
      </c>
      <c r="D3891" s="142"/>
      <c r="E3891" s="142">
        <v>132073.20000000001</v>
      </c>
      <c r="F3891" s="142" t="s">
        <v>6755</v>
      </c>
      <c r="K3891" s="140" t="s">
        <v>8344</v>
      </c>
    </row>
    <row r="3892" spans="1:11" s="139" customFormat="1" ht="30" customHeight="1">
      <c r="A3892" s="140" t="s">
        <v>52</v>
      </c>
      <c r="B3892" s="146"/>
      <c r="C3892" s="146"/>
      <c r="D3892" s="146"/>
      <c r="E3892" s="146"/>
      <c r="F3892" s="146"/>
      <c r="K3892" s="140" t="s">
        <v>6994</v>
      </c>
    </row>
    <row r="3893" spans="1:11" s="139" customFormat="1" ht="30" customHeight="1">
      <c r="A3893" s="140" t="s">
        <v>4923</v>
      </c>
      <c r="B3893" s="142"/>
      <c r="C3893" s="142">
        <v>855847.6</v>
      </c>
      <c r="D3893" s="142"/>
      <c r="E3893" s="142">
        <v>855847.6</v>
      </c>
      <c r="F3893" s="142"/>
      <c r="K3893" s="140" t="s">
        <v>8345</v>
      </c>
    </row>
    <row r="3894" spans="1:11" s="139" customFormat="1" ht="30" customHeight="1">
      <c r="A3894" s="140" t="s">
        <v>52</v>
      </c>
      <c r="B3894" s="142"/>
      <c r="C3894" s="142"/>
      <c r="D3894" s="142"/>
      <c r="E3894" s="142"/>
      <c r="F3894" s="142"/>
      <c r="K3894" s="140" t="s">
        <v>6758</v>
      </c>
    </row>
    <row r="3895" spans="1:11" s="139" customFormat="1" ht="30" customHeight="1">
      <c r="A3895" s="140" t="s">
        <v>4944</v>
      </c>
      <c r="B3895" s="142"/>
      <c r="C3895" s="142"/>
      <c r="D3895" s="142"/>
      <c r="E3895" s="142"/>
      <c r="F3895" s="142"/>
      <c r="K3895" s="140" t="s">
        <v>8346</v>
      </c>
    </row>
    <row r="3896" spans="1:11" s="139" customFormat="1" ht="30" customHeight="1">
      <c r="A3896" s="140" t="s">
        <v>52</v>
      </c>
      <c r="B3896" s="142"/>
      <c r="C3896" s="142"/>
      <c r="D3896" s="142"/>
      <c r="E3896" s="142"/>
      <c r="F3896" s="142"/>
      <c r="K3896" s="140" t="s">
        <v>52</v>
      </c>
    </row>
    <row r="3897" spans="1:11" s="139" customFormat="1" ht="30" customHeight="1">
      <c r="A3897" s="140" t="s">
        <v>4401</v>
      </c>
      <c r="B3897" s="142"/>
      <c r="C3897" s="142"/>
      <c r="D3897" s="142"/>
      <c r="E3897" s="142"/>
      <c r="F3897" s="142"/>
      <c r="K3897" s="140" t="s">
        <v>7718</v>
      </c>
    </row>
    <row r="3898" spans="1:11" s="139" customFormat="1" ht="30" customHeight="1">
      <c r="A3898" s="140" t="s">
        <v>4945</v>
      </c>
      <c r="B3898" s="142"/>
      <c r="C3898" s="142"/>
      <c r="D3898" s="142"/>
      <c r="E3898" s="142"/>
      <c r="F3898" s="142"/>
      <c r="K3898" s="140" t="s">
        <v>8347</v>
      </c>
    </row>
    <row r="3899" spans="1:11" s="139" customFormat="1" ht="30" customHeight="1">
      <c r="A3899" s="140" t="s">
        <v>4946</v>
      </c>
      <c r="B3899" s="142"/>
      <c r="C3899" s="142"/>
      <c r="D3899" s="142"/>
      <c r="E3899" s="142"/>
      <c r="F3899" s="142"/>
      <c r="K3899" s="140" t="s">
        <v>8348</v>
      </c>
    </row>
    <row r="3900" spans="1:11" s="139" customFormat="1" ht="30" customHeight="1">
      <c r="A3900" s="140" t="s">
        <v>52</v>
      </c>
      <c r="B3900" s="142"/>
      <c r="C3900" s="142"/>
      <c r="D3900" s="142"/>
      <c r="E3900" s="142"/>
      <c r="F3900" s="142"/>
      <c r="K3900" s="140" t="s">
        <v>52</v>
      </c>
    </row>
    <row r="3901" spans="1:11" s="139" customFormat="1" ht="30" customHeight="1">
      <c r="A3901" s="140" t="s">
        <v>4449</v>
      </c>
      <c r="B3901" s="142"/>
      <c r="C3901" s="142"/>
      <c r="D3901" s="142"/>
      <c r="E3901" s="142"/>
      <c r="F3901" s="142"/>
      <c r="K3901" s="140" t="s">
        <v>7748</v>
      </c>
    </row>
    <row r="3902" spans="1:11" s="139" customFormat="1" ht="30" customHeight="1">
      <c r="A3902" s="140" t="s">
        <v>4921</v>
      </c>
      <c r="B3902" s="142"/>
      <c r="C3902" s="142">
        <v>132557.20000000001</v>
      </c>
      <c r="D3902" s="142"/>
      <c r="E3902" s="142">
        <v>132557.20000000001</v>
      </c>
      <c r="F3902" s="142" t="s">
        <v>8317</v>
      </c>
      <c r="K3902" s="140" t="s">
        <v>8349</v>
      </c>
    </row>
    <row r="3903" spans="1:11" s="139" customFormat="1" ht="30" customHeight="1">
      <c r="A3903" s="140" t="s">
        <v>4922</v>
      </c>
      <c r="B3903" s="142"/>
      <c r="C3903" s="142">
        <v>11320.5</v>
      </c>
      <c r="D3903" s="142"/>
      <c r="E3903" s="142">
        <v>11320.5</v>
      </c>
      <c r="F3903" s="142" t="s">
        <v>6755</v>
      </c>
      <c r="K3903" s="140" t="s">
        <v>8350</v>
      </c>
    </row>
    <row r="3904" spans="1:11" s="139" customFormat="1" ht="30" customHeight="1">
      <c r="A3904" s="140" t="s">
        <v>52</v>
      </c>
      <c r="B3904" s="146"/>
      <c r="C3904" s="146"/>
      <c r="D3904" s="146"/>
      <c r="E3904" s="146"/>
      <c r="F3904" s="146"/>
      <c r="K3904" s="140" t="s">
        <v>6994</v>
      </c>
    </row>
    <row r="3905" spans="1:11" s="139" customFormat="1" ht="30" customHeight="1">
      <c r="A3905" s="140" t="s">
        <v>4923</v>
      </c>
      <c r="B3905" s="142"/>
      <c r="C3905" s="142">
        <v>143877.70000000001</v>
      </c>
      <c r="D3905" s="142"/>
      <c r="E3905" s="142">
        <v>143877.70000000001</v>
      </c>
      <c r="F3905" s="142"/>
      <c r="K3905" s="140" t="s">
        <v>8351</v>
      </c>
    </row>
    <row r="3906" spans="1:11" s="139" customFormat="1" ht="30" customHeight="1">
      <c r="A3906" s="140" t="s">
        <v>52</v>
      </c>
      <c r="B3906" s="142"/>
      <c r="C3906" s="142"/>
      <c r="D3906" s="142"/>
      <c r="E3906" s="142"/>
      <c r="F3906" s="142"/>
      <c r="K3906" s="140" t="s">
        <v>6796</v>
      </c>
    </row>
    <row r="3907" spans="1:11" s="139" customFormat="1" ht="30" customHeight="1">
      <c r="A3907" s="140" t="s">
        <v>4947</v>
      </c>
      <c r="B3907" s="142"/>
      <c r="C3907" s="142"/>
      <c r="D3907" s="142"/>
      <c r="E3907" s="142"/>
      <c r="F3907" s="142"/>
      <c r="K3907" s="140" t="s">
        <v>8352</v>
      </c>
    </row>
    <row r="3908" spans="1:11" s="139" customFormat="1" ht="30" customHeight="1">
      <c r="A3908" s="140" t="s">
        <v>52</v>
      </c>
      <c r="B3908" s="142"/>
      <c r="C3908" s="142"/>
      <c r="D3908" s="142"/>
      <c r="E3908" s="142"/>
      <c r="F3908" s="142"/>
      <c r="K3908" s="140" t="s">
        <v>52</v>
      </c>
    </row>
    <row r="3909" spans="1:11" s="139" customFormat="1" ht="30" customHeight="1">
      <c r="A3909" s="140" t="s">
        <v>4401</v>
      </c>
      <c r="B3909" s="142"/>
      <c r="C3909" s="142"/>
      <c r="D3909" s="142"/>
      <c r="E3909" s="142"/>
      <c r="F3909" s="142"/>
      <c r="K3909" s="140" t="s">
        <v>7718</v>
      </c>
    </row>
    <row r="3910" spans="1:11" s="139" customFormat="1" ht="30" customHeight="1">
      <c r="A3910" s="140" t="s">
        <v>4925</v>
      </c>
      <c r="B3910" s="142"/>
      <c r="C3910" s="142"/>
      <c r="D3910" s="142"/>
      <c r="E3910" s="142"/>
      <c r="F3910" s="142"/>
      <c r="K3910" s="140" t="s">
        <v>8322</v>
      </c>
    </row>
    <row r="3911" spans="1:11" s="139" customFormat="1" ht="30" customHeight="1">
      <c r="A3911" s="140" t="s">
        <v>52</v>
      </c>
      <c r="B3911" s="142"/>
      <c r="C3911" s="142"/>
      <c r="D3911" s="142"/>
      <c r="E3911" s="142"/>
      <c r="F3911" s="142"/>
      <c r="K3911" s="140" t="s">
        <v>52</v>
      </c>
    </row>
    <row r="3912" spans="1:11" s="139" customFormat="1" ht="30" customHeight="1">
      <c r="A3912" s="140" t="s">
        <v>4926</v>
      </c>
      <c r="B3912" s="142"/>
      <c r="C3912" s="142"/>
      <c r="D3912" s="142"/>
      <c r="E3912" s="142"/>
      <c r="F3912" s="142"/>
      <c r="K3912" s="140" t="s">
        <v>8323</v>
      </c>
    </row>
    <row r="3913" spans="1:11" s="139" customFormat="1" ht="30" customHeight="1">
      <c r="A3913" s="140" t="s">
        <v>4927</v>
      </c>
      <c r="B3913" s="142"/>
      <c r="C3913" s="142">
        <v>53450.5</v>
      </c>
      <c r="D3913" s="142"/>
      <c r="E3913" s="142">
        <v>53450.5</v>
      </c>
      <c r="F3913" s="142" t="s">
        <v>8317</v>
      </c>
      <c r="K3913" s="140" t="s">
        <v>8353</v>
      </c>
    </row>
    <row r="3914" spans="1:11" s="139" customFormat="1" ht="30" customHeight="1">
      <c r="A3914" s="140" t="s">
        <v>4928</v>
      </c>
      <c r="B3914" s="142"/>
      <c r="C3914" s="142">
        <v>21976.3</v>
      </c>
      <c r="D3914" s="142"/>
      <c r="E3914" s="142">
        <v>21976.3</v>
      </c>
      <c r="F3914" s="142" t="s">
        <v>7965</v>
      </c>
      <c r="K3914" s="140" t="s">
        <v>8354</v>
      </c>
    </row>
    <row r="3915" spans="1:11" s="139" customFormat="1" ht="30" customHeight="1">
      <c r="A3915" s="140" t="s">
        <v>4929</v>
      </c>
      <c r="B3915" s="142"/>
      <c r="C3915" s="142">
        <v>14150.7</v>
      </c>
      <c r="D3915" s="142"/>
      <c r="E3915" s="142">
        <v>14150.7</v>
      </c>
      <c r="F3915" s="142" t="s">
        <v>6755</v>
      </c>
      <c r="K3915" s="140" t="s">
        <v>8355</v>
      </c>
    </row>
    <row r="3916" spans="1:11" s="139" customFormat="1" ht="30" customHeight="1">
      <c r="A3916" s="140" t="s">
        <v>52</v>
      </c>
      <c r="B3916" s="146"/>
      <c r="C3916" s="146"/>
      <c r="D3916" s="146"/>
      <c r="E3916" s="146"/>
      <c r="F3916" s="146"/>
      <c r="K3916" s="140" t="s">
        <v>6994</v>
      </c>
    </row>
    <row r="3917" spans="1:11" s="139" customFormat="1" ht="30" customHeight="1">
      <c r="A3917" s="140" t="s">
        <v>4923</v>
      </c>
      <c r="B3917" s="142"/>
      <c r="C3917" s="142">
        <v>89577.5</v>
      </c>
      <c r="D3917" s="142"/>
      <c r="E3917" s="142">
        <v>89577.5</v>
      </c>
      <c r="F3917" s="142"/>
      <c r="K3917" s="140" t="s">
        <v>8356</v>
      </c>
    </row>
    <row r="3918" spans="1:11" s="139" customFormat="1" ht="30" customHeight="1">
      <c r="A3918" s="140" t="s">
        <v>52</v>
      </c>
      <c r="B3918" s="142"/>
      <c r="C3918" s="142"/>
      <c r="D3918" s="142"/>
      <c r="E3918" s="142"/>
      <c r="F3918" s="142"/>
      <c r="K3918" s="140" t="s">
        <v>6805</v>
      </c>
    </row>
    <row r="3919" spans="1:11" s="139" customFormat="1" ht="30" customHeight="1">
      <c r="A3919" s="140" t="s">
        <v>4948</v>
      </c>
      <c r="B3919" s="142"/>
      <c r="C3919" s="142"/>
      <c r="D3919" s="142"/>
      <c r="E3919" s="142"/>
      <c r="F3919" s="142"/>
      <c r="K3919" s="140" t="s">
        <v>8357</v>
      </c>
    </row>
    <row r="3920" spans="1:11" s="139" customFormat="1" ht="30" customHeight="1">
      <c r="A3920" s="140" t="s">
        <v>4931</v>
      </c>
      <c r="B3920" s="142"/>
      <c r="C3920" s="142"/>
      <c r="D3920" s="142"/>
      <c r="E3920" s="142"/>
      <c r="F3920" s="142"/>
      <c r="K3920" s="140" t="s">
        <v>8329</v>
      </c>
    </row>
    <row r="3921" spans="1:11" s="139" customFormat="1" ht="30" customHeight="1">
      <c r="A3921" s="140" t="s">
        <v>4949</v>
      </c>
      <c r="B3921" s="142">
        <v>32679</v>
      </c>
      <c r="C3921" s="142"/>
      <c r="D3921" s="142"/>
      <c r="E3921" s="142">
        <v>32679</v>
      </c>
      <c r="F3921" s="142"/>
      <c r="K3921" s="140" t="s">
        <v>8358</v>
      </c>
    </row>
    <row r="3922" spans="1:11" s="139" customFormat="1" ht="30" customHeight="1">
      <c r="A3922" s="140" t="s">
        <v>52</v>
      </c>
      <c r="B3922" s="146"/>
      <c r="C3922" s="146"/>
      <c r="D3922" s="146"/>
      <c r="E3922" s="146"/>
      <c r="F3922" s="146"/>
      <c r="K3922" s="140" t="s">
        <v>6994</v>
      </c>
    </row>
    <row r="3923" spans="1:11" s="139" customFormat="1" ht="30" customHeight="1">
      <c r="A3923" s="140" t="s">
        <v>4923</v>
      </c>
      <c r="B3923" s="142">
        <v>32679</v>
      </c>
      <c r="C3923" s="142"/>
      <c r="D3923" s="142"/>
      <c r="E3923" s="142">
        <v>32679</v>
      </c>
      <c r="F3923" s="142"/>
      <c r="K3923" s="140" t="s">
        <v>8359</v>
      </c>
    </row>
    <row r="3924" spans="1:11" s="139" customFormat="1" ht="30" customHeight="1">
      <c r="A3924" s="140" t="s">
        <v>52</v>
      </c>
      <c r="B3924" s="143"/>
      <c r="C3924" s="143"/>
      <c r="D3924" s="143"/>
      <c r="E3924" s="143"/>
      <c r="F3924" s="143"/>
      <c r="K3924" s="140" t="s">
        <v>7269</v>
      </c>
    </row>
    <row r="3925" spans="1:11" s="139" customFormat="1" ht="30" customHeight="1">
      <c r="A3925" s="140" t="s">
        <v>4843</v>
      </c>
      <c r="B3925" s="143">
        <v>32679</v>
      </c>
      <c r="C3925" s="143">
        <v>1089302.8</v>
      </c>
      <c r="D3925" s="143"/>
      <c r="E3925" s="143">
        <v>1121981.8</v>
      </c>
      <c r="F3925" s="143"/>
      <c r="K3925" s="140" t="s">
        <v>8360</v>
      </c>
    </row>
    <row r="3926" spans="1:11" s="139" customFormat="1" ht="30" customHeight="1">
      <c r="A3926" s="140"/>
      <c r="B3926" s="140"/>
      <c r="C3926" s="140"/>
      <c r="D3926" s="140"/>
      <c r="E3926" s="140"/>
      <c r="F3926" s="140"/>
    </row>
    <row r="3927" spans="1:11" s="139" customFormat="1" ht="30" customHeight="1" thickBot="1">
      <c r="A3927" s="144" t="s">
        <v>3566</v>
      </c>
      <c r="B3927" s="145">
        <v>32679</v>
      </c>
      <c r="C3927" s="145">
        <v>1089302</v>
      </c>
      <c r="D3927" s="145">
        <v>0</v>
      </c>
      <c r="E3927" s="145">
        <v>1121981</v>
      </c>
      <c r="F3927" s="144"/>
    </row>
    <row r="3928" spans="1:11" s="139" customFormat="1" ht="30" customHeight="1">
      <c r="A3928" s="140"/>
      <c r="B3928" s="140"/>
      <c r="C3928" s="140"/>
      <c r="D3928" s="140"/>
      <c r="E3928" s="140"/>
      <c r="F3928" s="140"/>
    </row>
    <row r="3929" spans="1:11" s="139" customFormat="1" ht="30" customHeight="1">
      <c r="A3929" s="140" t="s">
        <v>8361</v>
      </c>
      <c r="B3929" s="141">
        <v>41440</v>
      </c>
      <c r="C3929" s="141">
        <v>1381334</v>
      </c>
      <c r="D3929" s="141">
        <v>0</v>
      </c>
      <c r="E3929" s="141">
        <v>1422774</v>
      </c>
      <c r="F3929" s="140" t="s">
        <v>52</v>
      </c>
      <c r="G3929" s="139" t="s">
        <v>52</v>
      </c>
      <c r="H3929" s="139" t="s">
        <v>6542</v>
      </c>
      <c r="K3929" s="139">
        <v>1</v>
      </c>
    </row>
    <row r="3930" spans="1:11" s="139" customFormat="1" ht="30" customHeight="1">
      <c r="A3930" s="147"/>
      <c r="B3930" s="140"/>
      <c r="C3930" s="140"/>
      <c r="D3930" s="140"/>
      <c r="E3930" s="140"/>
      <c r="F3930" s="140"/>
    </row>
    <row r="3931" spans="1:11" s="139" customFormat="1" ht="30" customHeight="1">
      <c r="A3931" s="140" t="s">
        <v>6674</v>
      </c>
      <c r="B3931" s="140"/>
      <c r="C3931" s="140"/>
      <c r="D3931" s="140"/>
      <c r="E3931" s="140"/>
      <c r="F3931" s="140"/>
      <c r="G3931" s="139" t="s">
        <v>52</v>
      </c>
      <c r="I3931" s="139" t="s">
        <v>1535</v>
      </c>
      <c r="J3931" s="139" t="s">
        <v>52</v>
      </c>
      <c r="K3931" s="139" t="s">
        <v>56</v>
      </c>
    </row>
    <row r="3932" spans="1:11" s="139" customFormat="1" ht="30" customHeight="1">
      <c r="A3932" s="140" t="s">
        <v>4950</v>
      </c>
      <c r="B3932" s="142"/>
      <c r="C3932" s="142"/>
      <c r="D3932" s="142"/>
      <c r="E3932" s="142"/>
      <c r="F3932" s="142"/>
      <c r="K3932" s="140" t="s">
        <v>8362</v>
      </c>
    </row>
    <row r="3933" spans="1:11" s="139" customFormat="1" ht="30" customHeight="1">
      <c r="A3933" s="140" t="s">
        <v>52</v>
      </c>
      <c r="B3933" s="142"/>
      <c r="C3933" s="142"/>
      <c r="D3933" s="142"/>
      <c r="E3933" s="142"/>
      <c r="F3933" s="142"/>
      <c r="K3933" s="140" t="s">
        <v>52</v>
      </c>
    </row>
    <row r="3934" spans="1:11" s="139" customFormat="1" ht="30" customHeight="1">
      <c r="A3934" s="140" t="s">
        <v>3548</v>
      </c>
      <c r="B3934" s="142"/>
      <c r="C3934" s="142"/>
      <c r="D3934" s="142"/>
      <c r="E3934" s="142"/>
      <c r="F3934" s="142"/>
      <c r="K3934" s="140" t="s">
        <v>6677</v>
      </c>
    </row>
    <row r="3935" spans="1:11" s="139" customFormat="1" ht="30" customHeight="1">
      <c r="A3935" s="140" t="s">
        <v>4936</v>
      </c>
      <c r="B3935" s="142"/>
      <c r="C3935" s="142"/>
      <c r="D3935" s="142"/>
      <c r="E3935" s="142"/>
      <c r="F3935" s="142"/>
      <c r="K3935" s="140" t="s">
        <v>8337</v>
      </c>
    </row>
    <row r="3936" spans="1:11" s="139" customFormat="1" ht="30" customHeight="1">
      <c r="A3936" s="140" t="s">
        <v>4937</v>
      </c>
      <c r="B3936" s="142"/>
      <c r="C3936" s="142"/>
      <c r="D3936" s="142"/>
      <c r="E3936" s="142"/>
      <c r="F3936" s="142"/>
      <c r="K3936" s="140" t="s">
        <v>8338</v>
      </c>
    </row>
    <row r="3937" spans="1:11" s="139" customFormat="1" ht="30" customHeight="1">
      <c r="A3937" s="140" t="s">
        <v>4938</v>
      </c>
      <c r="B3937" s="142"/>
      <c r="C3937" s="142"/>
      <c r="D3937" s="142"/>
      <c r="E3937" s="142"/>
      <c r="F3937" s="142"/>
      <c r="K3937" s="140" t="s">
        <v>8339</v>
      </c>
    </row>
    <row r="3938" spans="1:11" s="139" customFormat="1" ht="30" customHeight="1">
      <c r="A3938" s="140" t="s">
        <v>4939</v>
      </c>
      <c r="B3938" s="142"/>
      <c r="C3938" s="142"/>
      <c r="D3938" s="142"/>
      <c r="E3938" s="142"/>
      <c r="F3938" s="142"/>
      <c r="K3938" s="140" t="s">
        <v>8340</v>
      </c>
    </row>
    <row r="3939" spans="1:11" s="139" customFormat="1" ht="30" customHeight="1">
      <c r="A3939" s="140" t="s">
        <v>52</v>
      </c>
      <c r="B3939" s="142"/>
      <c r="C3939" s="142"/>
      <c r="D3939" s="142"/>
      <c r="E3939" s="142"/>
      <c r="F3939" s="142"/>
      <c r="K3939" s="140" t="s">
        <v>52</v>
      </c>
    </row>
    <row r="3940" spans="1:11" s="139" customFormat="1" ht="30" customHeight="1">
      <c r="A3940" s="140" t="s">
        <v>52</v>
      </c>
      <c r="B3940" s="142"/>
      <c r="C3940" s="142"/>
      <c r="D3940" s="142"/>
      <c r="E3940" s="142"/>
      <c r="F3940" s="142"/>
      <c r="K3940" s="140" t="s">
        <v>6676</v>
      </c>
    </row>
    <row r="3941" spans="1:11" s="139" customFormat="1" ht="30" customHeight="1">
      <c r="A3941" s="140" t="s">
        <v>4940</v>
      </c>
      <c r="B3941" s="142"/>
      <c r="C3941" s="142"/>
      <c r="D3941" s="142"/>
      <c r="E3941" s="142"/>
      <c r="F3941" s="142"/>
      <c r="K3941" s="140" t="s">
        <v>8341</v>
      </c>
    </row>
    <row r="3942" spans="1:11" s="139" customFormat="1" ht="30" customHeight="1">
      <c r="A3942" s="140" t="s">
        <v>4941</v>
      </c>
      <c r="B3942" s="142"/>
      <c r="C3942" s="142">
        <v>577265.4</v>
      </c>
      <c r="D3942" s="142"/>
      <c r="E3942" s="142">
        <v>577265.4</v>
      </c>
      <c r="F3942" s="142" t="s">
        <v>8317</v>
      </c>
      <c r="K3942" s="140" t="s">
        <v>8342</v>
      </c>
    </row>
    <row r="3943" spans="1:11" s="139" customFormat="1" ht="30" customHeight="1">
      <c r="A3943" s="140" t="s">
        <v>4942</v>
      </c>
      <c r="B3943" s="142"/>
      <c r="C3943" s="142">
        <v>146509</v>
      </c>
      <c r="D3943" s="142"/>
      <c r="E3943" s="142">
        <v>146509</v>
      </c>
      <c r="F3943" s="142" t="s">
        <v>7965</v>
      </c>
      <c r="K3943" s="140" t="s">
        <v>8343</v>
      </c>
    </row>
    <row r="3944" spans="1:11" s="139" customFormat="1" ht="30" customHeight="1">
      <c r="A3944" s="140" t="s">
        <v>4943</v>
      </c>
      <c r="B3944" s="142"/>
      <c r="C3944" s="142">
        <v>132073.20000000001</v>
      </c>
      <c r="D3944" s="142"/>
      <c r="E3944" s="142">
        <v>132073.20000000001</v>
      </c>
      <c r="F3944" s="142" t="s">
        <v>6755</v>
      </c>
      <c r="K3944" s="140" t="s">
        <v>8344</v>
      </c>
    </row>
    <row r="3945" spans="1:11" s="139" customFormat="1" ht="30" customHeight="1">
      <c r="A3945" s="140" t="s">
        <v>52</v>
      </c>
      <c r="B3945" s="146"/>
      <c r="C3945" s="146"/>
      <c r="D3945" s="146"/>
      <c r="E3945" s="146"/>
      <c r="F3945" s="146"/>
      <c r="K3945" s="140" t="s">
        <v>6994</v>
      </c>
    </row>
    <row r="3946" spans="1:11" s="139" customFormat="1" ht="30" customHeight="1">
      <c r="A3946" s="140" t="s">
        <v>4923</v>
      </c>
      <c r="B3946" s="142"/>
      <c r="C3946" s="142">
        <v>855847.6</v>
      </c>
      <c r="D3946" s="142"/>
      <c r="E3946" s="142">
        <v>855847.6</v>
      </c>
      <c r="F3946" s="142"/>
      <c r="K3946" s="140" t="s">
        <v>8345</v>
      </c>
    </row>
    <row r="3947" spans="1:11" s="139" customFormat="1" ht="30" customHeight="1">
      <c r="A3947" s="140" t="s">
        <v>52</v>
      </c>
      <c r="B3947" s="142"/>
      <c r="C3947" s="142"/>
      <c r="D3947" s="142"/>
      <c r="E3947" s="142"/>
      <c r="F3947" s="142"/>
      <c r="K3947" s="140" t="s">
        <v>6758</v>
      </c>
    </row>
    <row r="3948" spans="1:11" s="139" customFormat="1" ht="30" customHeight="1">
      <c r="A3948" s="140" t="s">
        <v>4944</v>
      </c>
      <c r="B3948" s="142"/>
      <c r="C3948" s="142"/>
      <c r="D3948" s="142"/>
      <c r="E3948" s="142"/>
      <c r="F3948" s="142"/>
      <c r="K3948" s="140" t="s">
        <v>8346</v>
      </c>
    </row>
    <row r="3949" spans="1:11" s="139" customFormat="1" ht="30" customHeight="1">
      <c r="A3949" s="140" t="s">
        <v>52</v>
      </c>
      <c r="B3949" s="142"/>
      <c r="C3949" s="142"/>
      <c r="D3949" s="142"/>
      <c r="E3949" s="142"/>
      <c r="F3949" s="142"/>
      <c r="K3949" s="140" t="s">
        <v>52</v>
      </c>
    </row>
    <row r="3950" spans="1:11" s="139" customFormat="1" ht="30" customHeight="1">
      <c r="A3950" s="140" t="s">
        <v>4401</v>
      </c>
      <c r="B3950" s="142"/>
      <c r="C3950" s="142"/>
      <c r="D3950" s="142"/>
      <c r="E3950" s="142"/>
      <c r="F3950" s="142"/>
      <c r="K3950" s="140" t="s">
        <v>7718</v>
      </c>
    </row>
    <row r="3951" spans="1:11" s="139" customFormat="1" ht="30" customHeight="1">
      <c r="A3951" s="140" t="s">
        <v>4951</v>
      </c>
      <c r="B3951" s="142"/>
      <c r="C3951" s="142"/>
      <c r="D3951" s="142"/>
      <c r="E3951" s="142"/>
      <c r="F3951" s="142"/>
      <c r="K3951" s="140" t="s">
        <v>8363</v>
      </c>
    </row>
    <row r="3952" spans="1:11" s="139" customFormat="1" ht="30" customHeight="1">
      <c r="A3952" s="140" t="s">
        <v>4952</v>
      </c>
      <c r="B3952" s="142"/>
      <c r="C3952" s="142"/>
      <c r="D3952" s="142"/>
      <c r="E3952" s="142"/>
      <c r="F3952" s="142"/>
      <c r="K3952" s="140" t="s">
        <v>8364</v>
      </c>
    </row>
    <row r="3953" spans="1:11" s="139" customFormat="1" ht="30" customHeight="1">
      <c r="A3953" s="140" t="s">
        <v>52</v>
      </c>
      <c r="B3953" s="142"/>
      <c r="C3953" s="142"/>
      <c r="D3953" s="142"/>
      <c r="E3953" s="142"/>
      <c r="F3953" s="142"/>
      <c r="K3953" s="140" t="s">
        <v>52</v>
      </c>
    </row>
    <row r="3954" spans="1:11" s="139" customFormat="1" ht="30" customHeight="1">
      <c r="A3954" s="140" t="s">
        <v>4449</v>
      </c>
      <c r="B3954" s="142"/>
      <c r="C3954" s="142"/>
      <c r="D3954" s="142"/>
      <c r="E3954" s="142"/>
      <c r="F3954" s="142"/>
      <c r="K3954" s="140" t="s">
        <v>7748</v>
      </c>
    </row>
    <row r="3955" spans="1:11" s="139" customFormat="1" ht="30" customHeight="1">
      <c r="A3955" s="140" t="s">
        <v>4953</v>
      </c>
      <c r="B3955" s="142"/>
      <c r="C3955" s="142">
        <v>401947.7</v>
      </c>
      <c r="D3955" s="142"/>
      <c r="E3955" s="142">
        <v>401947.7</v>
      </c>
      <c r="F3955" s="142" t="s">
        <v>8317</v>
      </c>
      <c r="K3955" s="140" t="s">
        <v>8349</v>
      </c>
    </row>
    <row r="3956" spans="1:11" s="139" customFormat="1" ht="30" customHeight="1">
      <c r="A3956" s="140" t="s">
        <v>4954</v>
      </c>
      <c r="B3956" s="142"/>
      <c r="C3956" s="142">
        <v>33961.599999999999</v>
      </c>
      <c r="D3956" s="142"/>
      <c r="E3956" s="142">
        <v>33961.599999999999</v>
      </c>
      <c r="F3956" s="142" t="s">
        <v>6755</v>
      </c>
      <c r="K3956" s="140" t="s">
        <v>8350</v>
      </c>
    </row>
    <row r="3957" spans="1:11" s="139" customFormat="1" ht="30" customHeight="1">
      <c r="A3957" s="140" t="s">
        <v>52</v>
      </c>
      <c r="B3957" s="146"/>
      <c r="C3957" s="146"/>
      <c r="D3957" s="146"/>
      <c r="E3957" s="146"/>
      <c r="F3957" s="146"/>
      <c r="K3957" s="140" t="s">
        <v>6994</v>
      </c>
    </row>
    <row r="3958" spans="1:11" s="139" customFormat="1" ht="30" customHeight="1">
      <c r="A3958" s="140" t="s">
        <v>4923</v>
      </c>
      <c r="B3958" s="142"/>
      <c r="C3958" s="142">
        <v>435909.3</v>
      </c>
      <c r="D3958" s="142"/>
      <c r="E3958" s="142">
        <v>435909.3</v>
      </c>
      <c r="F3958" s="142"/>
      <c r="K3958" s="140" t="s">
        <v>8351</v>
      </c>
    </row>
    <row r="3959" spans="1:11" s="139" customFormat="1" ht="30" customHeight="1">
      <c r="A3959" s="140" t="s">
        <v>52</v>
      </c>
      <c r="B3959" s="142"/>
      <c r="C3959" s="142"/>
      <c r="D3959" s="142"/>
      <c r="E3959" s="142"/>
      <c r="F3959" s="142"/>
      <c r="K3959" s="140" t="s">
        <v>6796</v>
      </c>
    </row>
    <row r="3960" spans="1:11" s="139" customFormat="1" ht="30" customHeight="1">
      <c r="A3960" s="140" t="s">
        <v>4947</v>
      </c>
      <c r="B3960" s="142"/>
      <c r="C3960" s="142"/>
      <c r="D3960" s="142"/>
      <c r="E3960" s="142"/>
      <c r="F3960" s="142"/>
      <c r="K3960" s="140" t="s">
        <v>8352</v>
      </c>
    </row>
    <row r="3961" spans="1:11" s="139" customFormat="1" ht="30" customHeight="1">
      <c r="A3961" s="140" t="s">
        <v>52</v>
      </c>
      <c r="B3961" s="142"/>
      <c r="C3961" s="142"/>
      <c r="D3961" s="142"/>
      <c r="E3961" s="142"/>
      <c r="F3961" s="142"/>
      <c r="K3961" s="140" t="s">
        <v>52</v>
      </c>
    </row>
    <row r="3962" spans="1:11" s="139" customFormat="1" ht="30" customHeight="1">
      <c r="A3962" s="140" t="s">
        <v>4401</v>
      </c>
      <c r="B3962" s="142"/>
      <c r="C3962" s="142"/>
      <c r="D3962" s="142"/>
      <c r="E3962" s="142"/>
      <c r="F3962" s="142"/>
      <c r="K3962" s="140" t="s">
        <v>7718</v>
      </c>
    </row>
    <row r="3963" spans="1:11" s="139" customFormat="1" ht="30" customHeight="1">
      <c r="A3963" s="140" t="s">
        <v>4925</v>
      </c>
      <c r="B3963" s="142"/>
      <c r="C3963" s="142"/>
      <c r="D3963" s="142"/>
      <c r="E3963" s="142"/>
      <c r="F3963" s="142"/>
      <c r="K3963" s="140" t="s">
        <v>8322</v>
      </c>
    </row>
    <row r="3964" spans="1:11" s="139" customFormat="1" ht="30" customHeight="1">
      <c r="A3964" s="140" t="s">
        <v>52</v>
      </c>
      <c r="B3964" s="142"/>
      <c r="C3964" s="142"/>
      <c r="D3964" s="142"/>
      <c r="E3964" s="142"/>
      <c r="F3964" s="142"/>
      <c r="K3964" s="140" t="s">
        <v>52</v>
      </c>
    </row>
    <row r="3965" spans="1:11" s="139" customFormat="1" ht="30" customHeight="1">
      <c r="A3965" s="140" t="s">
        <v>4926</v>
      </c>
      <c r="B3965" s="142"/>
      <c r="C3965" s="142"/>
      <c r="D3965" s="142"/>
      <c r="E3965" s="142"/>
      <c r="F3965" s="142"/>
      <c r="K3965" s="140" t="s">
        <v>8323</v>
      </c>
    </row>
    <row r="3966" spans="1:11" s="139" customFormat="1" ht="30" customHeight="1">
      <c r="A3966" s="140" t="s">
        <v>4927</v>
      </c>
      <c r="B3966" s="142"/>
      <c r="C3966" s="142">
        <v>53450.5</v>
      </c>
      <c r="D3966" s="142"/>
      <c r="E3966" s="142">
        <v>53450.5</v>
      </c>
      <c r="F3966" s="142" t="s">
        <v>8317</v>
      </c>
      <c r="K3966" s="140" t="s">
        <v>8353</v>
      </c>
    </row>
    <row r="3967" spans="1:11" s="139" customFormat="1" ht="30" customHeight="1">
      <c r="A3967" s="140" t="s">
        <v>4928</v>
      </c>
      <c r="B3967" s="142"/>
      <c r="C3967" s="142">
        <v>21976.3</v>
      </c>
      <c r="D3967" s="142"/>
      <c r="E3967" s="142">
        <v>21976.3</v>
      </c>
      <c r="F3967" s="142" t="s">
        <v>7965</v>
      </c>
      <c r="K3967" s="140" t="s">
        <v>8354</v>
      </c>
    </row>
    <row r="3968" spans="1:11" s="139" customFormat="1" ht="30" customHeight="1">
      <c r="A3968" s="140" t="s">
        <v>4929</v>
      </c>
      <c r="B3968" s="142"/>
      <c r="C3968" s="142">
        <v>14150.7</v>
      </c>
      <c r="D3968" s="142"/>
      <c r="E3968" s="142">
        <v>14150.7</v>
      </c>
      <c r="F3968" s="142" t="s">
        <v>6755</v>
      </c>
      <c r="K3968" s="140" t="s">
        <v>8355</v>
      </c>
    </row>
    <row r="3969" spans="1:11" s="139" customFormat="1" ht="30" customHeight="1">
      <c r="A3969" s="140" t="s">
        <v>52</v>
      </c>
      <c r="B3969" s="146"/>
      <c r="C3969" s="146"/>
      <c r="D3969" s="146"/>
      <c r="E3969" s="146"/>
      <c r="F3969" s="146"/>
      <c r="K3969" s="140" t="s">
        <v>6994</v>
      </c>
    </row>
    <row r="3970" spans="1:11" s="139" customFormat="1" ht="30" customHeight="1">
      <c r="A3970" s="140" t="s">
        <v>4923</v>
      </c>
      <c r="B3970" s="142"/>
      <c r="C3970" s="142">
        <v>89577.5</v>
      </c>
      <c r="D3970" s="142"/>
      <c r="E3970" s="142">
        <v>89577.5</v>
      </c>
      <c r="F3970" s="142"/>
      <c r="K3970" s="140" t="s">
        <v>8356</v>
      </c>
    </row>
    <row r="3971" spans="1:11" s="139" customFormat="1" ht="30" customHeight="1">
      <c r="A3971" s="140" t="s">
        <v>52</v>
      </c>
      <c r="B3971" s="142"/>
      <c r="C3971" s="142"/>
      <c r="D3971" s="142"/>
      <c r="E3971" s="142"/>
      <c r="F3971" s="142"/>
      <c r="K3971" s="140" t="s">
        <v>6805</v>
      </c>
    </row>
    <row r="3972" spans="1:11" s="139" customFormat="1" ht="30" customHeight="1">
      <c r="A3972" s="140" t="s">
        <v>4948</v>
      </c>
      <c r="B3972" s="142"/>
      <c r="C3972" s="142"/>
      <c r="D3972" s="142"/>
      <c r="E3972" s="142"/>
      <c r="F3972" s="142"/>
      <c r="K3972" s="140" t="s">
        <v>8357</v>
      </c>
    </row>
    <row r="3973" spans="1:11" s="139" customFormat="1" ht="30" customHeight="1">
      <c r="A3973" s="140" t="s">
        <v>4931</v>
      </c>
      <c r="B3973" s="142"/>
      <c r="C3973" s="142"/>
      <c r="D3973" s="142"/>
      <c r="E3973" s="142"/>
      <c r="F3973" s="142"/>
      <c r="K3973" s="140" t="s">
        <v>8329</v>
      </c>
    </row>
    <row r="3974" spans="1:11" s="139" customFormat="1" ht="30" customHeight="1">
      <c r="A3974" s="140" t="s">
        <v>4955</v>
      </c>
      <c r="B3974" s="142">
        <v>41440</v>
      </c>
      <c r="C3974" s="142"/>
      <c r="D3974" s="142"/>
      <c r="E3974" s="142">
        <v>41440</v>
      </c>
      <c r="F3974" s="142"/>
      <c r="K3974" s="140" t="s">
        <v>8358</v>
      </c>
    </row>
    <row r="3975" spans="1:11" s="139" customFormat="1" ht="30" customHeight="1">
      <c r="A3975" s="140" t="s">
        <v>52</v>
      </c>
      <c r="B3975" s="146"/>
      <c r="C3975" s="146"/>
      <c r="D3975" s="146"/>
      <c r="E3975" s="146"/>
      <c r="F3975" s="146"/>
      <c r="K3975" s="140" t="s">
        <v>6994</v>
      </c>
    </row>
    <row r="3976" spans="1:11" s="139" customFormat="1" ht="30" customHeight="1">
      <c r="A3976" s="140" t="s">
        <v>4923</v>
      </c>
      <c r="B3976" s="142">
        <v>41440</v>
      </c>
      <c r="C3976" s="142"/>
      <c r="D3976" s="142"/>
      <c r="E3976" s="142">
        <v>41440</v>
      </c>
      <c r="F3976" s="142"/>
      <c r="K3976" s="140" t="s">
        <v>8359</v>
      </c>
    </row>
    <row r="3977" spans="1:11" s="139" customFormat="1" ht="30" customHeight="1">
      <c r="A3977" s="140" t="s">
        <v>52</v>
      </c>
      <c r="B3977" s="143"/>
      <c r="C3977" s="143"/>
      <c r="D3977" s="143"/>
      <c r="E3977" s="143"/>
      <c r="F3977" s="143"/>
      <c r="K3977" s="140" t="s">
        <v>7269</v>
      </c>
    </row>
    <row r="3978" spans="1:11" s="139" customFormat="1" ht="30" customHeight="1">
      <c r="A3978" s="140" t="s">
        <v>3708</v>
      </c>
      <c r="B3978" s="142">
        <v>41440</v>
      </c>
      <c r="C3978" s="142">
        <v>1381334.4</v>
      </c>
      <c r="D3978" s="142"/>
      <c r="E3978" s="142">
        <v>1422774.4</v>
      </c>
      <c r="F3978" s="142"/>
      <c r="K3978" s="140" t="s">
        <v>6882</v>
      </c>
    </row>
    <row r="3979" spans="1:11" s="139" customFormat="1" ht="30" customHeight="1">
      <c r="A3979" s="140"/>
      <c r="B3979" s="140"/>
      <c r="C3979" s="140"/>
      <c r="D3979" s="140"/>
      <c r="E3979" s="140"/>
      <c r="F3979" s="140"/>
    </row>
    <row r="3980" spans="1:11" s="139" customFormat="1" ht="30" customHeight="1" thickBot="1">
      <c r="A3980" s="144" t="s">
        <v>3566</v>
      </c>
      <c r="B3980" s="145">
        <v>41440</v>
      </c>
      <c r="C3980" s="145">
        <v>1381334</v>
      </c>
      <c r="D3980" s="145">
        <v>0</v>
      </c>
      <c r="E3980" s="145">
        <v>1422774</v>
      </c>
      <c r="F3980" s="144"/>
    </row>
    <row r="3981" spans="1:11" s="139" customFormat="1" ht="30" customHeight="1">
      <c r="A3981" s="140"/>
      <c r="B3981" s="140"/>
      <c r="C3981" s="140"/>
      <c r="D3981" s="140"/>
      <c r="E3981" s="140"/>
      <c r="F3981" s="140"/>
    </row>
    <row r="3982" spans="1:11" s="139" customFormat="1" ht="30" customHeight="1">
      <c r="A3982" s="140" t="s">
        <v>8365</v>
      </c>
      <c r="B3982" s="141">
        <v>263960</v>
      </c>
      <c r="C3982" s="141">
        <v>2370176</v>
      </c>
      <c r="D3982" s="141">
        <v>76579</v>
      </c>
      <c r="E3982" s="141">
        <v>2710715</v>
      </c>
      <c r="F3982" s="140" t="s">
        <v>52</v>
      </c>
      <c r="G3982" s="139" t="s">
        <v>52</v>
      </c>
      <c r="H3982" s="139" t="s">
        <v>6543</v>
      </c>
      <c r="K3982" s="139">
        <v>1</v>
      </c>
    </row>
    <row r="3983" spans="1:11" s="139" customFormat="1" ht="30" customHeight="1">
      <c r="A3983" s="147"/>
      <c r="B3983" s="140"/>
      <c r="C3983" s="140"/>
      <c r="D3983" s="140"/>
      <c r="E3983" s="140"/>
      <c r="F3983" s="140"/>
    </row>
    <row r="3984" spans="1:11" s="139" customFormat="1" ht="30" customHeight="1">
      <c r="A3984" s="140" t="s">
        <v>6674</v>
      </c>
      <c r="B3984" s="140"/>
      <c r="C3984" s="140"/>
      <c r="D3984" s="140"/>
      <c r="E3984" s="140"/>
      <c r="F3984" s="140"/>
      <c r="G3984" s="139" t="s">
        <v>52</v>
      </c>
      <c r="I3984" s="139" t="s">
        <v>1535</v>
      </c>
      <c r="J3984" s="139" t="s">
        <v>52</v>
      </c>
      <c r="K3984" s="139" t="s">
        <v>56</v>
      </c>
    </row>
    <row r="3985" spans="1:11" s="139" customFormat="1" ht="30" customHeight="1">
      <c r="A3985" s="140" t="s">
        <v>4956</v>
      </c>
      <c r="B3985" s="142"/>
      <c r="C3985" s="142"/>
      <c r="D3985" s="142"/>
      <c r="E3985" s="142"/>
      <c r="F3985" s="142"/>
      <c r="K3985" s="140" t="s">
        <v>8366</v>
      </c>
    </row>
    <row r="3986" spans="1:11" s="139" customFormat="1" ht="30" customHeight="1">
      <c r="A3986" s="140" t="s">
        <v>52</v>
      </c>
      <c r="B3986" s="142"/>
      <c r="C3986" s="142"/>
      <c r="D3986" s="142"/>
      <c r="E3986" s="142"/>
      <c r="F3986" s="142"/>
      <c r="K3986" s="140" t="s">
        <v>52</v>
      </c>
    </row>
    <row r="3987" spans="1:11" s="139" customFormat="1" ht="30" customHeight="1">
      <c r="A3987" s="140" t="s">
        <v>3548</v>
      </c>
      <c r="B3987" s="142"/>
      <c r="C3987" s="142"/>
      <c r="D3987" s="142"/>
      <c r="E3987" s="142"/>
      <c r="F3987" s="142"/>
      <c r="K3987" s="140" t="s">
        <v>6677</v>
      </c>
    </row>
    <row r="3988" spans="1:11" s="139" customFormat="1" ht="30" customHeight="1">
      <c r="A3988" s="140" t="s">
        <v>3733</v>
      </c>
      <c r="B3988" s="142"/>
      <c r="C3988" s="142"/>
      <c r="D3988" s="142"/>
      <c r="E3988" s="142"/>
      <c r="F3988" s="142"/>
      <c r="K3988" s="140" t="s">
        <v>6898</v>
      </c>
    </row>
    <row r="3989" spans="1:11" s="139" customFormat="1" ht="30" customHeight="1">
      <c r="A3989" s="140" t="s">
        <v>3734</v>
      </c>
      <c r="B3989" s="142"/>
      <c r="C3989" s="142"/>
      <c r="D3989" s="142"/>
      <c r="E3989" s="142"/>
      <c r="F3989" s="142"/>
      <c r="K3989" s="140" t="s">
        <v>6899</v>
      </c>
    </row>
    <row r="3990" spans="1:11" s="139" customFormat="1" ht="30" customHeight="1">
      <c r="A3990" s="140" t="s">
        <v>3735</v>
      </c>
      <c r="B3990" s="142"/>
      <c r="C3990" s="142"/>
      <c r="D3990" s="142"/>
      <c r="E3990" s="142"/>
      <c r="F3990" s="142"/>
      <c r="K3990" s="140" t="s">
        <v>6900</v>
      </c>
    </row>
    <row r="3991" spans="1:11" s="139" customFormat="1" ht="30" customHeight="1">
      <c r="A3991" s="140" t="s">
        <v>3736</v>
      </c>
      <c r="B3991" s="142"/>
      <c r="C3991" s="142"/>
      <c r="D3991" s="142"/>
      <c r="E3991" s="142"/>
      <c r="F3991" s="142"/>
      <c r="K3991" s="140" t="s">
        <v>6901</v>
      </c>
    </row>
    <row r="3992" spans="1:11" s="139" customFormat="1" ht="30" customHeight="1">
      <c r="A3992" s="140" t="s">
        <v>3737</v>
      </c>
      <c r="B3992" s="142"/>
      <c r="C3992" s="142"/>
      <c r="D3992" s="142"/>
      <c r="E3992" s="142"/>
      <c r="F3992" s="142"/>
      <c r="K3992" s="140" t="s">
        <v>6902</v>
      </c>
    </row>
    <row r="3993" spans="1:11" s="139" customFormat="1" ht="30" customHeight="1">
      <c r="A3993" s="140" t="s">
        <v>3738</v>
      </c>
      <c r="B3993" s="142"/>
      <c r="C3993" s="142"/>
      <c r="D3993" s="142"/>
      <c r="E3993" s="142"/>
      <c r="F3993" s="142"/>
      <c r="K3993" s="140" t="s">
        <v>6903</v>
      </c>
    </row>
    <row r="3994" spans="1:11" s="139" customFormat="1" ht="30" customHeight="1">
      <c r="A3994" s="140" t="s">
        <v>52</v>
      </c>
      <c r="B3994" s="142"/>
      <c r="C3994" s="142"/>
      <c r="D3994" s="142"/>
      <c r="E3994" s="142"/>
      <c r="F3994" s="142"/>
      <c r="K3994" s="140" t="s">
        <v>6676</v>
      </c>
    </row>
    <row r="3995" spans="1:11" s="139" customFormat="1" ht="30" customHeight="1">
      <c r="A3995" s="140" t="s">
        <v>3739</v>
      </c>
      <c r="B3995" s="142"/>
      <c r="C3995" s="142"/>
      <c r="D3995" s="142"/>
      <c r="E3995" s="142"/>
      <c r="F3995" s="142"/>
      <c r="K3995" s="140" t="s">
        <v>6904</v>
      </c>
    </row>
    <row r="3996" spans="1:11" s="139" customFormat="1" ht="30" customHeight="1">
      <c r="A3996" s="140" t="s">
        <v>4957</v>
      </c>
      <c r="B3996" s="142"/>
      <c r="C3996" s="142"/>
      <c r="D3996" s="142"/>
      <c r="E3996" s="142"/>
      <c r="F3996" s="142"/>
      <c r="K3996" s="140" t="s">
        <v>8367</v>
      </c>
    </row>
    <row r="3997" spans="1:11" s="139" customFormat="1" ht="30" customHeight="1">
      <c r="A3997" s="140" t="s">
        <v>3745</v>
      </c>
      <c r="B3997" s="142">
        <v>38624</v>
      </c>
      <c r="C3997" s="142"/>
      <c r="D3997" s="142"/>
      <c r="E3997" s="142">
        <v>38624</v>
      </c>
      <c r="F3997" s="142" t="s">
        <v>6913</v>
      </c>
      <c r="K3997" s="140" t="s">
        <v>8368</v>
      </c>
    </row>
    <row r="3998" spans="1:11" s="139" customFormat="1" ht="30" customHeight="1">
      <c r="A3998" s="140" t="s">
        <v>3746</v>
      </c>
      <c r="B3998" s="142"/>
      <c r="C3998" s="142"/>
      <c r="D3998" s="142"/>
      <c r="E3998" s="142"/>
      <c r="F3998" s="142" t="s">
        <v>6915</v>
      </c>
      <c r="K3998" s="140" t="s">
        <v>8369</v>
      </c>
    </row>
    <row r="3999" spans="1:11" s="139" customFormat="1" ht="30" customHeight="1">
      <c r="A3999" s="140" t="s">
        <v>3747</v>
      </c>
      <c r="B3999" s="142"/>
      <c r="C3999" s="142"/>
      <c r="D3999" s="142">
        <v>75504</v>
      </c>
      <c r="E3999" s="142">
        <v>75504</v>
      </c>
      <c r="F3999" s="142" t="s">
        <v>6917</v>
      </c>
      <c r="K3999" s="140" t="s">
        <v>8370</v>
      </c>
    </row>
    <row r="4000" spans="1:11" s="139" customFormat="1" ht="30" customHeight="1">
      <c r="A4000" s="140" t="s">
        <v>52</v>
      </c>
      <c r="B4000" s="142"/>
      <c r="C4000" s="142"/>
      <c r="D4000" s="142"/>
      <c r="E4000" s="142"/>
      <c r="F4000" s="142"/>
      <c r="K4000" s="140" t="s">
        <v>52</v>
      </c>
    </row>
    <row r="4001" spans="1:11" s="139" customFormat="1" ht="30" customHeight="1">
      <c r="A4001" s="140" t="s">
        <v>3748</v>
      </c>
      <c r="B4001" s="142">
        <v>38624</v>
      </c>
      <c r="C4001" s="142"/>
      <c r="D4001" s="142">
        <v>75504</v>
      </c>
      <c r="E4001" s="142">
        <v>114128</v>
      </c>
      <c r="F4001" s="142"/>
      <c r="K4001" s="140" t="s">
        <v>6919</v>
      </c>
    </row>
    <row r="4002" spans="1:11" s="139" customFormat="1" ht="30" customHeight="1">
      <c r="A4002" s="140" t="s">
        <v>52</v>
      </c>
      <c r="B4002" s="142"/>
      <c r="C4002" s="142"/>
      <c r="D4002" s="142"/>
      <c r="E4002" s="142"/>
      <c r="F4002" s="142"/>
      <c r="K4002" s="140" t="s">
        <v>6758</v>
      </c>
    </row>
    <row r="4003" spans="1:11" s="139" customFormat="1" ht="30" customHeight="1">
      <c r="A4003" s="140" t="s">
        <v>3683</v>
      </c>
      <c r="B4003" s="142"/>
      <c r="C4003" s="142"/>
      <c r="D4003" s="142"/>
      <c r="E4003" s="142"/>
      <c r="F4003" s="142"/>
      <c r="K4003" s="140" t="s">
        <v>6856</v>
      </c>
    </row>
    <row r="4004" spans="1:11" s="139" customFormat="1" ht="30" customHeight="1">
      <c r="A4004" s="140" t="s">
        <v>3749</v>
      </c>
      <c r="B4004" s="142"/>
      <c r="C4004" s="142">
        <v>1698608</v>
      </c>
      <c r="D4004" s="142"/>
      <c r="E4004" s="142">
        <v>1698608</v>
      </c>
      <c r="F4004" s="142" t="s">
        <v>6752</v>
      </c>
      <c r="K4004" s="140" t="s">
        <v>6920</v>
      </c>
    </row>
    <row r="4005" spans="1:11" s="139" customFormat="1" ht="30" customHeight="1">
      <c r="A4005" s="140" t="s">
        <v>3750</v>
      </c>
      <c r="B4005" s="142"/>
      <c r="C4005" s="142">
        <v>566028</v>
      </c>
      <c r="D4005" s="142"/>
      <c r="E4005" s="142">
        <v>566028</v>
      </c>
      <c r="F4005" s="142" t="s">
        <v>6755</v>
      </c>
      <c r="K4005" s="140" t="s">
        <v>6921</v>
      </c>
    </row>
    <row r="4006" spans="1:11" s="139" customFormat="1" ht="30" customHeight="1">
      <c r="A4006" s="140" t="s">
        <v>52</v>
      </c>
      <c r="B4006" s="142"/>
      <c r="C4006" s="142"/>
      <c r="D4006" s="142"/>
      <c r="E4006" s="142"/>
      <c r="F4006" s="142"/>
      <c r="K4006" s="140" t="s">
        <v>52</v>
      </c>
    </row>
    <row r="4007" spans="1:11" s="139" customFormat="1" ht="30" customHeight="1">
      <c r="A4007" s="140" t="s">
        <v>3748</v>
      </c>
      <c r="B4007" s="142"/>
      <c r="C4007" s="142">
        <v>2264636</v>
      </c>
      <c r="D4007" s="142"/>
      <c r="E4007" s="142">
        <v>2264636</v>
      </c>
      <c r="F4007" s="142"/>
      <c r="K4007" s="140" t="s">
        <v>6924</v>
      </c>
    </row>
    <row r="4008" spans="1:11" s="139" customFormat="1" ht="30" customHeight="1">
      <c r="A4008" s="140" t="s">
        <v>52</v>
      </c>
      <c r="B4008" s="142"/>
      <c r="C4008" s="142"/>
      <c r="D4008" s="142"/>
      <c r="E4008" s="142"/>
      <c r="F4008" s="142"/>
      <c r="K4008" s="140" t="s">
        <v>52</v>
      </c>
    </row>
    <row r="4009" spans="1:11" s="139" customFormat="1" ht="30" customHeight="1">
      <c r="A4009" s="140" t="s">
        <v>3752</v>
      </c>
      <c r="B4009" s="142"/>
      <c r="C4009" s="142"/>
      <c r="D4009" s="142"/>
      <c r="E4009" s="142"/>
      <c r="F4009" s="142"/>
      <c r="K4009" s="140" t="s">
        <v>6925</v>
      </c>
    </row>
    <row r="4010" spans="1:11" s="139" customFormat="1" ht="30" customHeight="1">
      <c r="A4010" s="140" t="s">
        <v>3753</v>
      </c>
      <c r="B4010" s="142"/>
      <c r="C4010" s="142"/>
      <c r="D4010" s="142"/>
      <c r="E4010" s="142"/>
      <c r="F4010" s="142"/>
      <c r="K4010" s="140" t="s">
        <v>6926</v>
      </c>
    </row>
    <row r="4011" spans="1:11" s="139" customFormat="1" ht="30" customHeight="1">
      <c r="A4011" s="140" t="s">
        <v>3754</v>
      </c>
      <c r="B4011" s="142"/>
      <c r="C4011" s="142"/>
      <c r="D4011" s="142"/>
      <c r="E4011" s="142"/>
      <c r="F4011" s="142"/>
      <c r="K4011" s="140" t="s">
        <v>6927</v>
      </c>
    </row>
    <row r="4012" spans="1:11" s="139" customFormat="1" ht="30" customHeight="1">
      <c r="A4012" s="140" t="s">
        <v>3755</v>
      </c>
      <c r="B4012" s="142"/>
      <c r="C4012" s="142"/>
      <c r="D4012" s="142"/>
      <c r="E4012" s="142"/>
      <c r="F4012" s="142"/>
      <c r="K4012" s="140" t="s">
        <v>6928</v>
      </c>
    </row>
    <row r="4013" spans="1:11" s="139" customFormat="1" ht="30" customHeight="1">
      <c r="A4013" s="140" t="s">
        <v>3756</v>
      </c>
      <c r="B4013" s="142"/>
      <c r="C4013" s="142"/>
      <c r="D4013" s="142"/>
      <c r="E4013" s="142"/>
      <c r="F4013" s="142"/>
      <c r="K4013" s="140" t="s">
        <v>6929</v>
      </c>
    </row>
    <row r="4014" spans="1:11" s="139" customFormat="1" ht="30" customHeight="1">
      <c r="A4014" s="140" t="s">
        <v>3757</v>
      </c>
      <c r="B4014" s="142"/>
      <c r="C4014" s="142"/>
      <c r="D4014" s="142"/>
      <c r="E4014" s="142"/>
      <c r="F4014" s="142"/>
      <c r="K4014" s="140" t="s">
        <v>6930</v>
      </c>
    </row>
    <row r="4015" spans="1:11" s="139" customFormat="1" ht="30" customHeight="1">
      <c r="A4015" s="140" t="s">
        <v>3758</v>
      </c>
      <c r="B4015" s="142"/>
      <c r="C4015" s="142"/>
      <c r="D4015" s="142"/>
      <c r="E4015" s="142"/>
      <c r="F4015" s="142"/>
      <c r="K4015" s="140" t="s">
        <v>6931</v>
      </c>
    </row>
    <row r="4016" spans="1:11" s="139" customFormat="1" ht="30" customHeight="1">
      <c r="A4016" s="140" t="s">
        <v>3759</v>
      </c>
      <c r="B4016" s="142"/>
      <c r="C4016" s="142"/>
      <c r="D4016" s="142"/>
      <c r="E4016" s="142"/>
      <c r="F4016" s="142"/>
      <c r="K4016" s="140" t="s">
        <v>6932</v>
      </c>
    </row>
    <row r="4017" spans="1:11" s="139" customFormat="1" ht="30" customHeight="1">
      <c r="A4017" s="140" t="s">
        <v>3760</v>
      </c>
      <c r="B4017" s="142"/>
      <c r="C4017" s="142"/>
      <c r="D4017" s="142"/>
      <c r="E4017" s="142"/>
      <c r="F4017" s="142"/>
      <c r="K4017" s="140" t="s">
        <v>6933</v>
      </c>
    </row>
    <row r="4018" spans="1:11" s="139" customFormat="1" ht="30" customHeight="1">
      <c r="A4018" s="140" t="s">
        <v>3761</v>
      </c>
      <c r="B4018" s="142"/>
      <c r="C4018" s="142"/>
      <c r="D4018" s="142"/>
      <c r="E4018" s="142"/>
      <c r="F4018" s="142"/>
      <c r="K4018" s="140" t="s">
        <v>6934</v>
      </c>
    </row>
    <row r="4019" spans="1:11" s="139" customFormat="1" ht="30" customHeight="1">
      <c r="A4019" s="140" t="s">
        <v>3762</v>
      </c>
      <c r="B4019" s="142"/>
      <c r="C4019" s="142"/>
      <c r="D4019" s="142"/>
      <c r="E4019" s="142"/>
      <c r="F4019" s="142"/>
      <c r="K4019" s="140" t="s">
        <v>6935</v>
      </c>
    </row>
    <row r="4020" spans="1:11" s="139" customFormat="1" ht="30" customHeight="1">
      <c r="A4020" s="140" t="s">
        <v>3763</v>
      </c>
      <c r="B4020" s="142"/>
      <c r="C4020" s="142"/>
      <c r="D4020" s="142"/>
      <c r="E4020" s="142"/>
      <c r="F4020" s="142"/>
      <c r="K4020" s="140" t="s">
        <v>6936</v>
      </c>
    </row>
    <row r="4021" spans="1:11" s="139" customFormat="1" ht="30" customHeight="1">
      <c r="A4021" s="140" t="s">
        <v>3764</v>
      </c>
      <c r="B4021" s="142"/>
      <c r="C4021" s="142"/>
      <c r="D4021" s="142"/>
      <c r="E4021" s="142"/>
      <c r="F4021" s="142"/>
      <c r="K4021" s="140" t="s">
        <v>6937</v>
      </c>
    </row>
    <row r="4022" spans="1:11" s="139" customFormat="1" ht="30" customHeight="1">
      <c r="A4022" s="140" t="s">
        <v>3765</v>
      </c>
      <c r="B4022" s="142"/>
      <c r="C4022" s="142"/>
      <c r="D4022" s="142"/>
      <c r="E4022" s="142"/>
      <c r="F4022" s="142"/>
      <c r="K4022" s="140" t="s">
        <v>6938</v>
      </c>
    </row>
    <row r="4023" spans="1:11" s="139" customFormat="1" ht="30" customHeight="1">
      <c r="A4023" s="140" t="s">
        <v>3766</v>
      </c>
      <c r="B4023" s="142"/>
      <c r="C4023" s="142"/>
      <c r="D4023" s="142"/>
      <c r="E4023" s="142"/>
      <c r="F4023" s="142"/>
      <c r="K4023" s="140" t="s">
        <v>6939</v>
      </c>
    </row>
    <row r="4024" spans="1:11" s="139" customFormat="1" ht="30" customHeight="1">
      <c r="A4024" s="140" t="s">
        <v>52</v>
      </c>
      <c r="B4024" s="142"/>
      <c r="C4024" s="142"/>
      <c r="D4024" s="142"/>
      <c r="E4024" s="142"/>
      <c r="F4024" s="142"/>
      <c r="K4024" s="140" t="s">
        <v>6796</v>
      </c>
    </row>
    <row r="4025" spans="1:11" s="139" customFormat="1" ht="30" customHeight="1">
      <c r="A4025" s="140" t="s">
        <v>3767</v>
      </c>
      <c r="B4025" s="142"/>
      <c r="C4025" s="142"/>
      <c r="D4025" s="142"/>
      <c r="E4025" s="142"/>
      <c r="F4025" s="142"/>
      <c r="K4025" s="140" t="s">
        <v>6940</v>
      </c>
    </row>
    <row r="4026" spans="1:11" s="139" customFormat="1" ht="30" customHeight="1">
      <c r="A4026" s="140" t="s">
        <v>3768</v>
      </c>
      <c r="B4026" s="142"/>
      <c r="C4026" s="142">
        <v>54160.2</v>
      </c>
      <c r="D4026" s="142"/>
      <c r="E4026" s="142">
        <v>54160.2</v>
      </c>
      <c r="F4026" s="142" t="s">
        <v>6941</v>
      </c>
      <c r="K4026" s="140" t="s">
        <v>6942</v>
      </c>
    </row>
    <row r="4027" spans="1:11" s="139" customFormat="1" ht="30" customHeight="1">
      <c r="A4027" s="140" t="s">
        <v>3769</v>
      </c>
      <c r="B4027" s="142"/>
      <c r="C4027" s="142">
        <v>15354.2</v>
      </c>
      <c r="D4027" s="142"/>
      <c r="E4027" s="142">
        <v>15354.2</v>
      </c>
      <c r="F4027" s="142" t="s">
        <v>6922</v>
      </c>
      <c r="K4027" s="140" t="s">
        <v>6943</v>
      </c>
    </row>
    <row r="4028" spans="1:11" s="139" customFormat="1" ht="30" customHeight="1">
      <c r="A4028" s="140" t="s">
        <v>3770</v>
      </c>
      <c r="B4028" s="142"/>
      <c r="C4028" s="142">
        <v>24084.400000000001</v>
      </c>
      <c r="D4028" s="142"/>
      <c r="E4028" s="142">
        <v>24084.400000000001</v>
      </c>
      <c r="F4028" s="142" t="s">
        <v>6755</v>
      </c>
      <c r="K4028" s="140" t="s">
        <v>6944</v>
      </c>
    </row>
    <row r="4029" spans="1:11" s="139" customFormat="1" ht="30" customHeight="1">
      <c r="A4029" s="140" t="s">
        <v>3771</v>
      </c>
      <c r="B4029" s="142"/>
      <c r="C4029" s="142"/>
      <c r="D4029" s="142"/>
      <c r="E4029" s="142"/>
      <c r="F4029" s="142"/>
      <c r="K4029" s="140" t="s">
        <v>6945</v>
      </c>
    </row>
    <row r="4030" spans="1:11" s="139" customFormat="1" ht="30" customHeight="1">
      <c r="A4030" s="140" t="s">
        <v>3772</v>
      </c>
      <c r="B4030" s="142"/>
      <c r="C4030" s="142">
        <v>5374.7</v>
      </c>
      <c r="D4030" s="142"/>
      <c r="E4030" s="142">
        <v>5374.7</v>
      </c>
      <c r="F4030" s="142" t="s">
        <v>6946</v>
      </c>
      <c r="K4030" s="140" t="s">
        <v>6947</v>
      </c>
    </row>
    <row r="4031" spans="1:11" s="139" customFormat="1" ht="30" customHeight="1">
      <c r="A4031" s="140" t="s">
        <v>3773</v>
      </c>
      <c r="B4031" s="142"/>
      <c r="C4031" s="142"/>
      <c r="D4031" s="142"/>
      <c r="E4031" s="142"/>
      <c r="F4031" s="142"/>
      <c r="K4031" s="140" t="s">
        <v>6948</v>
      </c>
    </row>
    <row r="4032" spans="1:11" s="139" customFormat="1" ht="30" customHeight="1">
      <c r="A4032" s="140" t="s">
        <v>3774</v>
      </c>
      <c r="B4032" s="142"/>
      <c r="C4032" s="142">
        <v>3320.9</v>
      </c>
      <c r="D4032" s="142"/>
      <c r="E4032" s="142">
        <v>3320.9</v>
      </c>
      <c r="F4032" s="142" t="s">
        <v>6949</v>
      </c>
      <c r="K4032" s="140" t="s">
        <v>6950</v>
      </c>
    </row>
    <row r="4033" spans="1:11" s="139" customFormat="1" ht="30" customHeight="1">
      <c r="A4033" s="140" t="s">
        <v>3775</v>
      </c>
      <c r="B4033" s="142"/>
      <c r="C4033" s="142">
        <v>3246.1</v>
      </c>
      <c r="D4033" s="142"/>
      <c r="E4033" s="142">
        <v>3246.1</v>
      </c>
      <c r="F4033" s="142" t="s">
        <v>6755</v>
      </c>
      <c r="K4033" s="140" t="s">
        <v>6951</v>
      </c>
    </row>
    <row r="4034" spans="1:11" s="139" customFormat="1" ht="30" customHeight="1">
      <c r="A4034" s="140" t="s">
        <v>52</v>
      </c>
      <c r="B4034" s="142"/>
      <c r="C4034" s="142"/>
      <c r="D4034" s="142"/>
      <c r="E4034" s="142"/>
      <c r="F4034" s="142"/>
      <c r="K4034" s="140" t="s">
        <v>52</v>
      </c>
    </row>
    <row r="4035" spans="1:11" s="139" customFormat="1" ht="30" customHeight="1">
      <c r="A4035" s="140" t="s">
        <v>3776</v>
      </c>
      <c r="B4035" s="142"/>
      <c r="C4035" s="142"/>
      <c r="D4035" s="142"/>
      <c r="E4035" s="142"/>
      <c r="F4035" s="142"/>
      <c r="K4035" s="140" t="s">
        <v>6952</v>
      </c>
    </row>
    <row r="4036" spans="1:11" s="139" customFormat="1" ht="30" customHeight="1">
      <c r="A4036" s="140" t="s">
        <v>3777</v>
      </c>
      <c r="B4036" s="142">
        <v>163170</v>
      </c>
      <c r="C4036" s="142"/>
      <c r="D4036" s="142"/>
      <c r="E4036" s="142">
        <v>163170</v>
      </c>
      <c r="F4036" s="142" t="s">
        <v>6953</v>
      </c>
      <c r="K4036" s="140" t="s">
        <v>6954</v>
      </c>
    </row>
    <row r="4037" spans="1:11" s="139" customFormat="1" ht="30" customHeight="1">
      <c r="A4037" s="140" t="s">
        <v>3778</v>
      </c>
      <c r="B4037" s="142">
        <v>1110</v>
      </c>
      <c r="C4037" s="142"/>
      <c r="D4037" s="142"/>
      <c r="E4037" s="142">
        <v>1110</v>
      </c>
      <c r="F4037" s="142" t="s">
        <v>6955</v>
      </c>
      <c r="K4037" s="140" t="s">
        <v>6956</v>
      </c>
    </row>
    <row r="4038" spans="1:11" s="139" customFormat="1" ht="30" customHeight="1">
      <c r="A4038" s="140" t="s">
        <v>3779</v>
      </c>
      <c r="B4038" s="142">
        <v>5466.5</v>
      </c>
      <c r="C4038" s="142"/>
      <c r="D4038" s="142"/>
      <c r="E4038" s="142">
        <v>5466.5</v>
      </c>
      <c r="F4038" s="142" t="s">
        <v>6957</v>
      </c>
      <c r="K4038" s="140" t="s">
        <v>6958</v>
      </c>
    </row>
    <row r="4039" spans="1:11" s="139" customFormat="1" ht="30" customHeight="1">
      <c r="A4039" s="140" t="s">
        <v>3780</v>
      </c>
      <c r="B4039" s="142">
        <v>3416.5</v>
      </c>
      <c r="C4039" s="142"/>
      <c r="D4039" s="142"/>
      <c r="E4039" s="142">
        <v>3416.5</v>
      </c>
      <c r="F4039" s="142" t="s">
        <v>6959</v>
      </c>
      <c r="K4039" s="140" t="s">
        <v>6960</v>
      </c>
    </row>
    <row r="4040" spans="1:11" s="139" customFormat="1" ht="30" customHeight="1">
      <c r="A4040" s="140" t="s">
        <v>52</v>
      </c>
      <c r="B4040" s="142"/>
      <c r="C4040" s="142"/>
      <c r="D4040" s="142"/>
      <c r="E4040" s="142"/>
      <c r="F4040" s="142"/>
      <c r="K4040" s="140" t="s">
        <v>52</v>
      </c>
    </row>
    <row r="4041" spans="1:11" s="139" customFormat="1" ht="30" customHeight="1">
      <c r="A4041" s="140" t="s">
        <v>3781</v>
      </c>
      <c r="B4041" s="142"/>
      <c r="C4041" s="142"/>
      <c r="D4041" s="142"/>
      <c r="E4041" s="142"/>
      <c r="F4041" s="142"/>
      <c r="K4041" s="140" t="s">
        <v>6961</v>
      </c>
    </row>
    <row r="4042" spans="1:11" s="139" customFormat="1" ht="30" customHeight="1">
      <c r="A4042" s="140" t="s">
        <v>3782</v>
      </c>
      <c r="B4042" s="142"/>
      <c r="C4042" s="142"/>
      <c r="D4042" s="142"/>
      <c r="E4042" s="142"/>
      <c r="F4042" s="142"/>
      <c r="K4042" s="140" t="s">
        <v>6962</v>
      </c>
    </row>
    <row r="4043" spans="1:11" s="139" customFormat="1" ht="30" customHeight="1">
      <c r="A4043" s="140" t="s">
        <v>3783</v>
      </c>
      <c r="B4043" s="142"/>
      <c r="C4043" s="142"/>
      <c r="D4043" s="142"/>
      <c r="E4043" s="142"/>
      <c r="F4043" s="142" t="s">
        <v>6963</v>
      </c>
      <c r="K4043" s="140" t="s">
        <v>6964</v>
      </c>
    </row>
    <row r="4044" spans="1:11" s="139" customFormat="1" ht="30" customHeight="1">
      <c r="A4044" s="140" t="s">
        <v>3784</v>
      </c>
      <c r="B4044" s="142"/>
      <c r="C4044" s="142"/>
      <c r="D4044" s="142"/>
      <c r="E4044" s="142"/>
      <c r="F4044" s="142" t="s">
        <v>6965</v>
      </c>
      <c r="K4044" s="140" t="s">
        <v>6966</v>
      </c>
    </row>
    <row r="4045" spans="1:11" s="139" customFormat="1" ht="30" customHeight="1">
      <c r="A4045" s="140" t="s">
        <v>3785</v>
      </c>
      <c r="B4045" s="142"/>
      <c r="C4045" s="142"/>
      <c r="D4045" s="142">
        <v>224.3</v>
      </c>
      <c r="E4045" s="142">
        <v>224.3</v>
      </c>
      <c r="F4045" s="142" t="s">
        <v>6967</v>
      </c>
      <c r="K4045" s="140" t="s">
        <v>6968</v>
      </c>
    </row>
    <row r="4046" spans="1:11" s="139" customFormat="1" ht="30" customHeight="1">
      <c r="A4046" s="140" t="s">
        <v>3786</v>
      </c>
      <c r="B4046" s="142"/>
      <c r="C4046" s="142"/>
      <c r="D4046" s="142"/>
      <c r="E4046" s="142"/>
      <c r="F4046" s="142"/>
      <c r="K4046" s="140" t="s">
        <v>6969</v>
      </c>
    </row>
    <row r="4047" spans="1:11" s="139" customFormat="1" ht="30" customHeight="1">
      <c r="A4047" s="140" t="s">
        <v>3787</v>
      </c>
      <c r="B4047" s="142">
        <v>173</v>
      </c>
      <c r="C4047" s="142"/>
      <c r="D4047" s="142"/>
      <c r="E4047" s="142">
        <v>173</v>
      </c>
      <c r="F4047" s="142" t="s">
        <v>6970</v>
      </c>
      <c r="K4047" s="140" t="s">
        <v>6971</v>
      </c>
    </row>
    <row r="4048" spans="1:11" s="139" customFormat="1" ht="30" customHeight="1">
      <c r="A4048" s="140" t="s">
        <v>3788</v>
      </c>
      <c r="B4048" s="142"/>
      <c r="C4048" s="142"/>
      <c r="D4048" s="142"/>
      <c r="E4048" s="142"/>
      <c r="F4048" s="142" t="s">
        <v>6972</v>
      </c>
      <c r="K4048" s="140" t="s">
        <v>6973</v>
      </c>
    </row>
    <row r="4049" spans="1:11" s="139" customFormat="1" ht="30" customHeight="1">
      <c r="A4049" s="140" t="s">
        <v>3789</v>
      </c>
      <c r="B4049" s="142"/>
      <c r="C4049" s="142"/>
      <c r="D4049" s="142">
        <v>11.5</v>
      </c>
      <c r="E4049" s="142">
        <v>11.5</v>
      </c>
      <c r="F4049" s="142" t="s">
        <v>6974</v>
      </c>
      <c r="K4049" s="140" t="s">
        <v>6975</v>
      </c>
    </row>
    <row r="4050" spans="1:11" s="139" customFormat="1" ht="30" customHeight="1">
      <c r="A4050" s="140" t="s">
        <v>3790</v>
      </c>
      <c r="B4050" s="142"/>
      <c r="C4050" s="142"/>
      <c r="D4050" s="142"/>
      <c r="E4050" s="142"/>
      <c r="F4050" s="142"/>
      <c r="K4050" s="140" t="s">
        <v>6976</v>
      </c>
    </row>
    <row r="4051" spans="1:11" s="139" customFormat="1" ht="30" customHeight="1">
      <c r="A4051" s="140" t="s">
        <v>3791</v>
      </c>
      <c r="B4051" s="142"/>
      <c r="C4051" s="142"/>
      <c r="D4051" s="142"/>
      <c r="E4051" s="142"/>
      <c r="F4051" s="142" t="s">
        <v>6977</v>
      </c>
      <c r="K4051" s="140" t="s">
        <v>6978</v>
      </c>
    </row>
    <row r="4052" spans="1:11" s="139" customFormat="1" ht="30" customHeight="1">
      <c r="A4052" s="140" t="s">
        <v>3792</v>
      </c>
      <c r="B4052" s="142"/>
      <c r="C4052" s="142"/>
      <c r="D4052" s="142"/>
      <c r="E4052" s="142"/>
      <c r="F4052" s="142" t="s">
        <v>6979</v>
      </c>
      <c r="K4052" s="140" t="s">
        <v>6980</v>
      </c>
    </row>
    <row r="4053" spans="1:11" s="139" customFormat="1" ht="30" customHeight="1">
      <c r="A4053" s="140" t="s">
        <v>3793</v>
      </c>
      <c r="B4053" s="142"/>
      <c r="C4053" s="142"/>
      <c r="D4053" s="142">
        <v>108.7</v>
      </c>
      <c r="E4053" s="142">
        <v>108.7</v>
      </c>
      <c r="F4053" s="142" t="s">
        <v>6981</v>
      </c>
      <c r="K4053" s="140" t="s">
        <v>6982</v>
      </c>
    </row>
    <row r="4054" spans="1:11" s="139" customFormat="1" ht="30" customHeight="1">
      <c r="A4054" s="140" t="s">
        <v>3794</v>
      </c>
      <c r="B4054" s="142"/>
      <c r="C4054" s="142"/>
      <c r="D4054" s="142"/>
      <c r="E4054" s="142"/>
      <c r="F4054" s="142"/>
      <c r="K4054" s="140" t="s">
        <v>6983</v>
      </c>
    </row>
    <row r="4055" spans="1:11" s="139" customFormat="1" ht="30" customHeight="1">
      <c r="A4055" s="140" t="s">
        <v>3795</v>
      </c>
      <c r="B4055" s="142"/>
      <c r="C4055" s="142"/>
      <c r="D4055" s="142"/>
      <c r="E4055" s="142"/>
      <c r="F4055" s="142" t="s">
        <v>6984</v>
      </c>
      <c r="K4055" s="140" t="s">
        <v>6985</v>
      </c>
    </row>
    <row r="4056" spans="1:11" s="139" customFormat="1" ht="30" customHeight="1">
      <c r="A4056" s="140" t="s">
        <v>3796</v>
      </c>
      <c r="B4056" s="142"/>
      <c r="C4056" s="142"/>
      <c r="D4056" s="142"/>
      <c r="E4056" s="142"/>
      <c r="F4056" s="142" t="s">
        <v>6986</v>
      </c>
      <c r="K4056" s="140" t="s">
        <v>6987</v>
      </c>
    </row>
    <row r="4057" spans="1:11" s="139" customFormat="1" ht="30" customHeight="1">
      <c r="A4057" s="140" t="s">
        <v>3797</v>
      </c>
      <c r="B4057" s="142"/>
      <c r="C4057" s="142"/>
      <c r="D4057" s="142">
        <v>730.6</v>
      </c>
      <c r="E4057" s="142">
        <v>730.6</v>
      </c>
      <c r="F4057" s="142" t="s">
        <v>6988</v>
      </c>
      <c r="K4057" s="140" t="s">
        <v>6989</v>
      </c>
    </row>
    <row r="4058" spans="1:11" s="139" customFormat="1" ht="30" customHeight="1">
      <c r="A4058" s="140" t="s">
        <v>52</v>
      </c>
      <c r="B4058" s="142"/>
      <c r="C4058" s="142"/>
      <c r="D4058" s="142"/>
      <c r="E4058" s="142"/>
      <c r="F4058" s="142"/>
      <c r="K4058" s="140" t="s">
        <v>52</v>
      </c>
    </row>
    <row r="4059" spans="1:11" s="139" customFormat="1" ht="30" customHeight="1">
      <c r="A4059" s="140" t="s">
        <v>3798</v>
      </c>
      <c r="B4059" s="142"/>
      <c r="C4059" s="142"/>
      <c r="D4059" s="142"/>
      <c r="E4059" s="142"/>
      <c r="F4059" s="142"/>
      <c r="K4059" s="140" t="s">
        <v>6990</v>
      </c>
    </row>
    <row r="4060" spans="1:11" s="139" customFormat="1" ht="30" customHeight="1">
      <c r="A4060" s="140" t="s">
        <v>3799</v>
      </c>
      <c r="B4060" s="142"/>
      <c r="C4060" s="142"/>
      <c r="D4060" s="142"/>
      <c r="E4060" s="142"/>
      <c r="F4060" s="142"/>
      <c r="K4060" s="140" t="s">
        <v>6991</v>
      </c>
    </row>
    <row r="4061" spans="1:11" s="139" customFormat="1" ht="30" customHeight="1">
      <c r="A4061" s="140" t="s">
        <v>3800</v>
      </c>
      <c r="B4061" s="142">
        <v>52000.800000000003</v>
      </c>
      <c r="C4061" s="142"/>
      <c r="D4061" s="142"/>
      <c r="E4061" s="142">
        <v>52000.800000000003</v>
      </c>
      <c r="F4061" s="142"/>
      <c r="K4061" s="140" t="s">
        <v>6992</v>
      </c>
    </row>
    <row r="4062" spans="1:11" s="139" customFormat="1" ht="30" customHeight="1">
      <c r="A4062" s="140" t="s">
        <v>52</v>
      </c>
      <c r="B4062" s="142"/>
      <c r="C4062" s="142"/>
      <c r="D4062" s="142"/>
      <c r="E4062" s="142"/>
      <c r="F4062" s="142"/>
      <c r="K4062" s="140" t="s">
        <v>52</v>
      </c>
    </row>
    <row r="4063" spans="1:11" s="139" customFormat="1" ht="30" customHeight="1">
      <c r="A4063" s="140" t="s">
        <v>3748</v>
      </c>
      <c r="B4063" s="142">
        <v>225336.8</v>
      </c>
      <c r="C4063" s="142">
        <v>105540.5</v>
      </c>
      <c r="D4063" s="142">
        <v>1075.0999999999999</v>
      </c>
      <c r="E4063" s="142">
        <v>331952.39999999997</v>
      </c>
      <c r="F4063" s="142"/>
      <c r="K4063" s="140" t="s">
        <v>6993</v>
      </c>
    </row>
    <row r="4064" spans="1:11" s="139" customFormat="1" ht="30" customHeight="1">
      <c r="A4064" s="140" t="s">
        <v>52</v>
      </c>
      <c r="B4064" s="146"/>
      <c r="C4064" s="146"/>
      <c r="D4064" s="146"/>
      <c r="E4064" s="146"/>
      <c r="F4064" s="146"/>
      <c r="K4064" s="140" t="s">
        <v>6994</v>
      </c>
    </row>
    <row r="4065" spans="1:11" s="139" customFormat="1" ht="30" customHeight="1">
      <c r="A4065" s="140" t="s">
        <v>3801</v>
      </c>
      <c r="B4065" s="146">
        <v>263960.8</v>
      </c>
      <c r="C4065" s="146">
        <v>2370176.5</v>
      </c>
      <c r="D4065" s="146">
        <v>76579.100000000006</v>
      </c>
      <c r="E4065" s="146">
        <v>2710716.4</v>
      </c>
      <c r="F4065" s="146"/>
      <c r="K4065" s="140" t="s">
        <v>6995</v>
      </c>
    </row>
    <row r="4066" spans="1:11" s="139" customFormat="1" ht="30" customHeight="1">
      <c r="A4066" s="140"/>
      <c r="B4066" s="140"/>
      <c r="C4066" s="140"/>
      <c r="D4066" s="140"/>
      <c r="E4066" s="140"/>
      <c r="F4066" s="140"/>
    </row>
    <row r="4067" spans="1:11" s="139" customFormat="1" ht="30" customHeight="1" thickBot="1">
      <c r="A4067" s="144" t="s">
        <v>3566</v>
      </c>
      <c r="B4067" s="145">
        <v>263960</v>
      </c>
      <c r="C4067" s="145">
        <v>2370176</v>
      </c>
      <c r="D4067" s="145">
        <v>76579</v>
      </c>
      <c r="E4067" s="145">
        <v>2710715</v>
      </c>
      <c r="F4067" s="144"/>
    </row>
    <row r="4068" spans="1:11" s="139" customFormat="1" ht="30" customHeight="1">
      <c r="A4068" s="140"/>
      <c r="B4068" s="140"/>
      <c r="C4068" s="140"/>
      <c r="D4068" s="140"/>
      <c r="E4068" s="140"/>
      <c r="F4068" s="140"/>
    </row>
    <row r="4069" spans="1:11" s="139" customFormat="1" ht="30" customHeight="1">
      <c r="A4069" s="140" t="s">
        <v>8371</v>
      </c>
      <c r="B4069" s="141">
        <v>489297</v>
      </c>
      <c r="C4069" s="141">
        <v>2475717</v>
      </c>
      <c r="D4069" s="141">
        <v>77654</v>
      </c>
      <c r="E4069" s="141">
        <v>3042668</v>
      </c>
      <c r="F4069" s="140" t="s">
        <v>52</v>
      </c>
      <c r="G4069" s="139" t="s">
        <v>52</v>
      </c>
      <c r="H4069" s="139" t="s">
        <v>6544</v>
      </c>
      <c r="K4069" s="139">
        <v>1</v>
      </c>
    </row>
    <row r="4070" spans="1:11" s="139" customFormat="1" ht="30" customHeight="1">
      <c r="A4070" s="147"/>
      <c r="B4070" s="140"/>
      <c r="C4070" s="140"/>
      <c r="D4070" s="140"/>
      <c r="E4070" s="140"/>
      <c r="F4070" s="140"/>
    </row>
    <row r="4071" spans="1:11" s="139" customFormat="1" ht="30" customHeight="1">
      <c r="A4071" s="140" t="s">
        <v>6674</v>
      </c>
      <c r="B4071" s="140"/>
      <c r="C4071" s="140"/>
      <c r="D4071" s="140"/>
      <c r="E4071" s="140"/>
      <c r="F4071" s="140"/>
      <c r="G4071" s="139" t="s">
        <v>52</v>
      </c>
      <c r="I4071" s="139" t="s">
        <v>1535</v>
      </c>
      <c r="J4071" s="139" t="s">
        <v>52</v>
      </c>
      <c r="K4071" s="139" t="s">
        <v>56</v>
      </c>
    </row>
    <row r="4072" spans="1:11" s="139" customFormat="1" ht="30" customHeight="1">
      <c r="A4072" s="140" t="s">
        <v>4958</v>
      </c>
      <c r="B4072" s="142"/>
      <c r="C4072" s="142"/>
      <c r="D4072" s="142"/>
      <c r="E4072" s="142"/>
      <c r="F4072" s="142"/>
      <c r="K4072" s="140" t="s">
        <v>8372</v>
      </c>
    </row>
    <row r="4073" spans="1:11" s="139" customFormat="1" ht="30" customHeight="1">
      <c r="A4073" s="140" t="s">
        <v>52</v>
      </c>
      <c r="B4073" s="142"/>
      <c r="C4073" s="142"/>
      <c r="D4073" s="142"/>
      <c r="E4073" s="142"/>
      <c r="F4073" s="142"/>
      <c r="K4073" s="140" t="s">
        <v>52</v>
      </c>
    </row>
    <row r="4074" spans="1:11" s="139" customFormat="1" ht="30" customHeight="1">
      <c r="A4074" s="140" t="s">
        <v>3548</v>
      </c>
      <c r="B4074" s="142"/>
      <c r="C4074" s="142"/>
      <c r="D4074" s="142"/>
      <c r="E4074" s="142"/>
      <c r="F4074" s="142"/>
      <c r="K4074" s="140" t="s">
        <v>6677</v>
      </c>
    </row>
    <row r="4075" spans="1:11" s="139" customFormat="1" ht="30" customHeight="1">
      <c r="A4075" s="140" t="s">
        <v>3733</v>
      </c>
      <c r="B4075" s="142"/>
      <c r="C4075" s="142"/>
      <c r="D4075" s="142"/>
      <c r="E4075" s="142"/>
      <c r="F4075" s="142"/>
      <c r="K4075" s="140" t="s">
        <v>6898</v>
      </c>
    </row>
    <row r="4076" spans="1:11" s="139" customFormat="1" ht="30" customHeight="1">
      <c r="A4076" s="140" t="s">
        <v>3734</v>
      </c>
      <c r="B4076" s="142"/>
      <c r="C4076" s="142"/>
      <c r="D4076" s="142"/>
      <c r="E4076" s="142"/>
      <c r="F4076" s="142"/>
      <c r="K4076" s="140" t="s">
        <v>6899</v>
      </c>
    </row>
    <row r="4077" spans="1:11" s="139" customFormat="1" ht="30" customHeight="1">
      <c r="A4077" s="140" t="s">
        <v>3735</v>
      </c>
      <c r="B4077" s="142"/>
      <c r="C4077" s="142"/>
      <c r="D4077" s="142"/>
      <c r="E4077" s="142"/>
      <c r="F4077" s="142"/>
      <c r="K4077" s="140" t="s">
        <v>6900</v>
      </c>
    </row>
    <row r="4078" spans="1:11" s="139" customFormat="1" ht="30" customHeight="1">
      <c r="A4078" s="140" t="s">
        <v>3736</v>
      </c>
      <c r="B4078" s="142"/>
      <c r="C4078" s="142"/>
      <c r="D4078" s="142"/>
      <c r="E4078" s="142"/>
      <c r="F4078" s="142"/>
      <c r="K4078" s="140" t="s">
        <v>6901</v>
      </c>
    </row>
    <row r="4079" spans="1:11" s="139" customFormat="1" ht="30" customHeight="1">
      <c r="A4079" s="140" t="s">
        <v>3737</v>
      </c>
      <c r="B4079" s="142"/>
      <c r="C4079" s="142"/>
      <c r="D4079" s="142"/>
      <c r="E4079" s="142"/>
      <c r="F4079" s="142"/>
      <c r="K4079" s="140" t="s">
        <v>6902</v>
      </c>
    </row>
    <row r="4080" spans="1:11" s="139" customFormat="1" ht="30" customHeight="1">
      <c r="A4080" s="140" t="s">
        <v>3738</v>
      </c>
      <c r="B4080" s="142"/>
      <c r="C4080" s="142"/>
      <c r="D4080" s="142"/>
      <c r="E4080" s="142"/>
      <c r="F4080" s="142"/>
      <c r="K4080" s="140" t="s">
        <v>6903</v>
      </c>
    </row>
    <row r="4081" spans="1:11" s="139" customFormat="1" ht="30" customHeight="1">
      <c r="A4081" s="140" t="s">
        <v>52</v>
      </c>
      <c r="B4081" s="142"/>
      <c r="C4081" s="142"/>
      <c r="D4081" s="142"/>
      <c r="E4081" s="142"/>
      <c r="F4081" s="142"/>
      <c r="K4081" s="140" t="s">
        <v>6676</v>
      </c>
    </row>
    <row r="4082" spans="1:11" s="139" customFormat="1" ht="30" customHeight="1">
      <c r="A4082" s="140" t="s">
        <v>3739</v>
      </c>
      <c r="B4082" s="142"/>
      <c r="C4082" s="142"/>
      <c r="D4082" s="142"/>
      <c r="E4082" s="142"/>
      <c r="F4082" s="142"/>
      <c r="K4082" s="140" t="s">
        <v>6904</v>
      </c>
    </row>
    <row r="4083" spans="1:11" s="139" customFormat="1" ht="30" customHeight="1">
      <c r="A4083" s="140" t="s">
        <v>4957</v>
      </c>
      <c r="B4083" s="142"/>
      <c r="C4083" s="142"/>
      <c r="D4083" s="142"/>
      <c r="E4083" s="142"/>
      <c r="F4083" s="142"/>
      <c r="K4083" s="140" t="s">
        <v>8367</v>
      </c>
    </row>
    <row r="4084" spans="1:11" s="139" customFormat="1" ht="30" customHeight="1">
      <c r="A4084" s="140" t="s">
        <v>3745</v>
      </c>
      <c r="B4084" s="142">
        <v>38624</v>
      </c>
      <c r="C4084" s="142"/>
      <c r="D4084" s="142"/>
      <c r="E4084" s="142">
        <v>38624</v>
      </c>
      <c r="F4084" s="142" t="s">
        <v>6913</v>
      </c>
      <c r="K4084" s="140" t="s">
        <v>8368</v>
      </c>
    </row>
    <row r="4085" spans="1:11" s="139" customFormat="1" ht="30" customHeight="1">
      <c r="A4085" s="140" t="s">
        <v>3746</v>
      </c>
      <c r="B4085" s="142"/>
      <c r="C4085" s="142"/>
      <c r="D4085" s="142"/>
      <c r="E4085" s="142"/>
      <c r="F4085" s="142" t="s">
        <v>6915</v>
      </c>
      <c r="K4085" s="140" t="s">
        <v>8369</v>
      </c>
    </row>
    <row r="4086" spans="1:11" s="139" customFormat="1" ht="30" customHeight="1">
      <c r="A4086" s="140" t="s">
        <v>3747</v>
      </c>
      <c r="B4086" s="142"/>
      <c r="C4086" s="142"/>
      <c r="D4086" s="142">
        <v>75504</v>
      </c>
      <c r="E4086" s="142">
        <v>75504</v>
      </c>
      <c r="F4086" s="142" t="s">
        <v>6917</v>
      </c>
      <c r="K4086" s="140" t="s">
        <v>8370</v>
      </c>
    </row>
    <row r="4087" spans="1:11" s="139" customFormat="1" ht="30" customHeight="1">
      <c r="A4087" s="140" t="s">
        <v>52</v>
      </c>
      <c r="B4087" s="142"/>
      <c r="C4087" s="142"/>
      <c r="D4087" s="142"/>
      <c r="E4087" s="142"/>
      <c r="F4087" s="142"/>
      <c r="K4087" s="140" t="s">
        <v>52</v>
      </c>
    </row>
    <row r="4088" spans="1:11" s="139" customFormat="1" ht="30" customHeight="1">
      <c r="A4088" s="140" t="s">
        <v>3748</v>
      </c>
      <c r="B4088" s="142">
        <v>38624</v>
      </c>
      <c r="C4088" s="142"/>
      <c r="D4088" s="142">
        <v>75504</v>
      </c>
      <c r="E4088" s="142">
        <v>114128</v>
      </c>
      <c r="F4088" s="142"/>
      <c r="K4088" s="140" t="s">
        <v>6919</v>
      </c>
    </row>
    <row r="4089" spans="1:11" s="139" customFormat="1" ht="30" customHeight="1">
      <c r="A4089" s="140" t="s">
        <v>52</v>
      </c>
      <c r="B4089" s="142"/>
      <c r="C4089" s="142"/>
      <c r="D4089" s="142"/>
      <c r="E4089" s="142"/>
      <c r="F4089" s="142"/>
      <c r="K4089" s="140" t="s">
        <v>6758</v>
      </c>
    </row>
    <row r="4090" spans="1:11" s="139" customFormat="1" ht="30" customHeight="1">
      <c r="A4090" s="140" t="s">
        <v>3683</v>
      </c>
      <c r="B4090" s="142"/>
      <c r="C4090" s="142"/>
      <c r="D4090" s="142"/>
      <c r="E4090" s="142"/>
      <c r="F4090" s="142"/>
      <c r="K4090" s="140" t="s">
        <v>6856</v>
      </c>
    </row>
    <row r="4091" spans="1:11" s="139" customFormat="1" ht="30" customHeight="1">
      <c r="A4091" s="140" t="s">
        <v>3749</v>
      </c>
      <c r="B4091" s="142"/>
      <c r="C4091" s="142">
        <v>1698608</v>
      </c>
      <c r="D4091" s="142"/>
      <c r="E4091" s="142">
        <v>1698608</v>
      </c>
      <c r="F4091" s="142" t="s">
        <v>6752</v>
      </c>
      <c r="K4091" s="140" t="s">
        <v>6920</v>
      </c>
    </row>
    <row r="4092" spans="1:11" s="139" customFormat="1" ht="30" customHeight="1">
      <c r="A4092" s="140" t="s">
        <v>3750</v>
      </c>
      <c r="B4092" s="142"/>
      <c r="C4092" s="142">
        <v>566028</v>
      </c>
      <c r="D4092" s="142"/>
      <c r="E4092" s="142">
        <v>566028</v>
      </c>
      <c r="F4092" s="142" t="s">
        <v>6755</v>
      </c>
      <c r="K4092" s="140" t="s">
        <v>6921</v>
      </c>
    </row>
    <row r="4093" spans="1:11" s="139" customFormat="1" ht="30" customHeight="1">
      <c r="A4093" s="140" t="s">
        <v>52</v>
      </c>
      <c r="B4093" s="142"/>
      <c r="C4093" s="142"/>
      <c r="D4093" s="142"/>
      <c r="E4093" s="142"/>
      <c r="F4093" s="142"/>
      <c r="K4093" s="140" t="s">
        <v>52</v>
      </c>
    </row>
    <row r="4094" spans="1:11" s="139" customFormat="1" ht="30" customHeight="1">
      <c r="A4094" s="140" t="s">
        <v>3748</v>
      </c>
      <c r="B4094" s="142"/>
      <c r="C4094" s="142">
        <v>2264636</v>
      </c>
      <c r="D4094" s="142"/>
      <c r="E4094" s="142">
        <v>2264636</v>
      </c>
      <c r="F4094" s="142"/>
      <c r="K4094" s="140" t="s">
        <v>6924</v>
      </c>
    </row>
    <row r="4095" spans="1:11" s="139" customFormat="1" ht="30" customHeight="1">
      <c r="A4095" s="140" t="s">
        <v>52</v>
      </c>
      <c r="B4095" s="142"/>
      <c r="C4095" s="142"/>
      <c r="D4095" s="142"/>
      <c r="E4095" s="142"/>
      <c r="F4095" s="142"/>
      <c r="K4095" s="140" t="s">
        <v>52</v>
      </c>
    </row>
    <row r="4096" spans="1:11" s="139" customFormat="1" ht="30" customHeight="1">
      <c r="A4096" s="140" t="s">
        <v>3752</v>
      </c>
      <c r="B4096" s="142"/>
      <c r="C4096" s="142"/>
      <c r="D4096" s="142"/>
      <c r="E4096" s="142"/>
      <c r="F4096" s="142"/>
      <c r="K4096" s="140" t="s">
        <v>6925</v>
      </c>
    </row>
    <row r="4097" spans="1:11" s="139" customFormat="1" ht="30" customHeight="1">
      <c r="A4097" s="140" t="s">
        <v>3753</v>
      </c>
      <c r="B4097" s="142"/>
      <c r="C4097" s="142"/>
      <c r="D4097" s="142"/>
      <c r="E4097" s="142"/>
      <c r="F4097" s="142"/>
      <c r="K4097" s="140" t="s">
        <v>6926</v>
      </c>
    </row>
    <row r="4098" spans="1:11" s="139" customFormat="1" ht="30" customHeight="1">
      <c r="A4098" s="140" t="s">
        <v>3754</v>
      </c>
      <c r="B4098" s="142"/>
      <c r="C4098" s="142"/>
      <c r="D4098" s="142"/>
      <c r="E4098" s="142"/>
      <c r="F4098" s="142"/>
      <c r="K4098" s="140" t="s">
        <v>6927</v>
      </c>
    </row>
    <row r="4099" spans="1:11" s="139" customFormat="1" ht="30" customHeight="1">
      <c r="A4099" s="140" t="s">
        <v>3755</v>
      </c>
      <c r="B4099" s="142"/>
      <c r="C4099" s="142"/>
      <c r="D4099" s="142"/>
      <c r="E4099" s="142"/>
      <c r="F4099" s="142"/>
      <c r="K4099" s="140" t="s">
        <v>6928</v>
      </c>
    </row>
    <row r="4100" spans="1:11" s="139" customFormat="1" ht="30" customHeight="1">
      <c r="A4100" s="140" t="s">
        <v>3756</v>
      </c>
      <c r="B4100" s="142"/>
      <c r="C4100" s="142"/>
      <c r="D4100" s="142"/>
      <c r="E4100" s="142"/>
      <c r="F4100" s="142"/>
      <c r="K4100" s="140" t="s">
        <v>6929</v>
      </c>
    </row>
    <row r="4101" spans="1:11" s="139" customFormat="1" ht="30" customHeight="1">
      <c r="A4101" s="140" t="s">
        <v>4959</v>
      </c>
      <c r="B4101" s="142"/>
      <c r="C4101" s="142"/>
      <c r="D4101" s="142"/>
      <c r="E4101" s="142"/>
      <c r="F4101" s="142"/>
      <c r="K4101" s="140" t="s">
        <v>8373</v>
      </c>
    </row>
    <row r="4102" spans="1:11" s="139" customFormat="1" ht="30" customHeight="1">
      <c r="A4102" s="140" t="s">
        <v>3758</v>
      </c>
      <c r="B4102" s="142"/>
      <c r="C4102" s="142"/>
      <c r="D4102" s="142"/>
      <c r="E4102" s="142"/>
      <c r="F4102" s="142"/>
      <c r="K4102" s="140" t="s">
        <v>6931</v>
      </c>
    </row>
    <row r="4103" spans="1:11" s="139" customFormat="1" ht="30" customHeight="1">
      <c r="A4103" s="140" t="s">
        <v>3759</v>
      </c>
      <c r="B4103" s="142"/>
      <c r="C4103" s="142"/>
      <c r="D4103" s="142"/>
      <c r="E4103" s="142"/>
      <c r="F4103" s="142"/>
      <c r="K4103" s="140" t="s">
        <v>6932</v>
      </c>
    </row>
    <row r="4104" spans="1:11" s="139" customFormat="1" ht="30" customHeight="1">
      <c r="A4104" s="140" t="s">
        <v>3760</v>
      </c>
      <c r="B4104" s="142"/>
      <c r="C4104" s="142"/>
      <c r="D4104" s="142"/>
      <c r="E4104" s="142"/>
      <c r="F4104" s="142"/>
      <c r="K4104" s="140" t="s">
        <v>6933</v>
      </c>
    </row>
    <row r="4105" spans="1:11" s="139" customFormat="1" ht="30" customHeight="1">
      <c r="A4105" s="140" t="s">
        <v>3761</v>
      </c>
      <c r="B4105" s="142"/>
      <c r="C4105" s="142"/>
      <c r="D4105" s="142"/>
      <c r="E4105" s="142"/>
      <c r="F4105" s="142"/>
      <c r="K4105" s="140" t="s">
        <v>6934</v>
      </c>
    </row>
    <row r="4106" spans="1:11" s="139" customFormat="1" ht="30" customHeight="1">
      <c r="A4106" s="140" t="s">
        <v>3762</v>
      </c>
      <c r="B4106" s="142"/>
      <c r="C4106" s="142"/>
      <c r="D4106" s="142"/>
      <c r="E4106" s="142"/>
      <c r="F4106" s="142"/>
      <c r="K4106" s="140" t="s">
        <v>6935</v>
      </c>
    </row>
    <row r="4107" spans="1:11" s="139" customFormat="1" ht="30" customHeight="1">
      <c r="A4107" s="140" t="s">
        <v>3763</v>
      </c>
      <c r="B4107" s="142"/>
      <c r="C4107" s="142"/>
      <c r="D4107" s="142"/>
      <c r="E4107" s="142"/>
      <c r="F4107" s="142"/>
      <c r="K4107" s="140" t="s">
        <v>6936</v>
      </c>
    </row>
    <row r="4108" spans="1:11" s="139" customFormat="1" ht="30" customHeight="1">
      <c r="A4108" s="140" t="s">
        <v>3764</v>
      </c>
      <c r="B4108" s="142"/>
      <c r="C4108" s="142"/>
      <c r="D4108" s="142"/>
      <c r="E4108" s="142"/>
      <c r="F4108" s="142"/>
      <c r="K4108" s="140" t="s">
        <v>6937</v>
      </c>
    </row>
    <row r="4109" spans="1:11" s="139" customFormat="1" ht="30" customHeight="1">
      <c r="A4109" s="140" t="s">
        <v>3765</v>
      </c>
      <c r="B4109" s="142"/>
      <c r="C4109" s="142"/>
      <c r="D4109" s="142"/>
      <c r="E4109" s="142"/>
      <c r="F4109" s="142"/>
      <c r="K4109" s="140" t="s">
        <v>6938</v>
      </c>
    </row>
    <row r="4110" spans="1:11" s="139" customFormat="1" ht="30" customHeight="1">
      <c r="A4110" s="140" t="s">
        <v>3766</v>
      </c>
      <c r="B4110" s="142"/>
      <c r="C4110" s="142"/>
      <c r="D4110" s="142"/>
      <c r="E4110" s="142"/>
      <c r="F4110" s="142"/>
      <c r="K4110" s="140" t="s">
        <v>6939</v>
      </c>
    </row>
    <row r="4111" spans="1:11" s="139" customFormat="1" ht="30" customHeight="1">
      <c r="A4111" s="140" t="s">
        <v>52</v>
      </c>
      <c r="B4111" s="142"/>
      <c r="C4111" s="142"/>
      <c r="D4111" s="142"/>
      <c r="E4111" s="142"/>
      <c r="F4111" s="142"/>
      <c r="K4111" s="140" t="s">
        <v>6796</v>
      </c>
    </row>
    <row r="4112" spans="1:11" s="139" customFormat="1" ht="30" customHeight="1">
      <c r="A4112" s="140" t="s">
        <v>3767</v>
      </c>
      <c r="B4112" s="142"/>
      <c r="C4112" s="142"/>
      <c r="D4112" s="142"/>
      <c r="E4112" s="142"/>
      <c r="F4112" s="142"/>
      <c r="K4112" s="140" t="s">
        <v>6940</v>
      </c>
    </row>
    <row r="4113" spans="1:11" s="139" customFormat="1" ht="30" customHeight="1">
      <c r="A4113" s="140" t="s">
        <v>3827</v>
      </c>
      <c r="B4113" s="142"/>
      <c r="C4113" s="142">
        <v>108320.5</v>
      </c>
      <c r="D4113" s="142"/>
      <c r="E4113" s="142">
        <v>108320.5</v>
      </c>
      <c r="F4113" s="142" t="s">
        <v>6941</v>
      </c>
      <c r="K4113" s="140" t="s">
        <v>6942</v>
      </c>
    </row>
    <row r="4114" spans="1:11" s="139" customFormat="1" ht="30" customHeight="1">
      <c r="A4114" s="140" t="s">
        <v>3828</v>
      </c>
      <c r="B4114" s="142"/>
      <c r="C4114" s="142">
        <v>30708.400000000001</v>
      </c>
      <c r="D4114" s="142"/>
      <c r="E4114" s="142">
        <v>30708.400000000001</v>
      </c>
      <c r="F4114" s="142" t="s">
        <v>6922</v>
      </c>
      <c r="K4114" s="140" t="s">
        <v>6943</v>
      </c>
    </row>
    <row r="4115" spans="1:11" s="139" customFormat="1" ht="30" customHeight="1">
      <c r="A4115" s="140" t="s">
        <v>3829</v>
      </c>
      <c r="B4115" s="142"/>
      <c r="C4115" s="142">
        <v>48168.9</v>
      </c>
      <c r="D4115" s="142"/>
      <c r="E4115" s="142">
        <v>48168.9</v>
      </c>
      <c r="F4115" s="142" t="s">
        <v>6755</v>
      </c>
      <c r="K4115" s="140" t="s">
        <v>6944</v>
      </c>
    </row>
    <row r="4116" spans="1:11" s="139" customFormat="1" ht="30" customHeight="1">
      <c r="A4116" s="140" t="s">
        <v>3771</v>
      </c>
      <c r="B4116" s="142"/>
      <c r="C4116" s="142"/>
      <c r="D4116" s="142"/>
      <c r="E4116" s="142"/>
      <c r="F4116" s="142"/>
      <c r="K4116" s="140" t="s">
        <v>6945</v>
      </c>
    </row>
    <row r="4117" spans="1:11" s="139" customFormat="1" ht="30" customHeight="1">
      <c r="A4117" s="140" t="s">
        <v>3830</v>
      </c>
      <c r="B4117" s="142"/>
      <c r="C4117" s="142">
        <v>10749.5</v>
      </c>
      <c r="D4117" s="142"/>
      <c r="E4117" s="142">
        <v>10749.5</v>
      </c>
      <c r="F4117" s="142" t="s">
        <v>6946</v>
      </c>
      <c r="K4117" s="140" t="s">
        <v>6947</v>
      </c>
    </row>
    <row r="4118" spans="1:11" s="139" customFormat="1" ht="30" customHeight="1">
      <c r="A4118" s="140" t="s">
        <v>3773</v>
      </c>
      <c r="B4118" s="142"/>
      <c r="C4118" s="142"/>
      <c r="D4118" s="142"/>
      <c r="E4118" s="142"/>
      <c r="F4118" s="142"/>
      <c r="K4118" s="140" t="s">
        <v>6948</v>
      </c>
    </row>
    <row r="4119" spans="1:11" s="139" customFormat="1" ht="30" customHeight="1">
      <c r="A4119" s="140" t="s">
        <v>3831</v>
      </c>
      <c r="B4119" s="142"/>
      <c r="C4119" s="142">
        <v>6641.9</v>
      </c>
      <c r="D4119" s="142"/>
      <c r="E4119" s="142">
        <v>6641.9</v>
      </c>
      <c r="F4119" s="142" t="s">
        <v>6949</v>
      </c>
      <c r="K4119" s="140" t="s">
        <v>6950</v>
      </c>
    </row>
    <row r="4120" spans="1:11" s="139" customFormat="1" ht="30" customHeight="1">
      <c r="A4120" s="140" t="s">
        <v>3832</v>
      </c>
      <c r="B4120" s="142"/>
      <c r="C4120" s="142">
        <v>6492.3</v>
      </c>
      <c r="D4120" s="142"/>
      <c r="E4120" s="142">
        <v>6492.3</v>
      </c>
      <c r="F4120" s="142" t="s">
        <v>6755</v>
      </c>
      <c r="K4120" s="140" t="s">
        <v>6951</v>
      </c>
    </row>
    <row r="4121" spans="1:11" s="139" customFormat="1" ht="30" customHeight="1">
      <c r="A4121" s="140" t="s">
        <v>52</v>
      </c>
      <c r="B4121" s="142"/>
      <c r="C4121" s="142"/>
      <c r="D4121" s="142"/>
      <c r="E4121" s="142"/>
      <c r="F4121" s="142"/>
      <c r="K4121" s="140" t="s">
        <v>52</v>
      </c>
    </row>
    <row r="4122" spans="1:11" s="139" customFormat="1" ht="30" customHeight="1">
      <c r="A4122" s="140" t="s">
        <v>3776</v>
      </c>
      <c r="B4122" s="142"/>
      <c r="C4122" s="142"/>
      <c r="D4122" s="142"/>
      <c r="E4122" s="142"/>
      <c r="F4122" s="142"/>
      <c r="K4122" s="140" t="s">
        <v>6952</v>
      </c>
    </row>
    <row r="4123" spans="1:11" s="139" customFormat="1" ht="30" customHeight="1">
      <c r="A4123" s="140" t="s">
        <v>3833</v>
      </c>
      <c r="B4123" s="142">
        <v>326340</v>
      </c>
      <c r="C4123" s="142"/>
      <c r="D4123" s="142"/>
      <c r="E4123" s="142">
        <v>326340</v>
      </c>
      <c r="F4123" s="142" t="s">
        <v>6953</v>
      </c>
      <c r="K4123" s="140" t="s">
        <v>6954</v>
      </c>
    </row>
    <row r="4124" spans="1:11" s="139" customFormat="1" ht="30" customHeight="1">
      <c r="A4124" s="140" t="s">
        <v>3834</v>
      </c>
      <c r="B4124" s="142">
        <v>2220</v>
      </c>
      <c r="C4124" s="142"/>
      <c r="D4124" s="142"/>
      <c r="E4124" s="142">
        <v>2220</v>
      </c>
      <c r="F4124" s="142" t="s">
        <v>6955</v>
      </c>
      <c r="K4124" s="140" t="s">
        <v>6956</v>
      </c>
    </row>
    <row r="4125" spans="1:11" s="139" customFormat="1" ht="30" customHeight="1">
      <c r="A4125" s="140" t="s">
        <v>3835</v>
      </c>
      <c r="B4125" s="142">
        <v>10933</v>
      </c>
      <c r="C4125" s="142"/>
      <c r="D4125" s="142"/>
      <c r="E4125" s="142">
        <v>10933</v>
      </c>
      <c r="F4125" s="142" t="s">
        <v>6957</v>
      </c>
      <c r="K4125" s="140" t="s">
        <v>6958</v>
      </c>
    </row>
    <row r="4126" spans="1:11" s="139" customFormat="1" ht="30" customHeight="1">
      <c r="A4126" s="140" t="s">
        <v>3836</v>
      </c>
      <c r="B4126" s="142">
        <v>6833.1</v>
      </c>
      <c r="C4126" s="142"/>
      <c r="D4126" s="142"/>
      <c r="E4126" s="142">
        <v>6833.1</v>
      </c>
      <c r="F4126" s="142" t="s">
        <v>6959</v>
      </c>
      <c r="K4126" s="140" t="s">
        <v>6960</v>
      </c>
    </row>
    <row r="4127" spans="1:11" s="139" customFormat="1" ht="30" customHeight="1">
      <c r="A4127" s="140" t="s">
        <v>52</v>
      </c>
      <c r="B4127" s="142"/>
      <c r="C4127" s="142"/>
      <c r="D4127" s="142"/>
      <c r="E4127" s="142"/>
      <c r="F4127" s="142"/>
      <c r="K4127" s="140" t="s">
        <v>52</v>
      </c>
    </row>
    <row r="4128" spans="1:11" s="139" customFormat="1" ht="30" customHeight="1">
      <c r="A4128" s="140" t="s">
        <v>3781</v>
      </c>
      <c r="B4128" s="142"/>
      <c r="C4128" s="142"/>
      <c r="D4128" s="142"/>
      <c r="E4128" s="142"/>
      <c r="F4128" s="142"/>
      <c r="K4128" s="140" t="s">
        <v>6961</v>
      </c>
    </row>
    <row r="4129" spans="1:11" s="139" customFormat="1" ht="30" customHeight="1">
      <c r="A4129" s="140" t="s">
        <v>3782</v>
      </c>
      <c r="B4129" s="142"/>
      <c r="C4129" s="142"/>
      <c r="D4129" s="142"/>
      <c r="E4129" s="142"/>
      <c r="F4129" s="142"/>
      <c r="K4129" s="140" t="s">
        <v>6962</v>
      </c>
    </row>
    <row r="4130" spans="1:11" s="139" customFormat="1" ht="30" customHeight="1">
      <c r="A4130" s="140" t="s">
        <v>3837</v>
      </c>
      <c r="B4130" s="142"/>
      <c r="C4130" s="142"/>
      <c r="D4130" s="142"/>
      <c r="E4130" s="142"/>
      <c r="F4130" s="142" t="s">
        <v>6963</v>
      </c>
      <c r="K4130" s="140" t="s">
        <v>6964</v>
      </c>
    </row>
    <row r="4131" spans="1:11" s="139" customFormat="1" ht="30" customHeight="1">
      <c r="A4131" s="140" t="s">
        <v>3838</v>
      </c>
      <c r="B4131" s="142"/>
      <c r="C4131" s="142"/>
      <c r="D4131" s="142"/>
      <c r="E4131" s="142"/>
      <c r="F4131" s="142" t="s">
        <v>6965</v>
      </c>
      <c r="K4131" s="140" t="s">
        <v>6966</v>
      </c>
    </row>
    <row r="4132" spans="1:11" s="139" customFormat="1" ht="30" customHeight="1">
      <c r="A4132" s="140" t="s">
        <v>3839</v>
      </c>
      <c r="B4132" s="142"/>
      <c r="C4132" s="142"/>
      <c r="D4132" s="142">
        <v>448.7</v>
      </c>
      <c r="E4132" s="142">
        <v>448.7</v>
      </c>
      <c r="F4132" s="142" t="s">
        <v>6967</v>
      </c>
      <c r="K4132" s="140" t="s">
        <v>6968</v>
      </c>
    </row>
    <row r="4133" spans="1:11" s="139" customFormat="1" ht="30" customHeight="1">
      <c r="A4133" s="140" t="s">
        <v>3786</v>
      </c>
      <c r="B4133" s="142"/>
      <c r="C4133" s="142"/>
      <c r="D4133" s="142"/>
      <c r="E4133" s="142"/>
      <c r="F4133" s="142"/>
      <c r="K4133" s="140" t="s">
        <v>6969</v>
      </c>
    </row>
    <row r="4134" spans="1:11" s="139" customFormat="1" ht="30" customHeight="1">
      <c r="A4134" s="140" t="s">
        <v>3840</v>
      </c>
      <c r="B4134" s="142">
        <v>346</v>
      </c>
      <c r="C4134" s="142"/>
      <c r="D4134" s="142"/>
      <c r="E4134" s="142">
        <v>346</v>
      </c>
      <c r="F4134" s="142" t="s">
        <v>6970</v>
      </c>
      <c r="K4134" s="140" t="s">
        <v>6971</v>
      </c>
    </row>
    <row r="4135" spans="1:11" s="139" customFormat="1" ht="30" customHeight="1">
      <c r="A4135" s="140" t="s">
        <v>3841</v>
      </c>
      <c r="B4135" s="142"/>
      <c r="C4135" s="142"/>
      <c r="D4135" s="142"/>
      <c r="E4135" s="142"/>
      <c r="F4135" s="142" t="s">
        <v>6972</v>
      </c>
      <c r="K4135" s="140" t="s">
        <v>6973</v>
      </c>
    </row>
    <row r="4136" spans="1:11" s="139" customFormat="1" ht="30" customHeight="1">
      <c r="A4136" s="140" t="s">
        <v>3842</v>
      </c>
      <c r="B4136" s="142"/>
      <c r="C4136" s="142"/>
      <c r="D4136" s="142">
        <v>23</v>
      </c>
      <c r="E4136" s="142">
        <v>23</v>
      </c>
      <c r="F4136" s="142" t="s">
        <v>6974</v>
      </c>
      <c r="K4136" s="140" t="s">
        <v>6975</v>
      </c>
    </row>
    <row r="4137" spans="1:11" s="139" customFormat="1" ht="30" customHeight="1">
      <c r="A4137" s="140" t="s">
        <v>3790</v>
      </c>
      <c r="B4137" s="142"/>
      <c r="C4137" s="142"/>
      <c r="D4137" s="142"/>
      <c r="E4137" s="142"/>
      <c r="F4137" s="142"/>
      <c r="K4137" s="140" t="s">
        <v>6976</v>
      </c>
    </row>
    <row r="4138" spans="1:11" s="139" customFormat="1" ht="30" customHeight="1">
      <c r="A4138" s="140" t="s">
        <v>3843</v>
      </c>
      <c r="B4138" s="142"/>
      <c r="C4138" s="142"/>
      <c r="D4138" s="142"/>
      <c r="E4138" s="142"/>
      <c r="F4138" s="142" t="s">
        <v>6977</v>
      </c>
      <c r="K4138" s="140" t="s">
        <v>6978</v>
      </c>
    </row>
    <row r="4139" spans="1:11" s="139" customFormat="1" ht="30" customHeight="1">
      <c r="A4139" s="140" t="s">
        <v>3844</v>
      </c>
      <c r="B4139" s="142"/>
      <c r="C4139" s="142"/>
      <c r="D4139" s="142"/>
      <c r="E4139" s="142"/>
      <c r="F4139" s="142" t="s">
        <v>6979</v>
      </c>
      <c r="K4139" s="140" t="s">
        <v>6980</v>
      </c>
    </row>
    <row r="4140" spans="1:11" s="139" customFormat="1" ht="30" customHeight="1">
      <c r="A4140" s="140" t="s">
        <v>3845</v>
      </c>
      <c r="B4140" s="142"/>
      <c r="C4140" s="142"/>
      <c r="D4140" s="142">
        <v>217.4</v>
      </c>
      <c r="E4140" s="142">
        <v>217.4</v>
      </c>
      <c r="F4140" s="142" t="s">
        <v>6981</v>
      </c>
      <c r="K4140" s="140" t="s">
        <v>6982</v>
      </c>
    </row>
    <row r="4141" spans="1:11" s="139" customFormat="1" ht="30" customHeight="1">
      <c r="A4141" s="140" t="s">
        <v>3794</v>
      </c>
      <c r="B4141" s="142"/>
      <c r="C4141" s="142"/>
      <c r="D4141" s="142"/>
      <c r="E4141" s="142"/>
      <c r="F4141" s="142"/>
      <c r="K4141" s="140" t="s">
        <v>6983</v>
      </c>
    </row>
    <row r="4142" spans="1:11" s="139" customFormat="1" ht="30" customHeight="1">
      <c r="A4142" s="140" t="s">
        <v>3846</v>
      </c>
      <c r="B4142" s="142"/>
      <c r="C4142" s="142"/>
      <c r="D4142" s="142"/>
      <c r="E4142" s="142"/>
      <c r="F4142" s="142" t="s">
        <v>6984</v>
      </c>
      <c r="K4142" s="140" t="s">
        <v>6985</v>
      </c>
    </row>
    <row r="4143" spans="1:11" s="139" customFormat="1" ht="30" customHeight="1">
      <c r="A4143" s="140" t="s">
        <v>3847</v>
      </c>
      <c r="B4143" s="142"/>
      <c r="C4143" s="142"/>
      <c r="D4143" s="142"/>
      <c r="E4143" s="142"/>
      <c r="F4143" s="142" t="s">
        <v>6986</v>
      </c>
      <c r="K4143" s="140" t="s">
        <v>6987</v>
      </c>
    </row>
    <row r="4144" spans="1:11" s="139" customFormat="1" ht="30" customHeight="1">
      <c r="A4144" s="140" t="s">
        <v>3848</v>
      </c>
      <c r="B4144" s="142"/>
      <c r="C4144" s="142"/>
      <c r="D4144" s="142">
        <v>1461.2</v>
      </c>
      <c r="E4144" s="142">
        <v>1461.2</v>
      </c>
      <c r="F4144" s="142" t="s">
        <v>6988</v>
      </c>
      <c r="K4144" s="140" t="s">
        <v>6989</v>
      </c>
    </row>
    <row r="4145" spans="1:11" s="139" customFormat="1" ht="30" customHeight="1">
      <c r="A4145" s="140" t="s">
        <v>52</v>
      </c>
      <c r="B4145" s="142"/>
      <c r="C4145" s="142"/>
      <c r="D4145" s="142"/>
      <c r="E4145" s="142"/>
      <c r="F4145" s="142"/>
      <c r="K4145" s="140" t="s">
        <v>52</v>
      </c>
    </row>
    <row r="4146" spans="1:11" s="139" customFormat="1" ht="30" customHeight="1">
      <c r="A4146" s="140" t="s">
        <v>3798</v>
      </c>
      <c r="B4146" s="142"/>
      <c r="C4146" s="142"/>
      <c r="D4146" s="142"/>
      <c r="E4146" s="142"/>
      <c r="F4146" s="142"/>
      <c r="K4146" s="140" t="s">
        <v>6990</v>
      </c>
    </row>
    <row r="4147" spans="1:11" s="139" customFormat="1" ht="30" customHeight="1">
      <c r="A4147" s="140" t="s">
        <v>3799</v>
      </c>
      <c r="B4147" s="142"/>
      <c r="C4147" s="142"/>
      <c r="D4147" s="142"/>
      <c r="E4147" s="142"/>
      <c r="F4147" s="142"/>
      <c r="K4147" s="140" t="s">
        <v>6991</v>
      </c>
    </row>
    <row r="4148" spans="1:11" s="139" customFormat="1" ht="30" customHeight="1">
      <c r="A4148" s="140" t="s">
        <v>3849</v>
      </c>
      <c r="B4148" s="142">
        <v>104001.60000000001</v>
      </c>
      <c r="C4148" s="142"/>
      <c r="D4148" s="142"/>
      <c r="E4148" s="142">
        <v>104001.60000000001</v>
      </c>
      <c r="F4148" s="142"/>
      <c r="K4148" s="140" t="s">
        <v>6992</v>
      </c>
    </row>
    <row r="4149" spans="1:11" s="139" customFormat="1" ht="30" customHeight="1">
      <c r="A4149" s="140" t="s">
        <v>52</v>
      </c>
      <c r="B4149" s="142"/>
      <c r="C4149" s="142"/>
      <c r="D4149" s="142"/>
      <c r="E4149" s="142"/>
      <c r="F4149" s="142"/>
      <c r="K4149" s="140" t="s">
        <v>52</v>
      </c>
    </row>
    <row r="4150" spans="1:11" s="139" customFormat="1" ht="30" customHeight="1">
      <c r="A4150" s="140" t="s">
        <v>3748</v>
      </c>
      <c r="B4150" s="142">
        <v>450673.7</v>
      </c>
      <c r="C4150" s="142">
        <v>211081.5</v>
      </c>
      <c r="D4150" s="142">
        <v>2150.3000000000002</v>
      </c>
      <c r="E4150" s="142">
        <v>663905.5</v>
      </c>
      <c r="F4150" s="142"/>
      <c r="K4150" s="140" t="s">
        <v>6993</v>
      </c>
    </row>
    <row r="4151" spans="1:11" s="139" customFormat="1" ht="30" customHeight="1">
      <c r="A4151" s="140" t="s">
        <v>52</v>
      </c>
      <c r="B4151" s="146"/>
      <c r="C4151" s="146"/>
      <c r="D4151" s="146"/>
      <c r="E4151" s="146"/>
      <c r="F4151" s="146"/>
      <c r="K4151" s="140" t="s">
        <v>6994</v>
      </c>
    </row>
    <row r="4152" spans="1:11" s="139" customFormat="1" ht="30" customHeight="1">
      <c r="A4152" s="140" t="s">
        <v>3801</v>
      </c>
      <c r="B4152" s="146">
        <v>489297.7</v>
      </c>
      <c r="C4152" s="146">
        <v>2475717.5</v>
      </c>
      <c r="D4152" s="146">
        <v>77654.3</v>
      </c>
      <c r="E4152" s="146">
        <v>3042669.5</v>
      </c>
      <c r="F4152" s="146"/>
      <c r="K4152" s="140" t="s">
        <v>6995</v>
      </c>
    </row>
    <row r="4153" spans="1:11" s="139" customFormat="1" ht="30" customHeight="1">
      <c r="A4153" s="140"/>
      <c r="B4153" s="140"/>
      <c r="C4153" s="140"/>
      <c r="D4153" s="140"/>
      <c r="E4153" s="140"/>
      <c r="F4153" s="140"/>
    </row>
    <row r="4154" spans="1:11" s="139" customFormat="1" ht="30" customHeight="1" thickBot="1">
      <c r="A4154" s="144" t="s">
        <v>3566</v>
      </c>
      <c r="B4154" s="145">
        <v>489297</v>
      </c>
      <c r="C4154" s="145">
        <v>2475717</v>
      </c>
      <c r="D4154" s="145">
        <v>77654</v>
      </c>
      <c r="E4154" s="145">
        <v>3042668</v>
      </c>
      <c r="F4154" s="144"/>
    </row>
    <row r="4155" spans="1:11" s="139" customFormat="1" ht="30" customHeight="1">
      <c r="A4155" s="140"/>
      <c r="B4155" s="140"/>
      <c r="C4155" s="140"/>
      <c r="D4155" s="140"/>
      <c r="E4155" s="140"/>
      <c r="F4155" s="140"/>
    </row>
    <row r="4156" spans="1:11" s="139" customFormat="1" ht="30" customHeight="1">
      <c r="A4156" s="140" t="s">
        <v>8374</v>
      </c>
      <c r="B4156" s="141">
        <v>714634</v>
      </c>
      <c r="C4156" s="141">
        <v>2581258</v>
      </c>
      <c r="D4156" s="141">
        <v>78729</v>
      </c>
      <c r="E4156" s="141">
        <v>3374621</v>
      </c>
      <c r="F4156" s="140" t="s">
        <v>52</v>
      </c>
      <c r="G4156" s="139" t="s">
        <v>52</v>
      </c>
      <c r="H4156" s="139" t="s">
        <v>6545</v>
      </c>
      <c r="K4156" s="139">
        <v>1</v>
      </c>
    </row>
    <row r="4157" spans="1:11" s="139" customFormat="1" ht="30" customHeight="1">
      <c r="A4157" s="147"/>
      <c r="B4157" s="140"/>
      <c r="C4157" s="140"/>
      <c r="D4157" s="140"/>
      <c r="E4157" s="140"/>
      <c r="F4157" s="140"/>
    </row>
    <row r="4158" spans="1:11" s="139" customFormat="1" ht="30" customHeight="1">
      <c r="A4158" s="140" t="s">
        <v>6674</v>
      </c>
      <c r="B4158" s="140"/>
      <c r="C4158" s="140"/>
      <c r="D4158" s="140"/>
      <c r="E4158" s="140"/>
      <c r="F4158" s="140"/>
      <c r="G4158" s="139" t="s">
        <v>52</v>
      </c>
      <c r="I4158" s="139" t="s">
        <v>1535</v>
      </c>
      <c r="J4158" s="139" t="s">
        <v>52</v>
      </c>
      <c r="K4158" s="139" t="s">
        <v>56</v>
      </c>
    </row>
    <row r="4159" spans="1:11" s="139" customFormat="1" ht="30" customHeight="1">
      <c r="A4159" s="140" t="s">
        <v>4960</v>
      </c>
      <c r="B4159" s="142"/>
      <c r="C4159" s="142"/>
      <c r="D4159" s="142"/>
      <c r="E4159" s="142"/>
      <c r="F4159" s="142"/>
      <c r="K4159" s="140" t="s">
        <v>8375</v>
      </c>
    </row>
    <row r="4160" spans="1:11" s="139" customFormat="1" ht="30" customHeight="1">
      <c r="A4160" s="140" t="s">
        <v>52</v>
      </c>
      <c r="B4160" s="142"/>
      <c r="C4160" s="142"/>
      <c r="D4160" s="142"/>
      <c r="E4160" s="142"/>
      <c r="F4160" s="142"/>
      <c r="K4160" s="140" t="s">
        <v>52</v>
      </c>
    </row>
    <row r="4161" spans="1:11" s="139" customFormat="1" ht="30" customHeight="1">
      <c r="A4161" s="140" t="s">
        <v>3548</v>
      </c>
      <c r="B4161" s="142"/>
      <c r="C4161" s="142"/>
      <c r="D4161" s="142"/>
      <c r="E4161" s="142"/>
      <c r="F4161" s="142"/>
      <c r="K4161" s="140" t="s">
        <v>6677</v>
      </c>
    </row>
    <row r="4162" spans="1:11" s="139" customFormat="1" ht="30" customHeight="1">
      <c r="A4162" s="140" t="s">
        <v>3733</v>
      </c>
      <c r="B4162" s="142"/>
      <c r="C4162" s="142"/>
      <c r="D4162" s="142"/>
      <c r="E4162" s="142"/>
      <c r="F4162" s="142"/>
      <c r="K4162" s="140" t="s">
        <v>6898</v>
      </c>
    </row>
    <row r="4163" spans="1:11" s="139" customFormat="1" ht="30" customHeight="1">
      <c r="A4163" s="140" t="s">
        <v>3734</v>
      </c>
      <c r="B4163" s="142"/>
      <c r="C4163" s="142"/>
      <c r="D4163" s="142"/>
      <c r="E4163" s="142"/>
      <c r="F4163" s="142"/>
      <c r="K4163" s="140" t="s">
        <v>6899</v>
      </c>
    </row>
    <row r="4164" spans="1:11" s="139" customFormat="1" ht="30" customHeight="1">
      <c r="A4164" s="140" t="s">
        <v>3735</v>
      </c>
      <c r="B4164" s="142"/>
      <c r="C4164" s="142"/>
      <c r="D4164" s="142"/>
      <c r="E4164" s="142"/>
      <c r="F4164" s="142"/>
      <c r="K4164" s="140" t="s">
        <v>6900</v>
      </c>
    </row>
    <row r="4165" spans="1:11" s="139" customFormat="1" ht="30" customHeight="1">
      <c r="A4165" s="140" t="s">
        <v>3736</v>
      </c>
      <c r="B4165" s="142"/>
      <c r="C4165" s="142"/>
      <c r="D4165" s="142"/>
      <c r="E4165" s="142"/>
      <c r="F4165" s="142"/>
      <c r="K4165" s="140" t="s">
        <v>6901</v>
      </c>
    </row>
    <row r="4166" spans="1:11" s="139" customFormat="1" ht="30" customHeight="1">
      <c r="A4166" s="140" t="s">
        <v>3737</v>
      </c>
      <c r="B4166" s="142"/>
      <c r="C4166" s="142"/>
      <c r="D4166" s="142"/>
      <c r="E4166" s="142"/>
      <c r="F4166" s="142"/>
      <c r="K4166" s="140" t="s">
        <v>6902</v>
      </c>
    </row>
    <row r="4167" spans="1:11" s="139" customFormat="1" ht="30" customHeight="1">
      <c r="A4167" s="140" t="s">
        <v>3738</v>
      </c>
      <c r="B4167" s="142"/>
      <c r="C4167" s="142"/>
      <c r="D4167" s="142"/>
      <c r="E4167" s="142"/>
      <c r="F4167" s="142"/>
      <c r="K4167" s="140" t="s">
        <v>6903</v>
      </c>
    </row>
    <row r="4168" spans="1:11" s="139" customFormat="1" ht="30" customHeight="1">
      <c r="A4168" s="140" t="s">
        <v>52</v>
      </c>
      <c r="B4168" s="142"/>
      <c r="C4168" s="142"/>
      <c r="D4168" s="142"/>
      <c r="E4168" s="142"/>
      <c r="F4168" s="142"/>
      <c r="K4168" s="140" t="s">
        <v>6676</v>
      </c>
    </row>
    <row r="4169" spans="1:11" s="139" customFormat="1" ht="30" customHeight="1">
      <c r="A4169" s="140" t="s">
        <v>3739</v>
      </c>
      <c r="B4169" s="142"/>
      <c r="C4169" s="142"/>
      <c r="D4169" s="142"/>
      <c r="E4169" s="142"/>
      <c r="F4169" s="142"/>
      <c r="K4169" s="140" t="s">
        <v>6904</v>
      </c>
    </row>
    <row r="4170" spans="1:11" s="139" customFormat="1" ht="30" customHeight="1">
      <c r="A4170" s="140" t="s">
        <v>4957</v>
      </c>
      <c r="B4170" s="142"/>
      <c r="C4170" s="142"/>
      <c r="D4170" s="142"/>
      <c r="E4170" s="142"/>
      <c r="F4170" s="142"/>
      <c r="K4170" s="140" t="s">
        <v>8367</v>
      </c>
    </row>
    <row r="4171" spans="1:11" s="139" customFormat="1" ht="30" customHeight="1">
      <c r="A4171" s="140" t="s">
        <v>3745</v>
      </c>
      <c r="B4171" s="142">
        <v>38624</v>
      </c>
      <c r="C4171" s="142"/>
      <c r="D4171" s="142"/>
      <c r="E4171" s="142">
        <v>38624</v>
      </c>
      <c r="F4171" s="142" t="s">
        <v>6913</v>
      </c>
      <c r="K4171" s="140" t="s">
        <v>8368</v>
      </c>
    </row>
    <row r="4172" spans="1:11" s="139" customFormat="1" ht="30" customHeight="1">
      <c r="A4172" s="140" t="s">
        <v>3746</v>
      </c>
      <c r="B4172" s="142"/>
      <c r="C4172" s="142"/>
      <c r="D4172" s="142"/>
      <c r="E4172" s="142"/>
      <c r="F4172" s="142" t="s">
        <v>6915</v>
      </c>
      <c r="K4172" s="140" t="s">
        <v>8369</v>
      </c>
    </row>
    <row r="4173" spans="1:11" s="139" customFormat="1" ht="30" customHeight="1">
      <c r="A4173" s="140" t="s">
        <v>3747</v>
      </c>
      <c r="B4173" s="142"/>
      <c r="C4173" s="142"/>
      <c r="D4173" s="142">
        <v>75504</v>
      </c>
      <c r="E4173" s="142">
        <v>75504</v>
      </c>
      <c r="F4173" s="142" t="s">
        <v>6917</v>
      </c>
      <c r="K4173" s="140" t="s">
        <v>8370</v>
      </c>
    </row>
    <row r="4174" spans="1:11" s="139" customFormat="1" ht="30" customHeight="1">
      <c r="A4174" s="140" t="s">
        <v>52</v>
      </c>
      <c r="B4174" s="142"/>
      <c r="C4174" s="142"/>
      <c r="D4174" s="142"/>
      <c r="E4174" s="142"/>
      <c r="F4174" s="142"/>
      <c r="K4174" s="140" t="s">
        <v>52</v>
      </c>
    </row>
    <row r="4175" spans="1:11" s="139" customFormat="1" ht="30" customHeight="1">
      <c r="A4175" s="140" t="s">
        <v>3748</v>
      </c>
      <c r="B4175" s="142">
        <v>38624</v>
      </c>
      <c r="C4175" s="142"/>
      <c r="D4175" s="142">
        <v>75504</v>
      </c>
      <c r="E4175" s="142">
        <v>114128</v>
      </c>
      <c r="F4175" s="142"/>
      <c r="K4175" s="140" t="s">
        <v>6919</v>
      </c>
    </row>
    <row r="4176" spans="1:11" s="139" customFormat="1" ht="30" customHeight="1">
      <c r="A4176" s="140" t="s">
        <v>52</v>
      </c>
      <c r="B4176" s="142"/>
      <c r="C4176" s="142"/>
      <c r="D4176" s="142"/>
      <c r="E4176" s="142"/>
      <c r="F4176" s="142"/>
      <c r="K4176" s="140" t="s">
        <v>6758</v>
      </c>
    </row>
    <row r="4177" spans="1:11" s="139" customFormat="1" ht="30" customHeight="1">
      <c r="A4177" s="140" t="s">
        <v>3683</v>
      </c>
      <c r="B4177" s="142"/>
      <c r="C4177" s="142"/>
      <c r="D4177" s="142"/>
      <c r="E4177" s="142"/>
      <c r="F4177" s="142"/>
      <c r="K4177" s="140" t="s">
        <v>6856</v>
      </c>
    </row>
    <row r="4178" spans="1:11" s="139" customFormat="1" ht="30" customHeight="1">
      <c r="A4178" s="140" t="s">
        <v>3749</v>
      </c>
      <c r="B4178" s="142"/>
      <c r="C4178" s="142">
        <v>1698608</v>
      </c>
      <c r="D4178" s="142"/>
      <c r="E4178" s="142">
        <v>1698608</v>
      </c>
      <c r="F4178" s="142" t="s">
        <v>6752</v>
      </c>
      <c r="K4178" s="140" t="s">
        <v>6920</v>
      </c>
    </row>
    <row r="4179" spans="1:11" s="139" customFormat="1" ht="30" customHeight="1">
      <c r="A4179" s="140" t="s">
        <v>3750</v>
      </c>
      <c r="B4179" s="142"/>
      <c r="C4179" s="142">
        <v>566028</v>
      </c>
      <c r="D4179" s="142"/>
      <c r="E4179" s="142">
        <v>566028</v>
      </c>
      <c r="F4179" s="142" t="s">
        <v>6755</v>
      </c>
      <c r="K4179" s="140" t="s">
        <v>6921</v>
      </c>
    </row>
    <row r="4180" spans="1:11" s="139" customFormat="1" ht="30" customHeight="1">
      <c r="A4180" s="140" t="s">
        <v>52</v>
      </c>
      <c r="B4180" s="142"/>
      <c r="C4180" s="142"/>
      <c r="D4180" s="142"/>
      <c r="E4180" s="142"/>
      <c r="F4180" s="142"/>
      <c r="K4180" s="140" t="s">
        <v>52</v>
      </c>
    </row>
    <row r="4181" spans="1:11" s="139" customFormat="1" ht="30" customHeight="1">
      <c r="A4181" s="140" t="s">
        <v>3748</v>
      </c>
      <c r="B4181" s="142"/>
      <c r="C4181" s="142">
        <v>2264636</v>
      </c>
      <c r="D4181" s="142"/>
      <c r="E4181" s="142">
        <v>2264636</v>
      </c>
      <c r="F4181" s="142"/>
      <c r="K4181" s="140" t="s">
        <v>6924</v>
      </c>
    </row>
    <row r="4182" spans="1:11" s="139" customFormat="1" ht="30" customHeight="1">
      <c r="A4182" s="140" t="s">
        <v>52</v>
      </c>
      <c r="B4182" s="142"/>
      <c r="C4182" s="142"/>
      <c r="D4182" s="142"/>
      <c r="E4182" s="142"/>
      <c r="F4182" s="142"/>
      <c r="K4182" s="140" t="s">
        <v>52</v>
      </c>
    </row>
    <row r="4183" spans="1:11" s="139" customFormat="1" ht="30" customHeight="1">
      <c r="A4183" s="140" t="s">
        <v>3752</v>
      </c>
      <c r="B4183" s="142"/>
      <c r="C4183" s="142"/>
      <c r="D4183" s="142"/>
      <c r="E4183" s="142"/>
      <c r="F4183" s="142"/>
      <c r="K4183" s="140" t="s">
        <v>6925</v>
      </c>
    </row>
    <row r="4184" spans="1:11" s="139" customFormat="1" ht="30" customHeight="1">
      <c r="A4184" s="140" t="s">
        <v>3753</v>
      </c>
      <c r="B4184" s="142"/>
      <c r="C4184" s="142"/>
      <c r="D4184" s="142"/>
      <c r="E4184" s="142"/>
      <c r="F4184" s="142"/>
      <c r="K4184" s="140" t="s">
        <v>6926</v>
      </c>
    </row>
    <row r="4185" spans="1:11" s="139" customFormat="1" ht="30" customHeight="1">
      <c r="A4185" s="140" t="s">
        <v>3754</v>
      </c>
      <c r="B4185" s="142"/>
      <c r="C4185" s="142"/>
      <c r="D4185" s="142"/>
      <c r="E4185" s="142"/>
      <c r="F4185" s="142"/>
      <c r="K4185" s="140" t="s">
        <v>6927</v>
      </c>
    </row>
    <row r="4186" spans="1:11" s="139" customFormat="1" ht="30" customHeight="1">
      <c r="A4186" s="140" t="s">
        <v>3755</v>
      </c>
      <c r="B4186" s="142"/>
      <c r="C4186" s="142"/>
      <c r="D4186" s="142"/>
      <c r="E4186" s="142"/>
      <c r="F4186" s="142"/>
      <c r="K4186" s="140" t="s">
        <v>6928</v>
      </c>
    </row>
    <row r="4187" spans="1:11" s="139" customFormat="1" ht="30" customHeight="1">
      <c r="A4187" s="140" t="s">
        <v>3756</v>
      </c>
      <c r="B4187" s="142"/>
      <c r="C4187" s="142"/>
      <c r="D4187" s="142"/>
      <c r="E4187" s="142"/>
      <c r="F4187" s="142"/>
      <c r="K4187" s="140" t="s">
        <v>6929</v>
      </c>
    </row>
    <row r="4188" spans="1:11" s="139" customFormat="1" ht="30" customHeight="1">
      <c r="A4188" s="140" t="s">
        <v>4961</v>
      </c>
      <c r="B4188" s="142"/>
      <c r="C4188" s="142"/>
      <c r="D4188" s="142"/>
      <c r="E4188" s="142"/>
      <c r="F4188" s="142"/>
      <c r="K4188" s="140" t="s">
        <v>8376</v>
      </c>
    </row>
    <row r="4189" spans="1:11" s="139" customFormat="1" ht="30" customHeight="1">
      <c r="A4189" s="140" t="s">
        <v>3758</v>
      </c>
      <c r="B4189" s="142"/>
      <c r="C4189" s="142"/>
      <c r="D4189" s="142"/>
      <c r="E4189" s="142"/>
      <c r="F4189" s="142"/>
      <c r="K4189" s="140" t="s">
        <v>6931</v>
      </c>
    </row>
    <row r="4190" spans="1:11" s="139" customFormat="1" ht="30" customHeight="1">
      <c r="A4190" s="140" t="s">
        <v>3759</v>
      </c>
      <c r="B4190" s="142"/>
      <c r="C4190" s="142"/>
      <c r="D4190" s="142"/>
      <c r="E4190" s="142"/>
      <c r="F4190" s="142"/>
      <c r="K4190" s="140" t="s">
        <v>6932</v>
      </c>
    </row>
    <row r="4191" spans="1:11" s="139" customFormat="1" ht="30" customHeight="1">
      <c r="A4191" s="140" t="s">
        <v>3760</v>
      </c>
      <c r="B4191" s="142"/>
      <c r="C4191" s="142"/>
      <c r="D4191" s="142"/>
      <c r="E4191" s="142"/>
      <c r="F4191" s="142"/>
      <c r="K4191" s="140" t="s">
        <v>6933</v>
      </c>
    </row>
    <row r="4192" spans="1:11" s="139" customFormat="1" ht="30" customHeight="1">
      <c r="A4192" s="140" t="s">
        <v>3761</v>
      </c>
      <c r="B4192" s="142"/>
      <c r="C4192" s="142"/>
      <c r="D4192" s="142"/>
      <c r="E4192" s="142"/>
      <c r="F4192" s="142"/>
      <c r="K4192" s="140" t="s">
        <v>6934</v>
      </c>
    </row>
    <row r="4193" spans="1:11" s="139" customFormat="1" ht="30" customHeight="1">
      <c r="A4193" s="140" t="s">
        <v>3762</v>
      </c>
      <c r="B4193" s="142"/>
      <c r="C4193" s="142"/>
      <c r="D4193" s="142"/>
      <c r="E4193" s="142"/>
      <c r="F4193" s="142"/>
      <c r="K4193" s="140" t="s">
        <v>6935</v>
      </c>
    </row>
    <row r="4194" spans="1:11" s="139" customFormat="1" ht="30" customHeight="1">
      <c r="A4194" s="140" t="s">
        <v>3763</v>
      </c>
      <c r="B4194" s="142"/>
      <c r="C4194" s="142"/>
      <c r="D4194" s="142"/>
      <c r="E4194" s="142"/>
      <c r="F4194" s="142"/>
      <c r="K4194" s="140" t="s">
        <v>6936</v>
      </c>
    </row>
    <row r="4195" spans="1:11" s="139" customFormat="1" ht="30" customHeight="1">
      <c r="A4195" s="140" t="s">
        <v>3764</v>
      </c>
      <c r="B4195" s="142"/>
      <c r="C4195" s="142"/>
      <c r="D4195" s="142"/>
      <c r="E4195" s="142"/>
      <c r="F4195" s="142"/>
      <c r="K4195" s="140" t="s">
        <v>6937</v>
      </c>
    </row>
    <row r="4196" spans="1:11" s="139" customFormat="1" ht="30" customHeight="1">
      <c r="A4196" s="140" t="s">
        <v>3765</v>
      </c>
      <c r="B4196" s="142"/>
      <c r="C4196" s="142"/>
      <c r="D4196" s="142"/>
      <c r="E4196" s="142"/>
      <c r="F4196" s="142"/>
      <c r="K4196" s="140" t="s">
        <v>6938</v>
      </c>
    </row>
    <row r="4197" spans="1:11" s="139" customFormat="1" ht="30" customHeight="1">
      <c r="A4197" s="140" t="s">
        <v>3766</v>
      </c>
      <c r="B4197" s="142"/>
      <c r="C4197" s="142"/>
      <c r="D4197" s="142"/>
      <c r="E4197" s="142"/>
      <c r="F4197" s="142"/>
      <c r="K4197" s="140" t="s">
        <v>6939</v>
      </c>
    </row>
    <row r="4198" spans="1:11" s="139" customFormat="1" ht="30" customHeight="1">
      <c r="A4198" s="140" t="s">
        <v>52</v>
      </c>
      <c r="B4198" s="142"/>
      <c r="C4198" s="142"/>
      <c r="D4198" s="142"/>
      <c r="E4198" s="142"/>
      <c r="F4198" s="142"/>
      <c r="K4198" s="140" t="s">
        <v>6796</v>
      </c>
    </row>
    <row r="4199" spans="1:11" s="139" customFormat="1" ht="30" customHeight="1">
      <c r="A4199" s="140" t="s">
        <v>3767</v>
      </c>
      <c r="B4199" s="142"/>
      <c r="C4199" s="142"/>
      <c r="D4199" s="142"/>
      <c r="E4199" s="142"/>
      <c r="F4199" s="142"/>
      <c r="K4199" s="140" t="s">
        <v>6940</v>
      </c>
    </row>
    <row r="4200" spans="1:11" s="139" customFormat="1" ht="30" customHeight="1">
      <c r="A4200" s="140" t="s">
        <v>3851</v>
      </c>
      <c r="B4200" s="142"/>
      <c r="C4200" s="142">
        <v>162480.79999999999</v>
      </c>
      <c r="D4200" s="142"/>
      <c r="E4200" s="142">
        <v>162480.79999999999</v>
      </c>
      <c r="F4200" s="142" t="s">
        <v>6941</v>
      </c>
      <c r="K4200" s="140" t="s">
        <v>6942</v>
      </c>
    </row>
    <row r="4201" spans="1:11" s="139" customFormat="1" ht="30" customHeight="1">
      <c r="A4201" s="140" t="s">
        <v>3852</v>
      </c>
      <c r="B4201" s="142"/>
      <c r="C4201" s="142">
        <v>46062.6</v>
      </c>
      <c r="D4201" s="142"/>
      <c r="E4201" s="142">
        <v>46062.6</v>
      </c>
      <c r="F4201" s="142" t="s">
        <v>6922</v>
      </c>
      <c r="K4201" s="140" t="s">
        <v>6943</v>
      </c>
    </row>
    <row r="4202" spans="1:11" s="139" customFormat="1" ht="30" customHeight="1">
      <c r="A4202" s="140" t="s">
        <v>3853</v>
      </c>
      <c r="B4202" s="142"/>
      <c r="C4202" s="142">
        <v>72253.399999999994</v>
      </c>
      <c r="D4202" s="142"/>
      <c r="E4202" s="142">
        <v>72253.399999999994</v>
      </c>
      <c r="F4202" s="142" t="s">
        <v>6755</v>
      </c>
      <c r="K4202" s="140" t="s">
        <v>6944</v>
      </c>
    </row>
    <row r="4203" spans="1:11" s="139" customFormat="1" ht="30" customHeight="1">
      <c r="A4203" s="140" t="s">
        <v>3771</v>
      </c>
      <c r="B4203" s="142"/>
      <c r="C4203" s="142"/>
      <c r="D4203" s="142"/>
      <c r="E4203" s="142"/>
      <c r="F4203" s="142"/>
      <c r="K4203" s="140" t="s">
        <v>6945</v>
      </c>
    </row>
    <row r="4204" spans="1:11" s="139" customFormat="1" ht="30" customHeight="1">
      <c r="A4204" s="140" t="s">
        <v>3854</v>
      </c>
      <c r="B4204" s="142"/>
      <c r="C4204" s="142">
        <v>16124.3</v>
      </c>
      <c r="D4204" s="142"/>
      <c r="E4204" s="142">
        <v>16124.3</v>
      </c>
      <c r="F4204" s="142" t="s">
        <v>6946</v>
      </c>
      <c r="K4204" s="140" t="s">
        <v>6947</v>
      </c>
    </row>
    <row r="4205" spans="1:11" s="139" customFormat="1" ht="30" customHeight="1">
      <c r="A4205" s="140" t="s">
        <v>3773</v>
      </c>
      <c r="B4205" s="142"/>
      <c r="C4205" s="142"/>
      <c r="D4205" s="142"/>
      <c r="E4205" s="142"/>
      <c r="F4205" s="142"/>
      <c r="K4205" s="140" t="s">
        <v>6948</v>
      </c>
    </row>
    <row r="4206" spans="1:11" s="139" customFormat="1" ht="30" customHeight="1">
      <c r="A4206" s="140" t="s">
        <v>3855</v>
      </c>
      <c r="B4206" s="142"/>
      <c r="C4206" s="142">
        <v>9962.9</v>
      </c>
      <c r="D4206" s="142"/>
      <c r="E4206" s="142">
        <v>9962.9</v>
      </c>
      <c r="F4206" s="142" t="s">
        <v>6949</v>
      </c>
      <c r="K4206" s="140" t="s">
        <v>6950</v>
      </c>
    </row>
    <row r="4207" spans="1:11" s="139" customFormat="1" ht="30" customHeight="1">
      <c r="A4207" s="140" t="s">
        <v>3856</v>
      </c>
      <c r="B4207" s="142"/>
      <c r="C4207" s="142">
        <v>9738.5</v>
      </c>
      <c r="D4207" s="142"/>
      <c r="E4207" s="142">
        <v>9738.5</v>
      </c>
      <c r="F4207" s="142" t="s">
        <v>6755</v>
      </c>
      <c r="K4207" s="140" t="s">
        <v>6951</v>
      </c>
    </row>
    <row r="4208" spans="1:11" s="139" customFormat="1" ht="30" customHeight="1">
      <c r="A4208" s="140" t="s">
        <v>52</v>
      </c>
      <c r="B4208" s="142"/>
      <c r="C4208" s="142"/>
      <c r="D4208" s="142"/>
      <c r="E4208" s="142"/>
      <c r="F4208" s="142"/>
      <c r="K4208" s="140" t="s">
        <v>52</v>
      </c>
    </row>
    <row r="4209" spans="1:11" s="139" customFormat="1" ht="30" customHeight="1">
      <c r="A4209" s="140" t="s">
        <v>3776</v>
      </c>
      <c r="B4209" s="142"/>
      <c r="C4209" s="142"/>
      <c r="D4209" s="142"/>
      <c r="E4209" s="142"/>
      <c r="F4209" s="142"/>
      <c r="K4209" s="140" t="s">
        <v>6952</v>
      </c>
    </row>
    <row r="4210" spans="1:11" s="139" customFormat="1" ht="30" customHeight="1">
      <c r="A4210" s="140" t="s">
        <v>3857</v>
      </c>
      <c r="B4210" s="142">
        <v>489510</v>
      </c>
      <c r="C4210" s="142"/>
      <c r="D4210" s="142"/>
      <c r="E4210" s="142">
        <v>489510</v>
      </c>
      <c r="F4210" s="142" t="s">
        <v>6953</v>
      </c>
      <c r="K4210" s="140" t="s">
        <v>6954</v>
      </c>
    </row>
    <row r="4211" spans="1:11" s="139" customFormat="1" ht="30" customHeight="1">
      <c r="A4211" s="140" t="s">
        <v>3858</v>
      </c>
      <c r="B4211" s="142">
        <v>3330</v>
      </c>
      <c r="C4211" s="142"/>
      <c r="D4211" s="142"/>
      <c r="E4211" s="142">
        <v>3330</v>
      </c>
      <c r="F4211" s="142" t="s">
        <v>6955</v>
      </c>
      <c r="K4211" s="140" t="s">
        <v>6956</v>
      </c>
    </row>
    <row r="4212" spans="1:11" s="139" customFormat="1" ht="30" customHeight="1">
      <c r="A4212" s="140" t="s">
        <v>3859</v>
      </c>
      <c r="B4212" s="142">
        <v>16399.5</v>
      </c>
      <c r="C4212" s="142"/>
      <c r="D4212" s="142"/>
      <c r="E4212" s="142">
        <v>16399.5</v>
      </c>
      <c r="F4212" s="142" t="s">
        <v>6957</v>
      </c>
      <c r="K4212" s="140" t="s">
        <v>6958</v>
      </c>
    </row>
    <row r="4213" spans="1:11" s="139" customFormat="1" ht="30" customHeight="1">
      <c r="A4213" s="140" t="s">
        <v>3860</v>
      </c>
      <c r="B4213" s="142">
        <v>10249.700000000001</v>
      </c>
      <c r="C4213" s="142"/>
      <c r="D4213" s="142"/>
      <c r="E4213" s="142">
        <v>10249.700000000001</v>
      </c>
      <c r="F4213" s="142" t="s">
        <v>6959</v>
      </c>
      <c r="K4213" s="140" t="s">
        <v>6960</v>
      </c>
    </row>
    <row r="4214" spans="1:11" s="139" customFormat="1" ht="30" customHeight="1">
      <c r="A4214" s="140" t="s">
        <v>52</v>
      </c>
      <c r="B4214" s="142"/>
      <c r="C4214" s="142"/>
      <c r="D4214" s="142"/>
      <c r="E4214" s="142"/>
      <c r="F4214" s="142"/>
      <c r="K4214" s="140" t="s">
        <v>52</v>
      </c>
    </row>
    <row r="4215" spans="1:11" s="139" customFormat="1" ht="30" customHeight="1">
      <c r="A4215" s="140" t="s">
        <v>3781</v>
      </c>
      <c r="B4215" s="142"/>
      <c r="C4215" s="142"/>
      <c r="D4215" s="142"/>
      <c r="E4215" s="142"/>
      <c r="F4215" s="142"/>
      <c r="K4215" s="140" t="s">
        <v>6961</v>
      </c>
    </row>
    <row r="4216" spans="1:11" s="139" customFormat="1" ht="30" customHeight="1">
      <c r="A4216" s="140" t="s">
        <v>3782</v>
      </c>
      <c r="B4216" s="142"/>
      <c r="C4216" s="142"/>
      <c r="D4216" s="142"/>
      <c r="E4216" s="142"/>
      <c r="F4216" s="142"/>
      <c r="K4216" s="140" t="s">
        <v>6962</v>
      </c>
    </row>
    <row r="4217" spans="1:11" s="139" customFormat="1" ht="30" customHeight="1">
      <c r="A4217" s="140" t="s">
        <v>3861</v>
      </c>
      <c r="B4217" s="142"/>
      <c r="C4217" s="142"/>
      <c r="D4217" s="142"/>
      <c r="E4217" s="142"/>
      <c r="F4217" s="142" t="s">
        <v>6963</v>
      </c>
      <c r="K4217" s="140" t="s">
        <v>6964</v>
      </c>
    </row>
    <row r="4218" spans="1:11" s="139" customFormat="1" ht="30" customHeight="1">
      <c r="A4218" s="140" t="s">
        <v>3862</v>
      </c>
      <c r="B4218" s="142"/>
      <c r="C4218" s="142"/>
      <c r="D4218" s="142"/>
      <c r="E4218" s="142"/>
      <c r="F4218" s="142" t="s">
        <v>6965</v>
      </c>
      <c r="K4218" s="140" t="s">
        <v>6966</v>
      </c>
    </row>
    <row r="4219" spans="1:11" s="139" customFormat="1" ht="30" customHeight="1">
      <c r="A4219" s="140" t="s">
        <v>3863</v>
      </c>
      <c r="B4219" s="142"/>
      <c r="C4219" s="142"/>
      <c r="D4219" s="142">
        <v>673</v>
      </c>
      <c r="E4219" s="142">
        <v>673</v>
      </c>
      <c r="F4219" s="142" t="s">
        <v>6967</v>
      </c>
      <c r="K4219" s="140" t="s">
        <v>6968</v>
      </c>
    </row>
    <row r="4220" spans="1:11" s="139" customFormat="1" ht="30" customHeight="1">
      <c r="A4220" s="140" t="s">
        <v>3786</v>
      </c>
      <c r="B4220" s="142"/>
      <c r="C4220" s="142"/>
      <c r="D4220" s="142"/>
      <c r="E4220" s="142"/>
      <c r="F4220" s="142"/>
      <c r="K4220" s="140" t="s">
        <v>6969</v>
      </c>
    </row>
    <row r="4221" spans="1:11" s="139" customFormat="1" ht="30" customHeight="1">
      <c r="A4221" s="140" t="s">
        <v>3864</v>
      </c>
      <c r="B4221" s="142">
        <v>519.1</v>
      </c>
      <c r="C4221" s="142"/>
      <c r="D4221" s="142"/>
      <c r="E4221" s="142">
        <v>519.1</v>
      </c>
      <c r="F4221" s="142" t="s">
        <v>6970</v>
      </c>
      <c r="K4221" s="140" t="s">
        <v>6971</v>
      </c>
    </row>
    <row r="4222" spans="1:11" s="139" customFormat="1" ht="30" customHeight="1">
      <c r="A4222" s="140" t="s">
        <v>3865</v>
      </c>
      <c r="B4222" s="142"/>
      <c r="C4222" s="142"/>
      <c r="D4222" s="142"/>
      <c r="E4222" s="142"/>
      <c r="F4222" s="142" t="s">
        <v>6972</v>
      </c>
      <c r="K4222" s="140" t="s">
        <v>6973</v>
      </c>
    </row>
    <row r="4223" spans="1:11" s="139" customFormat="1" ht="30" customHeight="1">
      <c r="A4223" s="140" t="s">
        <v>3866</v>
      </c>
      <c r="B4223" s="142"/>
      <c r="C4223" s="142"/>
      <c r="D4223" s="142">
        <v>34.5</v>
      </c>
      <c r="E4223" s="142">
        <v>34.5</v>
      </c>
      <c r="F4223" s="142" t="s">
        <v>6974</v>
      </c>
      <c r="K4223" s="140" t="s">
        <v>6975</v>
      </c>
    </row>
    <row r="4224" spans="1:11" s="139" customFormat="1" ht="30" customHeight="1">
      <c r="A4224" s="140" t="s">
        <v>3790</v>
      </c>
      <c r="B4224" s="142"/>
      <c r="C4224" s="142"/>
      <c r="D4224" s="142"/>
      <c r="E4224" s="142"/>
      <c r="F4224" s="142"/>
      <c r="K4224" s="140" t="s">
        <v>6976</v>
      </c>
    </row>
    <row r="4225" spans="1:11" s="139" customFormat="1" ht="30" customHeight="1">
      <c r="A4225" s="140" t="s">
        <v>3867</v>
      </c>
      <c r="B4225" s="142"/>
      <c r="C4225" s="142"/>
      <c r="D4225" s="142"/>
      <c r="E4225" s="142"/>
      <c r="F4225" s="142" t="s">
        <v>6977</v>
      </c>
      <c r="K4225" s="140" t="s">
        <v>6978</v>
      </c>
    </row>
    <row r="4226" spans="1:11" s="139" customFormat="1" ht="30" customHeight="1">
      <c r="A4226" s="140" t="s">
        <v>3868</v>
      </c>
      <c r="B4226" s="142"/>
      <c r="C4226" s="142"/>
      <c r="D4226" s="142"/>
      <c r="E4226" s="142"/>
      <c r="F4226" s="142" t="s">
        <v>6979</v>
      </c>
      <c r="K4226" s="140" t="s">
        <v>6980</v>
      </c>
    </row>
    <row r="4227" spans="1:11" s="139" customFormat="1" ht="30" customHeight="1">
      <c r="A4227" s="140" t="s">
        <v>3869</v>
      </c>
      <c r="B4227" s="142"/>
      <c r="C4227" s="142"/>
      <c r="D4227" s="142">
        <v>326.10000000000002</v>
      </c>
      <c r="E4227" s="142">
        <v>326.10000000000002</v>
      </c>
      <c r="F4227" s="142" t="s">
        <v>6981</v>
      </c>
      <c r="K4227" s="140" t="s">
        <v>6982</v>
      </c>
    </row>
    <row r="4228" spans="1:11" s="139" customFormat="1" ht="30" customHeight="1">
      <c r="A4228" s="140" t="s">
        <v>3794</v>
      </c>
      <c r="B4228" s="142"/>
      <c r="C4228" s="142"/>
      <c r="D4228" s="142"/>
      <c r="E4228" s="142"/>
      <c r="F4228" s="142"/>
      <c r="K4228" s="140" t="s">
        <v>6983</v>
      </c>
    </row>
    <row r="4229" spans="1:11" s="139" customFormat="1" ht="30" customHeight="1">
      <c r="A4229" s="140" t="s">
        <v>3870</v>
      </c>
      <c r="B4229" s="142"/>
      <c r="C4229" s="142"/>
      <c r="D4229" s="142"/>
      <c r="E4229" s="142"/>
      <c r="F4229" s="142" t="s">
        <v>6984</v>
      </c>
      <c r="K4229" s="140" t="s">
        <v>6985</v>
      </c>
    </row>
    <row r="4230" spans="1:11" s="139" customFormat="1" ht="30" customHeight="1">
      <c r="A4230" s="140" t="s">
        <v>3871</v>
      </c>
      <c r="B4230" s="142"/>
      <c r="C4230" s="142"/>
      <c r="D4230" s="142"/>
      <c r="E4230" s="142"/>
      <c r="F4230" s="142" t="s">
        <v>6986</v>
      </c>
      <c r="K4230" s="140" t="s">
        <v>6987</v>
      </c>
    </row>
    <row r="4231" spans="1:11" s="139" customFormat="1" ht="30" customHeight="1">
      <c r="A4231" s="140" t="s">
        <v>3872</v>
      </c>
      <c r="B4231" s="142"/>
      <c r="C4231" s="142"/>
      <c r="D4231" s="142">
        <v>2191.8000000000002</v>
      </c>
      <c r="E4231" s="142">
        <v>2191.8000000000002</v>
      </c>
      <c r="F4231" s="142" t="s">
        <v>6988</v>
      </c>
      <c r="K4231" s="140" t="s">
        <v>6989</v>
      </c>
    </row>
    <row r="4232" spans="1:11" s="139" customFormat="1" ht="30" customHeight="1">
      <c r="A4232" s="140" t="s">
        <v>52</v>
      </c>
      <c r="B4232" s="142"/>
      <c r="C4232" s="142"/>
      <c r="D4232" s="142"/>
      <c r="E4232" s="142"/>
      <c r="F4232" s="142"/>
      <c r="K4232" s="140" t="s">
        <v>52</v>
      </c>
    </row>
    <row r="4233" spans="1:11" s="139" customFormat="1" ht="30" customHeight="1">
      <c r="A4233" s="140" t="s">
        <v>3798</v>
      </c>
      <c r="B4233" s="142"/>
      <c r="C4233" s="142"/>
      <c r="D4233" s="142"/>
      <c r="E4233" s="142"/>
      <c r="F4233" s="142"/>
      <c r="K4233" s="140" t="s">
        <v>6990</v>
      </c>
    </row>
    <row r="4234" spans="1:11" s="139" customFormat="1" ht="30" customHeight="1">
      <c r="A4234" s="140" t="s">
        <v>3799</v>
      </c>
      <c r="B4234" s="142"/>
      <c r="C4234" s="142"/>
      <c r="D4234" s="142"/>
      <c r="E4234" s="142"/>
      <c r="F4234" s="142"/>
      <c r="K4234" s="140" t="s">
        <v>6991</v>
      </c>
    </row>
    <row r="4235" spans="1:11" s="139" customFormat="1" ht="30" customHeight="1">
      <c r="A4235" s="140" t="s">
        <v>3873</v>
      </c>
      <c r="B4235" s="142">
        <v>156002.4</v>
      </c>
      <c r="C4235" s="142"/>
      <c r="D4235" s="142"/>
      <c r="E4235" s="142">
        <v>156002.4</v>
      </c>
      <c r="F4235" s="142"/>
      <c r="K4235" s="140" t="s">
        <v>6992</v>
      </c>
    </row>
    <row r="4236" spans="1:11" s="139" customFormat="1" ht="30" customHeight="1">
      <c r="A4236" s="140" t="s">
        <v>52</v>
      </c>
      <c r="B4236" s="142"/>
      <c r="C4236" s="142"/>
      <c r="D4236" s="142"/>
      <c r="E4236" s="142"/>
      <c r="F4236" s="142"/>
      <c r="K4236" s="140" t="s">
        <v>52</v>
      </c>
    </row>
    <row r="4237" spans="1:11" s="139" customFormat="1" ht="30" customHeight="1">
      <c r="A4237" s="140" t="s">
        <v>3748</v>
      </c>
      <c r="B4237" s="142">
        <v>676010.7</v>
      </c>
      <c r="C4237" s="142">
        <v>316622.5</v>
      </c>
      <c r="D4237" s="142">
        <v>3225.4</v>
      </c>
      <c r="E4237" s="142">
        <v>995858.6</v>
      </c>
      <c r="F4237" s="142"/>
      <c r="K4237" s="140" t="s">
        <v>6993</v>
      </c>
    </row>
    <row r="4238" spans="1:11" s="139" customFormat="1" ht="30" customHeight="1">
      <c r="A4238" s="140" t="s">
        <v>52</v>
      </c>
      <c r="B4238" s="146"/>
      <c r="C4238" s="146"/>
      <c r="D4238" s="146"/>
      <c r="E4238" s="146"/>
      <c r="F4238" s="146"/>
      <c r="K4238" s="140" t="s">
        <v>6994</v>
      </c>
    </row>
    <row r="4239" spans="1:11" s="139" customFormat="1" ht="30" customHeight="1">
      <c r="A4239" s="140" t="s">
        <v>3801</v>
      </c>
      <c r="B4239" s="146">
        <v>714634.7</v>
      </c>
      <c r="C4239" s="146">
        <v>2581258.5</v>
      </c>
      <c r="D4239" s="146">
        <v>78729.399999999994</v>
      </c>
      <c r="E4239" s="146">
        <v>3374622.6</v>
      </c>
      <c r="F4239" s="146"/>
      <c r="K4239" s="140" t="s">
        <v>6995</v>
      </c>
    </row>
    <row r="4240" spans="1:11" s="139" customFormat="1" ht="30" customHeight="1">
      <c r="A4240" s="140"/>
      <c r="B4240" s="140"/>
      <c r="C4240" s="140"/>
      <c r="D4240" s="140"/>
      <c r="E4240" s="140"/>
      <c r="F4240" s="140"/>
    </row>
    <row r="4241" spans="1:11" s="139" customFormat="1" ht="30" customHeight="1" thickBot="1">
      <c r="A4241" s="144" t="s">
        <v>3566</v>
      </c>
      <c r="B4241" s="145">
        <v>714634</v>
      </c>
      <c r="C4241" s="145">
        <v>2581258</v>
      </c>
      <c r="D4241" s="145">
        <v>78729</v>
      </c>
      <c r="E4241" s="145">
        <v>3374621</v>
      </c>
      <c r="F4241" s="144"/>
    </row>
    <row r="4242" spans="1:11" s="139" customFormat="1" ht="30" customHeight="1">
      <c r="A4242" s="140"/>
      <c r="B4242" s="140"/>
      <c r="C4242" s="140"/>
      <c r="D4242" s="140"/>
      <c r="E4242" s="140"/>
      <c r="F4242" s="140"/>
    </row>
    <row r="4243" spans="1:11" s="139" customFormat="1" ht="30" customHeight="1">
      <c r="A4243" s="140" t="s">
        <v>8377</v>
      </c>
      <c r="B4243" s="141">
        <v>1392675</v>
      </c>
      <c r="C4243" s="141">
        <v>2898832</v>
      </c>
      <c r="D4243" s="141">
        <v>81964</v>
      </c>
      <c r="E4243" s="141">
        <v>4373471</v>
      </c>
      <c r="F4243" s="140" t="s">
        <v>52</v>
      </c>
      <c r="G4243" s="139" t="s">
        <v>52</v>
      </c>
      <c r="H4243" s="139" t="s">
        <v>6546</v>
      </c>
      <c r="K4243" s="139">
        <v>1</v>
      </c>
    </row>
    <row r="4244" spans="1:11" s="139" customFormat="1" ht="30" customHeight="1">
      <c r="A4244" s="147"/>
      <c r="B4244" s="140"/>
      <c r="C4244" s="140"/>
      <c r="D4244" s="140"/>
      <c r="E4244" s="140"/>
      <c r="F4244" s="140"/>
    </row>
    <row r="4245" spans="1:11" s="139" customFormat="1" ht="30" customHeight="1">
      <c r="A4245" s="140" t="s">
        <v>6674</v>
      </c>
      <c r="B4245" s="140"/>
      <c r="C4245" s="140"/>
      <c r="D4245" s="140"/>
      <c r="E4245" s="140"/>
      <c r="F4245" s="140"/>
      <c r="G4245" s="139" t="s">
        <v>52</v>
      </c>
      <c r="I4245" s="139" t="s">
        <v>1535</v>
      </c>
      <c r="J4245" s="139" t="s">
        <v>52</v>
      </c>
      <c r="K4245" s="139" t="s">
        <v>56</v>
      </c>
    </row>
    <row r="4246" spans="1:11" s="139" customFormat="1" ht="30" customHeight="1">
      <c r="A4246" s="140" t="s">
        <v>4962</v>
      </c>
      <c r="B4246" s="142"/>
      <c r="C4246" s="142"/>
      <c r="D4246" s="142"/>
      <c r="E4246" s="142"/>
      <c r="F4246" s="142"/>
      <c r="K4246" s="140" t="s">
        <v>8378</v>
      </c>
    </row>
    <row r="4247" spans="1:11" s="139" customFormat="1" ht="30" customHeight="1">
      <c r="A4247" s="140" t="s">
        <v>52</v>
      </c>
      <c r="B4247" s="142"/>
      <c r="C4247" s="142"/>
      <c r="D4247" s="142"/>
      <c r="E4247" s="142"/>
      <c r="F4247" s="142"/>
      <c r="K4247" s="140" t="s">
        <v>52</v>
      </c>
    </row>
    <row r="4248" spans="1:11" s="139" customFormat="1" ht="30" customHeight="1">
      <c r="A4248" s="140" t="s">
        <v>3548</v>
      </c>
      <c r="B4248" s="142"/>
      <c r="C4248" s="142"/>
      <c r="D4248" s="142"/>
      <c r="E4248" s="142"/>
      <c r="F4248" s="142"/>
      <c r="K4248" s="140" t="s">
        <v>6677</v>
      </c>
    </row>
    <row r="4249" spans="1:11" s="139" customFormat="1" ht="30" customHeight="1">
      <c r="A4249" s="140" t="s">
        <v>3733</v>
      </c>
      <c r="B4249" s="142"/>
      <c r="C4249" s="142"/>
      <c r="D4249" s="142"/>
      <c r="E4249" s="142"/>
      <c r="F4249" s="142"/>
      <c r="K4249" s="140" t="s">
        <v>6898</v>
      </c>
    </row>
    <row r="4250" spans="1:11" s="139" customFormat="1" ht="30" customHeight="1">
      <c r="A4250" s="140" t="s">
        <v>3734</v>
      </c>
      <c r="B4250" s="142"/>
      <c r="C4250" s="142"/>
      <c r="D4250" s="142"/>
      <c r="E4250" s="142"/>
      <c r="F4250" s="142"/>
      <c r="K4250" s="140" t="s">
        <v>6899</v>
      </c>
    </row>
    <row r="4251" spans="1:11" s="139" customFormat="1" ht="30" customHeight="1">
      <c r="A4251" s="140" t="s">
        <v>3735</v>
      </c>
      <c r="B4251" s="142"/>
      <c r="C4251" s="142"/>
      <c r="D4251" s="142"/>
      <c r="E4251" s="142"/>
      <c r="F4251" s="142"/>
      <c r="K4251" s="140" t="s">
        <v>6900</v>
      </c>
    </row>
    <row r="4252" spans="1:11" s="139" customFormat="1" ht="30" customHeight="1">
      <c r="A4252" s="140" t="s">
        <v>3736</v>
      </c>
      <c r="B4252" s="142"/>
      <c r="C4252" s="142"/>
      <c r="D4252" s="142"/>
      <c r="E4252" s="142"/>
      <c r="F4252" s="142"/>
      <c r="K4252" s="140" t="s">
        <v>6901</v>
      </c>
    </row>
    <row r="4253" spans="1:11" s="139" customFormat="1" ht="30" customHeight="1">
      <c r="A4253" s="140" t="s">
        <v>3737</v>
      </c>
      <c r="B4253" s="142"/>
      <c r="C4253" s="142"/>
      <c r="D4253" s="142"/>
      <c r="E4253" s="142"/>
      <c r="F4253" s="142"/>
      <c r="K4253" s="140" t="s">
        <v>6902</v>
      </c>
    </row>
    <row r="4254" spans="1:11" s="139" customFormat="1" ht="30" customHeight="1">
      <c r="A4254" s="140" t="s">
        <v>3738</v>
      </c>
      <c r="B4254" s="142"/>
      <c r="C4254" s="142"/>
      <c r="D4254" s="142"/>
      <c r="E4254" s="142"/>
      <c r="F4254" s="142"/>
      <c r="K4254" s="140" t="s">
        <v>6903</v>
      </c>
    </row>
    <row r="4255" spans="1:11" s="139" customFormat="1" ht="30" customHeight="1">
      <c r="A4255" s="140" t="s">
        <v>52</v>
      </c>
      <c r="B4255" s="142"/>
      <c r="C4255" s="142"/>
      <c r="D4255" s="142"/>
      <c r="E4255" s="142"/>
      <c r="F4255" s="142"/>
      <c r="K4255" s="140" t="s">
        <v>6676</v>
      </c>
    </row>
    <row r="4256" spans="1:11" s="139" customFormat="1" ht="30" customHeight="1">
      <c r="A4256" s="140" t="s">
        <v>3739</v>
      </c>
      <c r="B4256" s="142"/>
      <c r="C4256" s="142"/>
      <c r="D4256" s="142"/>
      <c r="E4256" s="142"/>
      <c r="F4256" s="142"/>
      <c r="K4256" s="140" t="s">
        <v>6904</v>
      </c>
    </row>
    <row r="4257" spans="1:11" s="139" customFormat="1" ht="30" customHeight="1">
      <c r="A4257" s="140" t="s">
        <v>4957</v>
      </c>
      <c r="B4257" s="142"/>
      <c r="C4257" s="142"/>
      <c r="D4257" s="142"/>
      <c r="E4257" s="142"/>
      <c r="F4257" s="142"/>
      <c r="K4257" s="140" t="s">
        <v>8367</v>
      </c>
    </row>
    <row r="4258" spans="1:11" s="139" customFormat="1" ht="30" customHeight="1">
      <c r="A4258" s="140" t="s">
        <v>3745</v>
      </c>
      <c r="B4258" s="142">
        <v>38624</v>
      </c>
      <c r="C4258" s="142"/>
      <c r="D4258" s="142"/>
      <c r="E4258" s="142">
        <v>38624</v>
      </c>
      <c r="F4258" s="142" t="s">
        <v>6913</v>
      </c>
      <c r="K4258" s="140" t="s">
        <v>8368</v>
      </c>
    </row>
    <row r="4259" spans="1:11" s="139" customFormat="1" ht="30" customHeight="1">
      <c r="A4259" s="140" t="s">
        <v>3746</v>
      </c>
      <c r="B4259" s="142"/>
      <c r="C4259" s="142"/>
      <c r="D4259" s="142"/>
      <c r="E4259" s="142"/>
      <c r="F4259" s="142" t="s">
        <v>6915</v>
      </c>
      <c r="K4259" s="140" t="s">
        <v>8369</v>
      </c>
    </row>
    <row r="4260" spans="1:11" s="139" customFormat="1" ht="30" customHeight="1">
      <c r="A4260" s="140" t="s">
        <v>3747</v>
      </c>
      <c r="B4260" s="142"/>
      <c r="C4260" s="142"/>
      <c r="D4260" s="142">
        <v>75504</v>
      </c>
      <c r="E4260" s="142">
        <v>75504</v>
      </c>
      <c r="F4260" s="142" t="s">
        <v>6917</v>
      </c>
      <c r="K4260" s="140" t="s">
        <v>8370</v>
      </c>
    </row>
    <row r="4261" spans="1:11" s="139" customFormat="1" ht="30" customHeight="1">
      <c r="A4261" s="140" t="s">
        <v>52</v>
      </c>
      <c r="B4261" s="142"/>
      <c r="C4261" s="142"/>
      <c r="D4261" s="142"/>
      <c r="E4261" s="142"/>
      <c r="F4261" s="142"/>
      <c r="K4261" s="140" t="s">
        <v>52</v>
      </c>
    </row>
    <row r="4262" spans="1:11" s="139" customFormat="1" ht="30" customHeight="1">
      <c r="A4262" s="140" t="s">
        <v>3748</v>
      </c>
      <c r="B4262" s="142">
        <v>38624</v>
      </c>
      <c r="C4262" s="142"/>
      <c r="D4262" s="142">
        <v>75504</v>
      </c>
      <c r="E4262" s="142">
        <v>114128</v>
      </c>
      <c r="F4262" s="142"/>
      <c r="K4262" s="140" t="s">
        <v>6919</v>
      </c>
    </row>
    <row r="4263" spans="1:11" s="139" customFormat="1" ht="30" customHeight="1">
      <c r="A4263" s="140" t="s">
        <v>52</v>
      </c>
      <c r="B4263" s="142"/>
      <c r="C4263" s="142"/>
      <c r="D4263" s="142"/>
      <c r="E4263" s="142"/>
      <c r="F4263" s="142"/>
      <c r="K4263" s="140" t="s">
        <v>6758</v>
      </c>
    </row>
    <row r="4264" spans="1:11" s="139" customFormat="1" ht="30" customHeight="1">
      <c r="A4264" s="140" t="s">
        <v>3683</v>
      </c>
      <c r="B4264" s="142"/>
      <c r="C4264" s="142"/>
      <c r="D4264" s="142"/>
      <c r="E4264" s="142"/>
      <c r="F4264" s="142"/>
      <c r="K4264" s="140" t="s">
        <v>6856</v>
      </c>
    </row>
    <row r="4265" spans="1:11" s="139" customFormat="1" ht="30" customHeight="1">
      <c r="A4265" s="140" t="s">
        <v>3749</v>
      </c>
      <c r="B4265" s="142"/>
      <c r="C4265" s="142">
        <v>1698608</v>
      </c>
      <c r="D4265" s="142"/>
      <c r="E4265" s="142">
        <v>1698608</v>
      </c>
      <c r="F4265" s="142" t="s">
        <v>6752</v>
      </c>
      <c r="K4265" s="140" t="s">
        <v>6920</v>
      </c>
    </row>
    <row r="4266" spans="1:11" s="139" customFormat="1" ht="30" customHeight="1">
      <c r="A4266" s="140" t="s">
        <v>3750</v>
      </c>
      <c r="B4266" s="142"/>
      <c r="C4266" s="142">
        <v>566028</v>
      </c>
      <c r="D4266" s="142"/>
      <c r="E4266" s="142">
        <v>566028</v>
      </c>
      <c r="F4266" s="142" t="s">
        <v>6755</v>
      </c>
      <c r="K4266" s="140" t="s">
        <v>6921</v>
      </c>
    </row>
    <row r="4267" spans="1:11" s="139" customFormat="1" ht="30" customHeight="1">
      <c r="A4267" s="140" t="s">
        <v>52</v>
      </c>
      <c r="B4267" s="142"/>
      <c r="C4267" s="142"/>
      <c r="D4267" s="142"/>
      <c r="E4267" s="142"/>
      <c r="F4267" s="142"/>
      <c r="K4267" s="140" t="s">
        <v>52</v>
      </c>
    </row>
    <row r="4268" spans="1:11" s="139" customFormat="1" ht="30" customHeight="1">
      <c r="A4268" s="140" t="s">
        <v>3748</v>
      </c>
      <c r="B4268" s="142"/>
      <c r="C4268" s="142">
        <v>2264636</v>
      </c>
      <c r="D4268" s="142"/>
      <c r="E4268" s="142">
        <v>2264636</v>
      </c>
      <c r="F4268" s="142"/>
      <c r="K4268" s="140" t="s">
        <v>6924</v>
      </c>
    </row>
    <row r="4269" spans="1:11" s="139" customFormat="1" ht="30" customHeight="1">
      <c r="A4269" s="140" t="s">
        <v>52</v>
      </c>
      <c r="B4269" s="142"/>
      <c r="C4269" s="142"/>
      <c r="D4269" s="142"/>
      <c r="E4269" s="142"/>
      <c r="F4269" s="142"/>
      <c r="K4269" s="140" t="s">
        <v>52</v>
      </c>
    </row>
    <row r="4270" spans="1:11" s="139" customFormat="1" ht="30" customHeight="1">
      <c r="A4270" s="140" t="s">
        <v>3752</v>
      </c>
      <c r="B4270" s="142"/>
      <c r="C4270" s="142"/>
      <c r="D4270" s="142"/>
      <c r="E4270" s="142"/>
      <c r="F4270" s="142"/>
      <c r="K4270" s="140" t="s">
        <v>6925</v>
      </c>
    </row>
    <row r="4271" spans="1:11" s="139" customFormat="1" ht="30" customHeight="1">
      <c r="A4271" s="140" t="s">
        <v>3753</v>
      </c>
      <c r="B4271" s="142"/>
      <c r="C4271" s="142"/>
      <c r="D4271" s="142"/>
      <c r="E4271" s="142"/>
      <c r="F4271" s="142"/>
      <c r="K4271" s="140" t="s">
        <v>6926</v>
      </c>
    </row>
    <row r="4272" spans="1:11" s="139" customFormat="1" ht="30" customHeight="1">
      <c r="A4272" s="140" t="s">
        <v>3754</v>
      </c>
      <c r="B4272" s="142"/>
      <c r="C4272" s="142"/>
      <c r="D4272" s="142"/>
      <c r="E4272" s="142"/>
      <c r="F4272" s="142"/>
      <c r="K4272" s="140" t="s">
        <v>6927</v>
      </c>
    </row>
    <row r="4273" spans="1:11" s="139" customFormat="1" ht="30" customHeight="1">
      <c r="A4273" s="140" t="s">
        <v>3755</v>
      </c>
      <c r="B4273" s="142"/>
      <c r="C4273" s="142"/>
      <c r="D4273" s="142"/>
      <c r="E4273" s="142"/>
      <c r="F4273" s="142"/>
      <c r="K4273" s="140" t="s">
        <v>6928</v>
      </c>
    </row>
    <row r="4274" spans="1:11" s="139" customFormat="1" ht="30" customHeight="1">
      <c r="A4274" s="140" t="s">
        <v>3756</v>
      </c>
      <c r="B4274" s="142"/>
      <c r="C4274" s="142"/>
      <c r="D4274" s="142"/>
      <c r="E4274" s="142"/>
      <c r="F4274" s="142"/>
      <c r="K4274" s="140" t="s">
        <v>6929</v>
      </c>
    </row>
    <row r="4275" spans="1:11" s="139" customFormat="1" ht="30" customHeight="1">
      <c r="A4275" s="140" t="s">
        <v>4963</v>
      </c>
      <c r="B4275" s="142"/>
      <c r="C4275" s="142"/>
      <c r="D4275" s="142"/>
      <c r="E4275" s="142"/>
      <c r="F4275" s="142"/>
      <c r="K4275" s="140" t="s">
        <v>8379</v>
      </c>
    </row>
    <row r="4276" spans="1:11" s="139" customFormat="1" ht="30" customHeight="1">
      <c r="A4276" s="140" t="s">
        <v>3758</v>
      </c>
      <c r="B4276" s="142"/>
      <c r="C4276" s="142"/>
      <c r="D4276" s="142"/>
      <c r="E4276" s="142"/>
      <c r="F4276" s="142"/>
      <c r="K4276" s="140" t="s">
        <v>6931</v>
      </c>
    </row>
    <row r="4277" spans="1:11" s="139" customFormat="1" ht="30" customHeight="1">
      <c r="A4277" s="140" t="s">
        <v>3759</v>
      </c>
      <c r="B4277" s="142"/>
      <c r="C4277" s="142"/>
      <c r="D4277" s="142"/>
      <c r="E4277" s="142"/>
      <c r="F4277" s="142"/>
      <c r="K4277" s="140" t="s">
        <v>6932</v>
      </c>
    </row>
    <row r="4278" spans="1:11" s="139" customFormat="1" ht="30" customHeight="1">
      <c r="A4278" s="140" t="s">
        <v>3760</v>
      </c>
      <c r="B4278" s="142"/>
      <c r="C4278" s="142"/>
      <c r="D4278" s="142"/>
      <c r="E4278" s="142"/>
      <c r="F4278" s="142"/>
      <c r="K4278" s="140" t="s">
        <v>6933</v>
      </c>
    </row>
    <row r="4279" spans="1:11" s="139" customFormat="1" ht="30" customHeight="1">
      <c r="A4279" s="140" t="s">
        <v>3761</v>
      </c>
      <c r="B4279" s="142"/>
      <c r="C4279" s="142"/>
      <c r="D4279" s="142"/>
      <c r="E4279" s="142"/>
      <c r="F4279" s="142"/>
      <c r="K4279" s="140" t="s">
        <v>6934</v>
      </c>
    </row>
    <row r="4280" spans="1:11" s="139" customFormat="1" ht="30" customHeight="1">
      <c r="A4280" s="140" t="s">
        <v>3762</v>
      </c>
      <c r="B4280" s="142"/>
      <c r="C4280" s="142"/>
      <c r="D4280" s="142"/>
      <c r="E4280" s="142"/>
      <c r="F4280" s="142"/>
      <c r="K4280" s="140" t="s">
        <v>6935</v>
      </c>
    </row>
    <row r="4281" spans="1:11" s="139" customFormat="1" ht="30" customHeight="1">
      <c r="A4281" s="140" t="s">
        <v>3763</v>
      </c>
      <c r="B4281" s="142"/>
      <c r="C4281" s="142"/>
      <c r="D4281" s="142"/>
      <c r="E4281" s="142"/>
      <c r="F4281" s="142"/>
      <c r="K4281" s="140" t="s">
        <v>6936</v>
      </c>
    </row>
    <row r="4282" spans="1:11" s="139" customFormat="1" ht="30" customHeight="1">
      <c r="A4282" s="140" t="s">
        <v>3764</v>
      </c>
      <c r="B4282" s="142"/>
      <c r="C4282" s="142"/>
      <c r="D4282" s="142"/>
      <c r="E4282" s="142"/>
      <c r="F4282" s="142"/>
      <c r="K4282" s="140" t="s">
        <v>6937</v>
      </c>
    </row>
    <row r="4283" spans="1:11" s="139" customFormat="1" ht="30" customHeight="1">
      <c r="A4283" s="140" t="s">
        <v>3765</v>
      </c>
      <c r="B4283" s="142"/>
      <c r="C4283" s="142"/>
      <c r="D4283" s="142"/>
      <c r="E4283" s="142"/>
      <c r="F4283" s="142"/>
      <c r="K4283" s="140" t="s">
        <v>6938</v>
      </c>
    </row>
    <row r="4284" spans="1:11" s="139" customFormat="1" ht="30" customHeight="1">
      <c r="A4284" s="140" t="s">
        <v>3766</v>
      </c>
      <c r="B4284" s="142"/>
      <c r="C4284" s="142"/>
      <c r="D4284" s="142"/>
      <c r="E4284" s="142"/>
      <c r="F4284" s="142"/>
      <c r="K4284" s="140" t="s">
        <v>6939</v>
      </c>
    </row>
    <row r="4285" spans="1:11" s="139" customFormat="1" ht="30" customHeight="1">
      <c r="A4285" s="140" t="s">
        <v>52</v>
      </c>
      <c r="B4285" s="142"/>
      <c r="C4285" s="142"/>
      <c r="D4285" s="142"/>
      <c r="E4285" s="142"/>
      <c r="F4285" s="142"/>
      <c r="K4285" s="140" t="s">
        <v>6796</v>
      </c>
    </row>
    <row r="4286" spans="1:11" s="139" customFormat="1" ht="30" customHeight="1">
      <c r="A4286" s="140" t="s">
        <v>3767</v>
      </c>
      <c r="B4286" s="142"/>
      <c r="C4286" s="142"/>
      <c r="D4286" s="142"/>
      <c r="E4286" s="142"/>
      <c r="F4286" s="142"/>
      <c r="K4286" s="140" t="s">
        <v>6940</v>
      </c>
    </row>
    <row r="4287" spans="1:11" s="139" customFormat="1" ht="30" customHeight="1">
      <c r="A4287" s="140" t="s">
        <v>3875</v>
      </c>
      <c r="B4287" s="142"/>
      <c r="C4287" s="142">
        <v>325449.7</v>
      </c>
      <c r="D4287" s="142"/>
      <c r="E4287" s="142">
        <v>325449.7</v>
      </c>
      <c r="F4287" s="142" t="s">
        <v>6941</v>
      </c>
      <c r="K4287" s="140" t="s">
        <v>6942</v>
      </c>
    </row>
    <row r="4288" spans="1:11" s="139" customFormat="1" ht="30" customHeight="1">
      <c r="A4288" s="140" t="s">
        <v>3876</v>
      </c>
      <c r="B4288" s="142"/>
      <c r="C4288" s="142">
        <v>92263.7</v>
      </c>
      <c r="D4288" s="142"/>
      <c r="E4288" s="142">
        <v>92263.7</v>
      </c>
      <c r="F4288" s="142" t="s">
        <v>6922</v>
      </c>
      <c r="K4288" s="140" t="s">
        <v>6943</v>
      </c>
    </row>
    <row r="4289" spans="1:11" s="139" customFormat="1" ht="30" customHeight="1">
      <c r="A4289" s="140" t="s">
        <v>3877</v>
      </c>
      <c r="B4289" s="142"/>
      <c r="C4289" s="142">
        <v>144723.9</v>
      </c>
      <c r="D4289" s="142"/>
      <c r="E4289" s="142">
        <v>144723.9</v>
      </c>
      <c r="F4289" s="142" t="s">
        <v>6755</v>
      </c>
      <c r="K4289" s="140" t="s">
        <v>6944</v>
      </c>
    </row>
    <row r="4290" spans="1:11" s="139" customFormat="1" ht="30" customHeight="1">
      <c r="A4290" s="140" t="s">
        <v>3771</v>
      </c>
      <c r="B4290" s="142"/>
      <c r="C4290" s="142"/>
      <c r="D4290" s="142"/>
      <c r="E4290" s="142"/>
      <c r="F4290" s="142"/>
      <c r="K4290" s="140" t="s">
        <v>6945</v>
      </c>
    </row>
    <row r="4291" spans="1:11" s="139" customFormat="1" ht="30" customHeight="1">
      <c r="A4291" s="140" t="s">
        <v>3878</v>
      </c>
      <c r="B4291" s="142"/>
      <c r="C4291" s="142">
        <v>32297.200000000001</v>
      </c>
      <c r="D4291" s="142"/>
      <c r="E4291" s="142">
        <v>32297.200000000001</v>
      </c>
      <c r="F4291" s="142" t="s">
        <v>6946</v>
      </c>
      <c r="K4291" s="140" t="s">
        <v>6947</v>
      </c>
    </row>
    <row r="4292" spans="1:11" s="139" customFormat="1" ht="30" customHeight="1">
      <c r="A4292" s="140" t="s">
        <v>3773</v>
      </c>
      <c r="B4292" s="142"/>
      <c r="C4292" s="142"/>
      <c r="D4292" s="142"/>
      <c r="E4292" s="142"/>
      <c r="F4292" s="142"/>
      <c r="K4292" s="140" t="s">
        <v>6948</v>
      </c>
    </row>
    <row r="4293" spans="1:11" s="139" customFormat="1" ht="30" customHeight="1">
      <c r="A4293" s="140" t="s">
        <v>3879</v>
      </c>
      <c r="B4293" s="142"/>
      <c r="C4293" s="142">
        <v>19955.7</v>
      </c>
      <c r="D4293" s="142"/>
      <c r="E4293" s="142">
        <v>19955.7</v>
      </c>
      <c r="F4293" s="142" t="s">
        <v>6949</v>
      </c>
      <c r="K4293" s="140" t="s">
        <v>6950</v>
      </c>
    </row>
    <row r="4294" spans="1:11" s="139" customFormat="1" ht="30" customHeight="1">
      <c r="A4294" s="140" t="s">
        <v>3880</v>
      </c>
      <c r="B4294" s="142"/>
      <c r="C4294" s="142">
        <v>19506.2</v>
      </c>
      <c r="D4294" s="142"/>
      <c r="E4294" s="142">
        <v>19506.2</v>
      </c>
      <c r="F4294" s="142" t="s">
        <v>6755</v>
      </c>
      <c r="K4294" s="140" t="s">
        <v>6951</v>
      </c>
    </row>
    <row r="4295" spans="1:11" s="139" customFormat="1" ht="30" customHeight="1">
      <c r="A4295" s="140" t="s">
        <v>52</v>
      </c>
      <c r="B4295" s="142"/>
      <c r="C4295" s="142"/>
      <c r="D4295" s="142"/>
      <c r="E4295" s="142"/>
      <c r="F4295" s="142"/>
      <c r="K4295" s="140" t="s">
        <v>52</v>
      </c>
    </row>
    <row r="4296" spans="1:11" s="139" customFormat="1" ht="30" customHeight="1">
      <c r="A4296" s="140" t="s">
        <v>3776</v>
      </c>
      <c r="B4296" s="142"/>
      <c r="C4296" s="142"/>
      <c r="D4296" s="142"/>
      <c r="E4296" s="142"/>
      <c r="F4296" s="142"/>
      <c r="K4296" s="140" t="s">
        <v>6952</v>
      </c>
    </row>
    <row r="4297" spans="1:11" s="139" customFormat="1" ht="30" customHeight="1">
      <c r="A4297" s="140" t="s">
        <v>3881</v>
      </c>
      <c r="B4297" s="142">
        <v>980490</v>
      </c>
      <c r="C4297" s="142"/>
      <c r="D4297" s="142"/>
      <c r="E4297" s="142">
        <v>980490</v>
      </c>
      <c r="F4297" s="142" t="s">
        <v>6953</v>
      </c>
      <c r="K4297" s="140" t="s">
        <v>6954</v>
      </c>
    </row>
    <row r="4298" spans="1:11" s="139" customFormat="1" ht="30" customHeight="1">
      <c r="A4298" s="140" t="s">
        <v>3882</v>
      </c>
      <c r="B4298" s="142">
        <v>6670</v>
      </c>
      <c r="C4298" s="142"/>
      <c r="D4298" s="142"/>
      <c r="E4298" s="142">
        <v>6670</v>
      </c>
      <c r="F4298" s="142" t="s">
        <v>6955</v>
      </c>
      <c r="K4298" s="140" t="s">
        <v>6956</v>
      </c>
    </row>
    <row r="4299" spans="1:11" s="139" customFormat="1" ht="30" customHeight="1">
      <c r="A4299" s="140" t="s">
        <v>3883</v>
      </c>
      <c r="B4299" s="142">
        <v>32848.400000000001</v>
      </c>
      <c r="C4299" s="142"/>
      <c r="D4299" s="142"/>
      <c r="E4299" s="142">
        <v>32848.400000000001</v>
      </c>
      <c r="F4299" s="142" t="s">
        <v>6957</v>
      </c>
      <c r="K4299" s="140" t="s">
        <v>6958</v>
      </c>
    </row>
    <row r="4300" spans="1:11" s="139" customFormat="1" ht="30" customHeight="1">
      <c r="A4300" s="140" t="s">
        <v>3884</v>
      </c>
      <c r="B4300" s="142">
        <v>20530.2</v>
      </c>
      <c r="C4300" s="142"/>
      <c r="D4300" s="142"/>
      <c r="E4300" s="142">
        <v>20530.2</v>
      </c>
      <c r="F4300" s="142" t="s">
        <v>6959</v>
      </c>
      <c r="K4300" s="140" t="s">
        <v>6960</v>
      </c>
    </row>
    <row r="4301" spans="1:11" s="139" customFormat="1" ht="30" customHeight="1">
      <c r="A4301" s="140" t="s">
        <v>52</v>
      </c>
      <c r="B4301" s="142"/>
      <c r="C4301" s="142"/>
      <c r="D4301" s="142"/>
      <c r="E4301" s="142"/>
      <c r="F4301" s="142"/>
      <c r="K4301" s="140" t="s">
        <v>52</v>
      </c>
    </row>
    <row r="4302" spans="1:11" s="139" customFormat="1" ht="30" customHeight="1">
      <c r="A4302" s="140" t="s">
        <v>3781</v>
      </c>
      <c r="B4302" s="142"/>
      <c r="C4302" s="142"/>
      <c r="D4302" s="142"/>
      <c r="E4302" s="142"/>
      <c r="F4302" s="142"/>
      <c r="K4302" s="140" t="s">
        <v>6961</v>
      </c>
    </row>
    <row r="4303" spans="1:11" s="139" customFormat="1" ht="30" customHeight="1">
      <c r="A4303" s="140" t="s">
        <v>3782</v>
      </c>
      <c r="B4303" s="142"/>
      <c r="C4303" s="142"/>
      <c r="D4303" s="142"/>
      <c r="E4303" s="142"/>
      <c r="F4303" s="142"/>
      <c r="K4303" s="140" t="s">
        <v>6962</v>
      </c>
    </row>
    <row r="4304" spans="1:11" s="139" customFormat="1" ht="30" customHeight="1">
      <c r="A4304" s="140" t="s">
        <v>3885</v>
      </c>
      <c r="B4304" s="142"/>
      <c r="C4304" s="142"/>
      <c r="D4304" s="142"/>
      <c r="E4304" s="142"/>
      <c r="F4304" s="142" t="s">
        <v>6963</v>
      </c>
      <c r="K4304" s="140" t="s">
        <v>6964</v>
      </c>
    </row>
    <row r="4305" spans="1:11" s="139" customFormat="1" ht="30" customHeight="1">
      <c r="A4305" s="140" t="s">
        <v>3886</v>
      </c>
      <c r="B4305" s="142"/>
      <c r="C4305" s="142"/>
      <c r="D4305" s="142"/>
      <c r="E4305" s="142"/>
      <c r="F4305" s="142" t="s">
        <v>6965</v>
      </c>
      <c r="K4305" s="140" t="s">
        <v>6966</v>
      </c>
    </row>
    <row r="4306" spans="1:11" s="139" customFormat="1" ht="30" customHeight="1">
      <c r="A4306" s="140" t="s">
        <v>3887</v>
      </c>
      <c r="B4306" s="142"/>
      <c r="C4306" s="142"/>
      <c r="D4306" s="142">
        <v>1348.1</v>
      </c>
      <c r="E4306" s="142">
        <v>1348.1</v>
      </c>
      <c r="F4306" s="142" t="s">
        <v>6967</v>
      </c>
      <c r="K4306" s="140" t="s">
        <v>6968</v>
      </c>
    </row>
    <row r="4307" spans="1:11" s="139" customFormat="1" ht="30" customHeight="1">
      <c r="A4307" s="140" t="s">
        <v>3786</v>
      </c>
      <c r="B4307" s="142"/>
      <c r="C4307" s="142"/>
      <c r="D4307" s="142"/>
      <c r="E4307" s="142"/>
      <c r="F4307" s="142"/>
      <c r="K4307" s="140" t="s">
        <v>6969</v>
      </c>
    </row>
    <row r="4308" spans="1:11" s="139" customFormat="1" ht="30" customHeight="1">
      <c r="A4308" s="140" t="s">
        <v>3888</v>
      </c>
      <c r="B4308" s="142">
        <v>1039.8</v>
      </c>
      <c r="C4308" s="142"/>
      <c r="D4308" s="142"/>
      <c r="E4308" s="142">
        <v>1039.8</v>
      </c>
      <c r="F4308" s="142" t="s">
        <v>6970</v>
      </c>
      <c r="K4308" s="140" t="s">
        <v>6971</v>
      </c>
    </row>
    <row r="4309" spans="1:11" s="139" customFormat="1" ht="30" customHeight="1">
      <c r="A4309" s="140" t="s">
        <v>3889</v>
      </c>
      <c r="B4309" s="142"/>
      <c r="C4309" s="142"/>
      <c r="D4309" s="142"/>
      <c r="E4309" s="142"/>
      <c r="F4309" s="142" t="s">
        <v>6972</v>
      </c>
      <c r="K4309" s="140" t="s">
        <v>6973</v>
      </c>
    </row>
    <row r="4310" spans="1:11" s="139" customFormat="1" ht="30" customHeight="1">
      <c r="A4310" s="140" t="s">
        <v>3890</v>
      </c>
      <c r="B4310" s="142"/>
      <c r="C4310" s="142"/>
      <c r="D4310" s="142">
        <v>69.2</v>
      </c>
      <c r="E4310" s="142">
        <v>69.2</v>
      </c>
      <c r="F4310" s="142" t="s">
        <v>6974</v>
      </c>
      <c r="K4310" s="140" t="s">
        <v>6975</v>
      </c>
    </row>
    <row r="4311" spans="1:11" s="139" customFormat="1" ht="30" customHeight="1">
      <c r="A4311" s="140" t="s">
        <v>3790</v>
      </c>
      <c r="B4311" s="142"/>
      <c r="C4311" s="142"/>
      <c r="D4311" s="142"/>
      <c r="E4311" s="142"/>
      <c r="F4311" s="142"/>
      <c r="K4311" s="140" t="s">
        <v>6976</v>
      </c>
    </row>
    <row r="4312" spans="1:11" s="139" customFormat="1" ht="30" customHeight="1">
      <c r="A4312" s="140" t="s">
        <v>3891</v>
      </c>
      <c r="B4312" s="142"/>
      <c r="C4312" s="142"/>
      <c r="D4312" s="142"/>
      <c r="E4312" s="142"/>
      <c r="F4312" s="142" t="s">
        <v>6977</v>
      </c>
      <c r="K4312" s="140" t="s">
        <v>6978</v>
      </c>
    </row>
    <row r="4313" spans="1:11" s="139" customFormat="1" ht="30" customHeight="1">
      <c r="A4313" s="140" t="s">
        <v>3892</v>
      </c>
      <c r="B4313" s="142"/>
      <c r="C4313" s="142"/>
      <c r="D4313" s="142"/>
      <c r="E4313" s="142"/>
      <c r="F4313" s="142" t="s">
        <v>6979</v>
      </c>
      <c r="K4313" s="140" t="s">
        <v>6980</v>
      </c>
    </row>
    <row r="4314" spans="1:11" s="139" customFormat="1" ht="30" customHeight="1">
      <c r="A4314" s="140" t="s">
        <v>3893</v>
      </c>
      <c r="B4314" s="142"/>
      <c r="C4314" s="142"/>
      <c r="D4314" s="142">
        <v>653.29999999999995</v>
      </c>
      <c r="E4314" s="142">
        <v>653.29999999999995</v>
      </c>
      <c r="F4314" s="142" t="s">
        <v>6981</v>
      </c>
      <c r="K4314" s="140" t="s">
        <v>6982</v>
      </c>
    </row>
    <row r="4315" spans="1:11" s="139" customFormat="1" ht="30" customHeight="1">
      <c r="A4315" s="140" t="s">
        <v>3794</v>
      </c>
      <c r="B4315" s="142"/>
      <c r="C4315" s="142"/>
      <c r="D4315" s="142"/>
      <c r="E4315" s="142"/>
      <c r="F4315" s="142"/>
      <c r="K4315" s="140" t="s">
        <v>6983</v>
      </c>
    </row>
    <row r="4316" spans="1:11" s="139" customFormat="1" ht="30" customHeight="1">
      <c r="A4316" s="140" t="s">
        <v>3894</v>
      </c>
      <c r="B4316" s="142"/>
      <c r="C4316" s="142"/>
      <c r="D4316" s="142"/>
      <c r="E4316" s="142"/>
      <c r="F4316" s="142" t="s">
        <v>6984</v>
      </c>
      <c r="K4316" s="140" t="s">
        <v>6985</v>
      </c>
    </row>
    <row r="4317" spans="1:11" s="139" customFormat="1" ht="30" customHeight="1">
      <c r="A4317" s="140" t="s">
        <v>3895</v>
      </c>
      <c r="B4317" s="142"/>
      <c r="C4317" s="142"/>
      <c r="D4317" s="142"/>
      <c r="E4317" s="142"/>
      <c r="F4317" s="142" t="s">
        <v>6986</v>
      </c>
      <c r="K4317" s="140" t="s">
        <v>6987</v>
      </c>
    </row>
    <row r="4318" spans="1:11" s="139" customFormat="1" ht="30" customHeight="1">
      <c r="A4318" s="140" t="s">
        <v>3896</v>
      </c>
      <c r="B4318" s="142"/>
      <c r="C4318" s="142"/>
      <c r="D4318" s="142">
        <v>4390.3</v>
      </c>
      <c r="E4318" s="142">
        <v>4390.3</v>
      </c>
      <c r="F4318" s="142" t="s">
        <v>6988</v>
      </c>
      <c r="K4318" s="140" t="s">
        <v>6989</v>
      </c>
    </row>
    <row r="4319" spans="1:11" s="139" customFormat="1" ht="30" customHeight="1">
      <c r="A4319" s="140" t="s">
        <v>52</v>
      </c>
      <c r="B4319" s="142"/>
      <c r="C4319" s="142"/>
      <c r="D4319" s="142"/>
      <c r="E4319" s="142"/>
      <c r="F4319" s="142"/>
      <c r="K4319" s="140" t="s">
        <v>52</v>
      </c>
    </row>
    <row r="4320" spans="1:11" s="139" customFormat="1" ht="30" customHeight="1">
      <c r="A4320" s="140" t="s">
        <v>3798</v>
      </c>
      <c r="B4320" s="142"/>
      <c r="C4320" s="142"/>
      <c r="D4320" s="142"/>
      <c r="E4320" s="142"/>
      <c r="F4320" s="142"/>
      <c r="K4320" s="140" t="s">
        <v>6990</v>
      </c>
    </row>
    <row r="4321" spans="1:11" s="139" customFormat="1" ht="30" customHeight="1">
      <c r="A4321" s="140" t="s">
        <v>3799</v>
      </c>
      <c r="B4321" s="142"/>
      <c r="C4321" s="142"/>
      <c r="D4321" s="142"/>
      <c r="E4321" s="142"/>
      <c r="F4321" s="142"/>
      <c r="K4321" s="140" t="s">
        <v>6991</v>
      </c>
    </row>
    <row r="4322" spans="1:11" s="139" customFormat="1" ht="30" customHeight="1">
      <c r="A4322" s="140" t="s">
        <v>3897</v>
      </c>
      <c r="B4322" s="142">
        <v>312473.5</v>
      </c>
      <c r="C4322" s="142"/>
      <c r="D4322" s="142"/>
      <c r="E4322" s="142">
        <v>312473.5</v>
      </c>
      <c r="F4322" s="142"/>
      <c r="K4322" s="140" t="s">
        <v>6992</v>
      </c>
    </row>
    <row r="4323" spans="1:11" s="139" customFormat="1" ht="30" customHeight="1">
      <c r="A4323" s="140" t="s">
        <v>52</v>
      </c>
      <c r="B4323" s="142"/>
      <c r="C4323" s="142"/>
      <c r="D4323" s="142"/>
      <c r="E4323" s="142"/>
      <c r="F4323" s="142"/>
      <c r="K4323" s="140" t="s">
        <v>52</v>
      </c>
    </row>
    <row r="4324" spans="1:11" s="139" customFormat="1" ht="30" customHeight="1">
      <c r="A4324" s="140" t="s">
        <v>3748</v>
      </c>
      <c r="B4324" s="142">
        <v>1354051.9</v>
      </c>
      <c r="C4324" s="142">
        <v>634196.4</v>
      </c>
      <c r="D4324" s="142">
        <v>6460.9</v>
      </c>
      <c r="E4324" s="142">
        <v>1994709.2</v>
      </c>
      <c r="F4324" s="142"/>
      <c r="K4324" s="140" t="s">
        <v>6993</v>
      </c>
    </row>
    <row r="4325" spans="1:11" s="139" customFormat="1" ht="30" customHeight="1">
      <c r="A4325" s="140" t="s">
        <v>52</v>
      </c>
      <c r="B4325" s="146"/>
      <c r="C4325" s="146"/>
      <c r="D4325" s="146"/>
      <c r="E4325" s="146"/>
      <c r="F4325" s="146"/>
      <c r="K4325" s="140" t="s">
        <v>6994</v>
      </c>
    </row>
    <row r="4326" spans="1:11" s="139" customFormat="1" ht="30" customHeight="1">
      <c r="A4326" s="140" t="s">
        <v>3801</v>
      </c>
      <c r="B4326" s="146">
        <v>1392675.9</v>
      </c>
      <c r="C4326" s="146">
        <v>2898832.4</v>
      </c>
      <c r="D4326" s="146">
        <v>81964.899999999994</v>
      </c>
      <c r="E4326" s="146">
        <v>4373473.2</v>
      </c>
      <c r="F4326" s="146"/>
      <c r="K4326" s="140" t="s">
        <v>6995</v>
      </c>
    </row>
    <row r="4327" spans="1:11" s="139" customFormat="1" ht="30" customHeight="1">
      <c r="A4327" s="140"/>
      <c r="B4327" s="140"/>
      <c r="C4327" s="140"/>
      <c r="D4327" s="140"/>
      <c r="E4327" s="140"/>
      <c r="F4327" s="140"/>
    </row>
    <row r="4328" spans="1:11" s="139" customFormat="1" ht="30" customHeight="1" thickBot="1">
      <c r="A4328" s="144" t="s">
        <v>3566</v>
      </c>
      <c r="B4328" s="145">
        <v>1392675</v>
      </c>
      <c r="C4328" s="145">
        <v>2898832</v>
      </c>
      <c r="D4328" s="145">
        <v>81964</v>
      </c>
      <c r="E4328" s="145">
        <v>4373471</v>
      </c>
      <c r="F4328" s="144"/>
    </row>
    <row r="4329" spans="1:11" s="139" customFormat="1" ht="30" customHeight="1">
      <c r="A4329" s="140"/>
      <c r="B4329" s="140"/>
      <c r="C4329" s="140"/>
      <c r="D4329" s="140"/>
      <c r="E4329" s="140"/>
      <c r="F4329" s="140"/>
    </row>
    <row r="4330" spans="1:11" s="139" customFormat="1" ht="30" customHeight="1">
      <c r="A4330" s="140" t="s">
        <v>8380</v>
      </c>
      <c r="B4330" s="141">
        <v>610800</v>
      </c>
      <c r="C4330" s="141">
        <v>1086750</v>
      </c>
      <c r="D4330" s="141">
        <v>0</v>
      </c>
      <c r="E4330" s="141">
        <v>1697550</v>
      </c>
      <c r="F4330" s="140" t="s">
        <v>52</v>
      </c>
      <c r="G4330" s="139" t="s">
        <v>52</v>
      </c>
      <c r="H4330" s="139" t="s">
        <v>6547</v>
      </c>
      <c r="K4330" s="139">
        <v>1</v>
      </c>
    </row>
    <row r="4331" spans="1:11" s="139" customFormat="1" ht="30" customHeight="1">
      <c r="A4331" s="147"/>
      <c r="B4331" s="140"/>
      <c r="C4331" s="140"/>
      <c r="D4331" s="140"/>
      <c r="E4331" s="140"/>
      <c r="F4331" s="140"/>
    </row>
    <row r="4332" spans="1:11" s="139" customFormat="1" ht="30" customHeight="1">
      <c r="A4332" s="140" t="s">
        <v>6674</v>
      </c>
      <c r="B4332" s="140"/>
      <c r="C4332" s="140"/>
      <c r="D4332" s="140"/>
      <c r="E4332" s="140"/>
      <c r="F4332" s="140"/>
      <c r="G4332" s="139" t="s">
        <v>52</v>
      </c>
      <c r="I4332" s="139" t="s">
        <v>1535</v>
      </c>
      <c r="J4332" s="139" t="s">
        <v>52</v>
      </c>
      <c r="K4332" s="139" t="s">
        <v>56</v>
      </c>
    </row>
    <row r="4333" spans="1:11" s="139" customFormat="1" ht="30" customHeight="1">
      <c r="A4333" s="140" t="s">
        <v>4964</v>
      </c>
      <c r="B4333" s="142"/>
      <c r="C4333" s="142"/>
      <c r="D4333" s="142"/>
      <c r="E4333" s="142"/>
      <c r="F4333" s="142"/>
      <c r="K4333" s="140" t="s">
        <v>8381</v>
      </c>
    </row>
    <row r="4334" spans="1:11" s="139" customFormat="1" ht="30" customHeight="1">
      <c r="A4334" s="140" t="s">
        <v>52</v>
      </c>
      <c r="B4334" s="142"/>
      <c r="C4334" s="142"/>
      <c r="D4334" s="142"/>
      <c r="E4334" s="142"/>
      <c r="F4334" s="142"/>
      <c r="K4334" s="140" t="s">
        <v>52</v>
      </c>
    </row>
    <row r="4335" spans="1:11" s="139" customFormat="1" ht="30" customHeight="1">
      <c r="A4335" s="140" t="s">
        <v>4965</v>
      </c>
      <c r="B4335" s="142"/>
      <c r="C4335" s="142"/>
      <c r="D4335" s="142"/>
      <c r="E4335" s="142"/>
      <c r="F4335" s="142"/>
      <c r="K4335" s="140" t="s">
        <v>8382</v>
      </c>
    </row>
    <row r="4336" spans="1:11" s="139" customFormat="1" ht="30" customHeight="1">
      <c r="A4336" s="140" t="s">
        <v>4966</v>
      </c>
      <c r="B4336" s="142"/>
      <c r="C4336" s="142"/>
      <c r="D4336" s="142"/>
      <c r="E4336" s="142"/>
      <c r="F4336" s="142"/>
      <c r="K4336" s="140" t="s">
        <v>8383</v>
      </c>
    </row>
    <row r="4337" spans="1:11" s="139" customFormat="1" ht="30" customHeight="1">
      <c r="A4337" s="140" t="s">
        <v>3626</v>
      </c>
      <c r="B4337" s="142"/>
      <c r="C4337" s="142"/>
      <c r="D4337" s="142"/>
      <c r="E4337" s="142"/>
      <c r="F4337" s="142"/>
      <c r="K4337" s="140" t="s">
        <v>6768</v>
      </c>
    </row>
    <row r="4338" spans="1:11" s="139" customFormat="1" ht="30" customHeight="1">
      <c r="A4338" s="140" t="s">
        <v>3627</v>
      </c>
      <c r="B4338" s="142"/>
      <c r="C4338" s="142"/>
      <c r="D4338" s="142"/>
      <c r="E4338" s="142"/>
      <c r="F4338" s="142"/>
      <c r="K4338" s="140" t="s">
        <v>6769</v>
      </c>
    </row>
    <row r="4339" spans="1:11" s="139" customFormat="1" ht="30" customHeight="1">
      <c r="A4339" s="140" t="s">
        <v>3628</v>
      </c>
      <c r="B4339" s="142"/>
      <c r="C4339" s="142"/>
      <c r="D4339" s="142"/>
      <c r="E4339" s="142"/>
      <c r="F4339" s="142"/>
      <c r="K4339" s="140" t="s">
        <v>6770</v>
      </c>
    </row>
    <row r="4340" spans="1:11" s="139" customFormat="1" ht="30" customHeight="1">
      <c r="A4340" s="140" t="s">
        <v>4967</v>
      </c>
      <c r="B4340" s="142"/>
      <c r="C4340" s="142"/>
      <c r="D4340" s="142"/>
      <c r="E4340" s="142"/>
      <c r="F4340" s="142"/>
      <c r="K4340" s="140" t="s">
        <v>8384</v>
      </c>
    </row>
    <row r="4341" spans="1:11" s="139" customFormat="1" ht="30" customHeight="1">
      <c r="A4341" s="140" t="s">
        <v>4968</v>
      </c>
      <c r="B4341" s="142"/>
      <c r="C4341" s="142"/>
      <c r="D4341" s="142"/>
      <c r="E4341" s="142"/>
      <c r="F4341" s="142"/>
      <c r="K4341" s="140" t="s">
        <v>8385</v>
      </c>
    </row>
    <row r="4342" spans="1:11" s="139" customFormat="1" ht="30" customHeight="1">
      <c r="A4342" s="140" t="s">
        <v>4969</v>
      </c>
      <c r="B4342" s="142"/>
      <c r="C4342" s="142"/>
      <c r="D4342" s="142"/>
      <c r="E4342" s="142"/>
      <c r="F4342" s="142"/>
      <c r="K4342" s="140" t="s">
        <v>8386</v>
      </c>
    </row>
    <row r="4343" spans="1:11" s="139" customFormat="1" ht="30" customHeight="1">
      <c r="A4343" s="140" t="s">
        <v>4970</v>
      </c>
      <c r="B4343" s="142"/>
      <c r="C4343" s="142"/>
      <c r="D4343" s="142"/>
      <c r="E4343" s="142"/>
      <c r="F4343" s="142"/>
      <c r="K4343" s="140" t="s">
        <v>8387</v>
      </c>
    </row>
    <row r="4344" spans="1:11" s="139" customFormat="1" ht="30" customHeight="1">
      <c r="A4344" s="140" t="s">
        <v>4971</v>
      </c>
      <c r="B4344" s="142"/>
      <c r="C4344" s="142"/>
      <c r="D4344" s="142"/>
      <c r="E4344" s="142"/>
      <c r="F4344" s="142"/>
      <c r="K4344" s="140" t="s">
        <v>8388</v>
      </c>
    </row>
    <row r="4345" spans="1:11" s="139" customFormat="1" ht="30" customHeight="1">
      <c r="A4345" s="140" t="s">
        <v>52</v>
      </c>
      <c r="B4345" s="142"/>
      <c r="C4345" s="142"/>
      <c r="D4345" s="142"/>
      <c r="E4345" s="142"/>
      <c r="F4345" s="142"/>
      <c r="K4345" s="140" t="s">
        <v>6676</v>
      </c>
    </row>
    <row r="4346" spans="1:11" s="139" customFormat="1" ht="30" customHeight="1">
      <c r="A4346" s="140" t="s">
        <v>4972</v>
      </c>
      <c r="B4346" s="142"/>
      <c r="C4346" s="142"/>
      <c r="D4346" s="142"/>
      <c r="E4346" s="142"/>
      <c r="F4346" s="142"/>
      <c r="K4346" s="140" t="s">
        <v>8389</v>
      </c>
    </row>
    <row r="4347" spans="1:11" s="139" customFormat="1" ht="30" customHeight="1">
      <c r="A4347" s="140" t="s">
        <v>4973</v>
      </c>
      <c r="B4347" s="142">
        <v>610800</v>
      </c>
      <c r="C4347" s="142"/>
      <c r="D4347" s="142"/>
      <c r="E4347" s="142">
        <v>610800</v>
      </c>
      <c r="F4347" s="142" t="s">
        <v>8390</v>
      </c>
      <c r="K4347" s="140" t="s">
        <v>8391</v>
      </c>
    </row>
    <row r="4348" spans="1:11" s="139" customFormat="1" ht="30" customHeight="1">
      <c r="A4348" s="140" t="s">
        <v>4974</v>
      </c>
      <c r="B4348" s="142"/>
      <c r="C4348" s="142">
        <v>1086750</v>
      </c>
      <c r="D4348" s="142"/>
      <c r="E4348" s="142">
        <v>1086750</v>
      </c>
      <c r="F4348" s="142" t="s">
        <v>8392</v>
      </c>
      <c r="K4348" s="140" t="s">
        <v>8393</v>
      </c>
    </row>
    <row r="4349" spans="1:11" s="139" customFormat="1" ht="30" customHeight="1">
      <c r="A4349" s="140" t="s">
        <v>4975</v>
      </c>
      <c r="B4349" s="142"/>
      <c r="C4349" s="142"/>
      <c r="D4349" s="142"/>
      <c r="E4349" s="142"/>
      <c r="F4349" s="142" t="s">
        <v>8394</v>
      </c>
      <c r="K4349" s="140" t="s">
        <v>8395</v>
      </c>
    </row>
    <row r="4350" spans="1:11" s="139" customFormat="1" ht="30" customHeight="1">
      <c r="A4350" s="140" t="s">
        <v>52</v>
      </c>
      <c r="B4350" s="142"/>
      <c r="C4350" s="142"/>
      <c r="D4350" s="142"/>
      <c r="E4350" s="142"/>
      <c r="F4350" s="142"/>
      <c r="K4350" s="140" t="s">
        <v>52</v>
      </c>
    </row>
    <row r="4351" spans="1:11" s="139" customFormat="1" ht="30" customHeight="1">
      <c r="A4351" s="140" t="s">
        <v>3565</v>
      </c>
      <c r="B4351" s="143">
        <v>610800</v>
      </c>
      <c r="C4351" s="143">
        <v>1086750</v>
      </c>
      <c r="D4351" s="143"/>
      <c r="E4351" s="143">
        <v>1697550</v>
      </c>
      <c r="F4351" s="143"/>
      <c r="K4351" s="140" t="s">
        <v>6728</v>
      </c>
    </row>
    <row r="4352" spans="1:11" s="139" customFormat="1" ht="30" customHeight="1">
      <c r="A4352" s="140"/>
      <c r="B4352" s="140"/>
      <c r="C4352" s="140"/>
      <c r="D4352" s="140"/>
      <c r="E4352" s="140"/>
      <c r="F4352" s="140"/>
    </row>
    <row r="4353" spans="1:11" s="139" customFormat="1" ht="30" customHeight="1" thickBot="1">
      <c r="A4353" s="144" t="s">
        <v>3566</v>
      </c>
      <c r="B4353" s="145">
        <v>610800</v>
      </c>
      <c r="C4353" s="145">
        <v>1086750</v>
      </c>
      <c r="D4353" s="145">
        <v>0</v>
      </c>
      <c r="E4353" s="145">
        <v>1697550</v>
      </c>
      <c r="F4353" s="144"/>
    </row>
    <row r="4354" spans="1:11" s="139" customFormat="1" ht="30" customHeight="1">
      <c r="A4354" s="140"/>
      <c r="B4354" s="140"/>
      <c r="C4354" s="140"/>
      <c r="D4354" s="140"/>
      <c r="E4354" s="140"/>
      <c r="F4354" s="140"/>
    </row>
    <row r="4355" spans="1:11" s="139" customFormat="1" ht="30" customHeight="1">
      <c r="A4355" s="140" t="s">
        <v>8396</v>
      </c>
      <c r="B4355" s="141">
        <v>30038</v>
      </c>
      <c r="C4355" s="141">
        <v>112211</v>
      </c>
      <c r="D4355" s="141">
        <v>150160</v>
      </c>
      <c r="E4355" s="141">
        <v>292409</v>
      </c>
      <c r="F4355" s="140" t="s">
        <v>52</v>
      </c>
      <c r="G4355" s="139" t="s">
        <v>52</v>
      </c>
      <c r="H4355" s="139" t="s">
        <v>6548</v>
      </c>
      <c r="K4355" s="139">
        <v>1</v>
      </c>
    </row>
    <row r="4356" spans="1:11" s="139" customFormat="1" ht="30" customHeight="1">
      <c r="A4356" s="147"/>
      <c r="B4356" s="140"/>
      <c r="C4356" s="140"/>
      <c r="D4356" s="140"/>
      <c r="E4356" s="140"/>
      <c r="F4356" s="140"/>
    </row>
    <row r="4357" spans="1:11" s="139" customFormat="1" ht="30" customHeight="1">
      <c r="A4357" s="140" t="s">
        <v>6674</v>
      </c>
      <c r="B4357" s="140"/>
      <c r="C4357" s="140"/>
      <c r="D4357" s="140"/>
      <c r="E4357" s="140"/>
      <c r="F4357" s="140"/>
      <c r="G4357" s="139" t="s">
        <v>52</v>
      </c>
      <c r="I4357" s="139" t="s">
        <v>1535</v>
      </c>
      <c r="J4357" s="139" t="s">
        <v>52</v>
      </c>
      <c r="K4357" s="139" t="s">
        <v>56</v>
      </c>
    </row>
    <row r="4358" spans="1:11" s="139" customFormat="1" ht="30" customHeight="1">
      <c r="A4358" s="140" t="s">
        <v>4976</v>
      </c>
      <c r="B4358" s="142"/>
      <c r="C4358" s="142"/>
      <c r="D4358" s="142"/>
      <c r="E4358" s="142"/>
      <c r="F4358" s="142"/>
      <c r="K4358" s="140" t="s">
        <v>8397</v>
      </c>
    </row>
    <row r="4359" spans="1:11" s="139" customFormat="1" ht="30" customHeight="1">
      <c r="A4359" s="140" t="s">
        <v>52</v>
      </c>
      <c r="B4359" s="142"/>
      <c r="C4359" s="142"/>
      <c r="D4359" s="142"/>
      <c r="E4359" s="142"/>
      <c r="F4359" s="142"/>
      <c r="K4359" s="140" t="s">
        <v>52</v>
      </c>
    </row>
    <row r="4360" spans="1:11" s="139" customFormat="1" ht="30" customHeight="1">
      <c r="A4360" s="140" t="s">
        <v>3548</v>
      </c>
      <c r="B4360" s="142"/>
      <c r="C4360" s="142"/>
      <c r="D4360" s="142"/>
      <c r="E4360" s="142"/>
      <c r="F4360" s="142"/>
      <c r="K4360" s="140" t="s">
        <v>6677</v>
      </c>
    </row>
    <row r="4361" spans="1:11" s="139" customFormat="1" ht="30" customHeight="1">
      <c r="A4361" s="140" t="s">
        <v>4977</v>
      </c>
      <c r="B4361" s="142"/>
      <c r="C4361" s="142"/>
      <c r="D4361" s="142"/>
      <c r="E4361" s="142"/>
      <c r="F4361" s="142"/>
      <c r="K4361" s="140" t="s">
        <v>8398</v>
      </c>
    </row>
    <row r="4362" spans="1:11" s="139" customFormat="1" ht="30" customHeight="1">
      <c r="A4362" s="140" t="s">
        <v>4978</v>
      </c>
      <c r="B4362" s="142"/>
      <c r="C4362" s="142"/>
      <c r="D4362" s="142"/>
      <c r="E4362" s="142"/>
      <c r="F4362" s="142"/>
      <c r="K4362" s="140" t="s">
        <v>8399</v>
      </c>
    </row>
    <row r="4363" spans="1:11" s="139" customFormat="1" ht="30" customHeight="1">
      <c r="A4363" s="140" t="s">
        <v>4321</v>
      </c>
      <c r="B4363" s="142"/>
      <c r="C4363" s="142"/>
      <c r="D4363" s="142"/>
      <c r="E4363" s="142"/>
      <c r="F4363" s="142"/>
      <c r="K4363" s="140" t="s">
        <v>7554</v>
      </c>
    </row>
    <row r="4364" spans="1:11" s="139" customFormat="1" ht="30" customHeight="1">
      <c r="A4364" s="140" t="s">
        <v>4322</v>
      </c>
      <c r="B4364" s="142"/>
      <c r="C4364" s="142"/>
      <c r="D4364" s="142"/>
      <c r="E4364" s="142"/>
      <c r="F4364" s="142"/>
      <c r="K4364" s="140" t="s">
        <v>7555</v>
      </c>
    </row>
    <row r="4365" spans="1:11" s="139" customFormat="1" ht="30" customHeight="1">
      <c r="A4365" s="140" t="s">
        <v>4979</v>
      </c>
      <c r="B4365" s="142"/>
      <c r="C4365" s="142"/>
      <c r="D4365" s="142"/>
      <c r="E4365" s="142"/>
      <c r="F4365" s="142"/>
      <c r="K4365" s="140" t="s">
        <v>8400</v>
      </c>
    </row>
    <row r="4366" spans="1:11" s="139" customFormat="1" ht="30" customHeight="1">
      <c r="A4366" s="140" t="s">
        <v>4980</v>
      </c>
      <c r="B4366" s="142"/>
      <c r="C4366" s="142"/>
      <c r="D4366" s="142"/>
      <c r="E4366" s="142"/>
      <c r="F4366" s="142"/>
      <c r="K4366" s="140" t="s">
        <v>8401</v>
      </c>
    </row>
    <row r="4367" spans="1:11" s="139" customFormat="1" ht="30" customHeight="1">
      <c r="A4367" s="140" t="s">
        <v>4981</v>
      </c>
      <c r="B4367" s="142"/>
      <c r="C4367" s="142"/>
      <c r="D4367" s="142"/>
      <c r="E4367" s="142"/>
      <c r="F4367" s="142"/>
      <c r="K4367" s="140" t="s">
        <v>8402</v>
      </c>
    </row>
    <row r="4368" spans="1:11" s="139" customFormat="1" ht="30" customHeight="1">
      <c r="A4368" s="140" t="s">
        <v>3635</v>
      </c>
      <c r="B4368" s="142"/>
      <c r="C4368" s="142"/>
      <c r="D4368" s="142"/>
      <c r="E4368" s="142"/>
      <c r="F4368" s="142"/>
      <c r="K4368" s="140" t="s">
        <v>6777</v>
      </c>
    </row>
    <row r="4369" spans="1:11" s="139" customFormat="1" ht="30" customHeight="1">
      <c r="A4369" s="140" t="s">
        <v>4982</v>
      </c>
      <c r="B4369" s="142"/>
      <c r="C4369" s="142"/>
      <c r="D4369" s="142"/>
      <c r="E4369" s="142"/>
      <c r="F4369" s="142"/>
      <c r="K4369" s="140" t="s">
        <v>8403</v>
      </c>
    </row>
    <row r="4370" spans="1:11" s="139" customFormat="1" ht="30" customHeight="1">
      <c r="A4370" s="140" t="s">
        <v>4983</v>
      </c>
      <c r="B4370" s="142"/>
      <c r="C4370" s="142"/>
      <c r="D4370" s="142"/>
      <c r="E4370" s="142"/>
      <c r="F4370" s="142"/>
      <c r="K4370" s="140" t="s">
        <v>8404</v>
      </c>
    </row>
    <row r="4371" spans="1:11" s="139" customFormat="1" ht="30" customHeight="1">
      <c r="A4371" s="140" t="s">
        <v>4984</v>
      </c>
      <c r="B4371" s="142"/>
      <c r="C4371" s="142"/>
      <c r="D4371" s="142"/>
      <c r="E4371" s="142"/>
      <c r="F4371" s="142"/>
      <c r="K4371" s="140" t="s">
        <v>8405</v>
      </c>
    </row>
    <row r="4372" spans="1:11" s="139" customFormat="1" ht="30" customHeight="1">
      <c r="A4372" s="140" t="s">
        <v>4985</v>
      </c>
      <c r="B4372" s="142"/>
      <c r="C4372" s="142"/>
      <c r="D4372" s="142"/>
      <c r="E4372" s="142"/>
      <c r="F4372" s="142"/>
      <c r="K4372" s="140" t="s">
        <v>4985</v>
      </c>
    </row>
    <row r="4373" spans="1:11" s="139" customFormat="1" ht="30" customHeight="1">
      <c r="A4373" s="140" t="s">
        <v>4986</v>
      </c>
      <c r="B4373" s="142"/>
      <c r="C4373" s="142"/>
      <c r="D4373" s="142"/>
      <c r="E4373" s="142"/>
      <c r="F4373" s="142"/>
      <c r="K4373" s="140" t="s">
        <v>4986</v>
      </c>
    </row>
    <row r="4374" spans="1:11" s="139" customFormat="1" ht="30" customHeight="1">
      <c r="A4374" s="140" t="s">
        <v>3586</v>
      </c>
      <c r="B4374" s="142"/>
      <c r="C4374" s="142"/>
      <c r="D4374" s="142"/>
      <c r="E4374" s="142"/>
      <c r="F4374" s="142"/>
      <c r="K4374" s="140" t="s">
        <v>6718</v>
      </c>
    </row>
    <row r="4375" spans="1:11" s="139" customFormat="1" ht="30" customHeight="1">
      <c r="A4375" s="140" t="s">
        <v>4987</v>
      </c>
      <c r="B4375" s="142"/>
      <c r="C4375" s="142"/>
      <c r="D4375" s="142"/>
      <c r="E4375" s="142"/>
      <c r="F4375" s="142"/>
      <c r="K4375" s="140" t="s">
        <v>8406</v>
      </c>
    </row>
    <row r="4376" spans="1:11" s="139" customFormat="1" ht="30" customHeight="1">
      <c r="A4376" s="140" t="s">
        <v>4988</v>
      </c>
      <c r="B4376" s="142"/>
      <c r="C4376" s="142"/>
      <c r="D4376" s="142"/>
      <c r="E4376" s="142"/>
      <c r="F4376" s="142"/>
      <c r="K4376" s="140" t="s">
        <v>8407</v>
      </c>
    </row>
    <row r="4377" spans="1:11" s="139" customFormat="1" ht="30" customHeight="1">
      <c r="A4377" s="140" t="s">
        <v>4989</v>
      </c>
      <c r="B4377" s="142"/>
      <c r="C4377" s="142"/>
      <c r="D4377" s="142"/>
      <c r="E4377" s="142"/>
      <c r="F4377" s="142"/>
      <c r="K4377" s="140" t="s">
        <v>8408</v>
      </c>
    </row>
    <row r="4378" spans="1:11" s="139" customFormat="1" ht="30" customHeight="1">
      <c r="A4378" s="140" t="s">
        <v>4990</v>
      </c>
      <c r="B4378" s="142"/>
      <c r="C4378" s="142"/>
      <c r="D4378" s="142"/>
      <c r="E4378" s="142"/>
      <c r="F4378" s="142"/>
      <c r="K4378" s="140" t="s">
        <v>8409</v>
      </c>
    </row>
    <row r="4379" spans="1:11" s="139" customFormat="1" ht="30" customHeight="1">
      <c r="A4379" s="140" t="s">
        <v>4991</v>
      </c>
      <c r="B4379" s="142"/>
      <c r="C4379" s="142"/>
      <c r="D4379" s="142"/>
      <c r="E4379" s="142"/>
      <c r="F4379" s="142"/>
      <c r="K4379" s="140" t="s">
        <v>8410</v>
      </c>
    </row>
    <row r="4380" spans="1:11" s="139" customFormat="1" ht="30" customHeight="1">
      <c r="A4380" s="140" t="s">
        <v>4992</v>
      </c>
      <c r="B4380" s="142"/>
      <c r="C4380" s="142"/>
      <c r="D4380" s="142"/>
      <c r="E4380" s="142"/>
      <c r="F4380" s="142"/>
      <c r="K4380" s="140" t="s">
        <v>8411</v>
      </c>
    </row>
    <row r="4381" spans="1:11" s="139" customFormat="1" ht="30" customHeight="1">
      <c r="A4381" s="140" t="s">
        <v>4993</v>
      </c>
      <c r="B4381" s="142"/>
      <c r="C4381" s="142"/>
      <c r="D4381" s="142"/>
      <c r="E4381" s="142"/>
      <c r="F4381" s="142"/>
      <c r="K4381" s="140" t="s">
        <v>8412</v>
      </c>
    </row>
    <row r="4382" spans="1:11" s="139" customFormat="1" ht="30" customHeight="1">
      <c r="A4382" s="140" t="s">
        <v>4994</v>
      </c>
      <c r="B4382" s="142"/>
      <c r="C4382" s="142"/>
      <c r="D4382" s="142"/>
      <c r="E4382" s="142"/>
      <c r="F4382" s="142"/>
      <c r="K4382" s="140" t="s">
        <v>8413</v>
      </c>
    </row>
    <row r="4383" spans="1:11" s="139" customFormat="1" ht="30" customHeight="1">
      <c r="A4383" s="140" t="s">
        <v>4995</v>
      </c>
      <c r="B4383" s="142"/>
      <c r="C4383" s="142"/>
      <c r="D4383" s="142"/>
      <c r="E4383" s="142"/>
      <c r="F4383" s="142"/>
      <c r="K4383" s="140" t="s">
        <v>8414</v>
      </c>
    </row>
    <row r="4384" spans="1:11" s="139" customFormat="1" ht="30" customHeight="1">
      <c r="A4384" s="140" t="s">
        <v>4994</v>
      </c>
      <c r="B4384" s="142"/>
      <c r="C4384" s="142"/>
      <c r="D4384" s="142"/>
      <c r="E4384" s="142"/>
      <c r="F4384" s="142"/>
      <c r="K4384" s="140" t="s">
        <v>8413</v>
      </c>
    </row>
    <row r="4385" spans="1:11" s="139" customFormat="1" ht="30" customHeight="1">
      <c r="A4385" s="140" t="s">
        <v>4996</v>
      </c>
      <c r="B4385" s="142"/>
      <c r="C4385" s="142"/>
      <c r="D4385" s="142"/>
      <c r="E4385" s="142"/>
      <c r="F4385" s="142"/>
      <c r="K4385" s="140" t="s">
        <v>8415</v>
      </c>
    </row>
    <row r="4386" spans="1:11" s="139" customFormat="1" ht="30" customHeight="1">
      <c r="A4386" s="140" t="s">
        <v>4997</v>
      </c>
      <c r="B4386" s="142"/>
      <c r="C4386" s="142"/>
      <c r="D4386" s="142"/>
      <c r="E4386" s="142"/>
      <c r="F4386" s="142"/>
      <c r="K4386" s="140" t="s">
        <v>8416</v>
      </c>
    </row>
    <row r="4387" spans="1:11" s="139" customFormat="1" ht="30" customHeight="1">
      <c r="A4387" s="140" t="s">
        <v>52</v>
      </c>
      <c r="B4387" s="142"/>
      <c r="C4387" s="142"/>
      <c r="D4387" s="142"/>
      <c r="E4387" s="142"/>
      <c r="F4387" s="142"/>
      <c r="K4387" s="140" t="s">
        <v>6676</v>
      </c>
    </row>
    <row r="4388" spans="1:11" s="139" customFormat="1" ht="30" customHeight="1">
      <c r="A4388" s="140" t="s">
        <v>4998</v>
      </c>
      <c r="B4388" s="142"/>
      <c r="C4388" s="142"/>
      <c r="D4388" s="142"/>
      <c r="E4388" s="142"/>
      <c r="F4388" s="142"/>
      <c r="K4388" s="140" t="s">
        <v>8417</v>
      </c>
    </row>
    <row r="4389" spans="1:11" s="139" customFormat="1" ht="30" customHeight="1">
      <c r="A4389" s="140" t="s">
        <v>4999</v>
      </c>
      <c r="B4389" s="142">
        <v>20719</v>
      </c>
      <c r="C4389" s="142"/>
      <c r="D4389" s="142"/>
      <c r="E4389" s="142">
        <v>20719</v>
      </c>
      <c r="F4389" s="142" t="s">
        <v>8418</v>
      </c>
      <c r="K4389" s="140" t="s">
        <v>8419</v>
      </c>
    </row>
    <row r="4390" spans="1:11" s="139" customFormat="1" ht="30" customHeight="1">
      <c r="A4390" s="140" t="s">
        <v>5000</v>
      </c>
      <c r="B4390" s="142"/>
      <c r="C4390" s="142">
        <v>35220.5</v>
      </c>
      <c r="D4390" s="142"/>
      <c r="E4390" s="142">
        <v>35220.5</v>
      </c>
      <c r="F4390" s="142" t="s">
        <v>8420</v>
      </c>
      <c r="K4390" s="140" t="s">
        <v>8421</v>
      </c>
    </row>
    <row r="4391" spans="1:11" s="139" customFormat="1" ht="30" customHeight="1">
      <c r="A4391" s="140" t="s">
        <v>5001</v>
      </c>
      <c r="B4391" s="142"/>
      <c r="C4391" s="142"/>
      <c r="D4391" s="142">
        <v>103574.5</v>
      </c>
      <c r="E4391" s="142">
        <v>103574.5</v>
      </c>
      <c r="F4391" s="142" t="s">
        <v>8422</v>
      </c>
      <c r="K4391" s="140" t="s">
        <v>8423</v>
      </c>
    </row>
    <row r="4392" spans="1:11" s="139" customFormat="1" ht="30" customHeight="1">
      <c r="A4392" s="140" t="s">
        <v>52</v>
      </c>
      <c r="B4392" s="142"/>
      <c r="C4392" s="142"/>
      <c r="D4392" s="142"/>
      <c r="E4392" s="142"/>
      <c r="F4392" s="142"/>
      <c r="K4392" s="140" t="s">
        <v>52</v>
      </c>
    </row>
    <row r="4393" spans="1:11" s="139" customFormat="1" ht="30" customHeight="1">
      <c r="A4393" s="140" t="s">
        <v>3748</v>
      </c>
      <c r="B4393" s="142">
        <v>20719</v>
      </c>
      <c r="C4393" s="142">
        <v>35220.5</v>
      </c>
      <c r="D4393" s="142">
        <v>103574.5</v>
      </c>
      <c r="E4393" s="142">
        <v>159514</v>
      </c>
      <c r="F4393" s="142"/>
      <c r="K4393" s="140" t="s">
        <v>6919</v>
      </c>
    </row>
    <row r="4394" spans="1:11" s="139" customFormat="1" ht="30" customHeight="1">
      <c r="A4394" s="140" t="s">
        <v>52</v>
      </c>
      <c r="B4394" s="142"/>
      <c r="C4394" s="142"/>
      <c r="D4394" s="142"/>
      <c r="E4394" s="142"/>
      <c r="F4394" s="142"/>
      <c r="K4394" s="140" t="s">
        <v>6758</v>
      </c>
    </row>
    <row r="4395" spans="1:11" s="139" customFormat="1" ht="30" customHeight="1">
      <c r="A4395" s="140" t="s">
        <v>5002</v>
      </c>
      <c r="B4395" s="142"/>
      <c r="C4395" s="142"/>
      <c r="D4395" s="142"/>
      <c r="E4395" s="142"/>
      <c r="F4395" s="142"/>
      <c r="K4395" s="140" t="s">
        <v>8424</v>
      </c>
    </row>
    <row r="4396" spans="1:11" s="139" customFormat="1" ht="30" customHeight="1">
      <c r="A4396" s="140" t="s">
        <v>5003</v>
      </c>
      <c r="B4396" s="142"/>
      <c r="C4396" s="142"/>
      <c r="D4396" s="142"/>
      <c r="E4396" s="142"/>
      <c r="F4396" s="142"/>
      <c r="K4396" s="140" t="s">
        <v>8425</v>
      </c>
    </row>
    <row r="4397" spans="1:11" s="139" customFormat="1" ht="30" customHeight="1">
      <c r="A4397" s="140" t="s">
        <v>5004</v>
      </c>
      <c r="B4397" s="142"/>
      <c r="C4397" s="142"/>
      <c r="D4397" s="142"/>
      <c r="E4397" s="142"/>
      <c r="F4397" s="142"/>
      <c r="K4397" s="140" t="s">
        <v>8426</v>
      </c>
    </row>
    <row r="4398" spans="1:11" s="139" customFormat="1" ht="30" customHeight="1">
      <c r="A4398" s="140" t="s">
        <v>5005</v>
      </c>
      <c r="B4398" s="142"/>
      <c r="C4398" s="142"/>
      <c r="D4398" s="142"/>
      <c r="E4398" s="142"/>
      <c r="F4398" s="142"/>
      <c r="K4398" s="140" t="s">
        <v>8427</v>
      </c>
    </row>
    <row r="4399" spans="1:11" s="139" customFormat="1" ht="30" customHeight="1">
      <c r="A4399" s="140" t="s">
        <v>5006</v>
      </c>
      <c r="B4399" s="142"/>
      <c r="C4399" s="142"/>
      <c r="D4399" s="142"/>
      <c r="E4399" s="142"/>
      <c r="F4399" s="142"/>
      <c r="K4399" s="140" t="s">
        <v>8428</v>
      </c>
    </row>
    <row r="4400" spans="1:11" s="139" customFormat="1" ht="30" customHeight="1">
      <c r="A4400" s="140" t="s">
        <v>5007</v>
      </c>
      <c r="B4400" s="142"/>
      <c r="C4400" s="142"/>
      <c r="D4400" s="142"/>
      <c r="E4400" s="142"/>
      <c r="F4400" s="142"/>
      <c r="K4400" s="140" t="s">
        <v>8429</v>
      </c>
    </row>
    <row r="4401" spans="1:11" s="139" customFormat="1" ht="30" customHeight="1">
      <c r="A4401" s="140" t="s">
        <v>5008</v>
      </c>
      <c r="B4401" s="142"/>
      <c r="C4401" s="142"/>
      <c r="D4401" s="142"/>
      <c r="E4401" s="142"/>
      <c r="F4401" s="142"/>
      <c r="K4401" s="140" t="s">
        <v>8430</v>
      </c>
    </row>
    <row r="4402" spans="1:11" s="139" customFormat="1" ht="30" customHeight="1">
      <c r="A4402" s="140" t="s">
        <v>5009</v>
      </c>
      <c r="B4402" s="142"/>
      <c r="C4402" s="142"/>
      <c r="D4402" s="142"/>
      <c r="E4402" s="142"/>
      <c r="F4402" s="142"/>
      <c r="K4402" s="140" t="s">
        <v>8431</v>
      </c>
    </row>
    <row r="4403" spans="1:11" s="139" customFormat="1" ht="30" customHeight="1">
      <c r="A4403" s="140" t="s">
        <v>5010</v>
      </c>
      <c r="B4403" s="142"/>
      <c r="C4403" s="142"/>
      <c r="D4403" s="142"/>
      <c r="E4403" s="142"/>
      <c r="F4403" s="142"/>
      <c r="K4403" s="140" t="s">
        <v>8432</v>
      </c>
    </row>
    <row r="4404" spans="1:11" s="139" customFormat="1" ht="30" customHeight="1">
      <c r="A4404" s="140" t="s">
        <v>5011</v>
      </c>
      <c r="B4404" s="142"/>
      <c r="C4404" s="142"/>
      <c r="D4404" s="142"/>
      <c r="E4404" s="142"/>
      <c r="F4404" s="142"/>
      <c r="K4404" s="140" t="s">
        <v>8433</v>
      </c>
    </row>
    <row r="4405" spans="1:11" s="139" customFormat="1" ht="30" customHeight="1">
      <c r="A4405" s="140" t="s">
        <v>5012</v>
      </c>
      <c r="B4405" s="142">
        <v>9319.1</v>
      </c>
      <c r="C4405" s="142"/>
      <c r="D4405" s="142"/>
      <c r="E4405" s="142">
        <v>9319.1</v>
      </c>
      <c r="F4405" s="142" t="s">
        <v>8418</v>
      </c>
      <c r="K4405" s="140" t="s">
        <v>8434</v>
      </c>
    </row>
    <row r="4406" spans="1:11" s="139" customFormat="1" ht="30" customHeight="1">
      <c r="A4406" s="140" t="s">
        <v>5013</v>
      </c>
      <c r="B4406" s="142"/>
      <c r="C4406" s="142">
        <v>15841.6</v>
      </c>
      <c r="D4406" s="142"/>
      <c r="E4406" s="142">
        <v>15841.6</v>
      </c>
      <c r="F4406" s="142" t="s">
        <v>8420</v>
      </c>
      <c r="K4406" s="140" t="s">
        <v>8435</v>
      </c>
    </row>
    <row r="4407" spans="1:11" s="139" customFormat="1" ht="30" customHeight="1">
      <c r="A4407" s="140" t="s">
        <v>5014</v>
      </c>
      <c r="B4407" s="142"/>
      <c r="C4407" s="142"/>
      <c r="D4407" s="142">
        <v>46586.1</v>
      </c>
      <c r="E4407" s="142">
        <v>46586.1</v>
      </c>
      <c r="F4407" s="142" t="s">
        <v>8422</v>
      </c>
      <c r="K4407" s="140" t="s">
        <v>8436</v>
      </c>
    </row>
    <row r="4408" spans="1:11" s="139" customFormat="1" ht="30" customHeight="1">
      <c r="A4408" s="140" t="s">
        <v>52</v>
      </c>
      <c r="B4408" s="142"/>
      <c r="C4408" s="142"/>
      <c r="D4408" s="142"/>
      <c r="E4408" s="142"/>
      <c r="F4408" s="142"/>
      <c r="K4408" s="140" t="s">
        <v>52</v>
      </c>
    </row>
    <row r="4409" spans="1:11" s="139" customFormat="1" ht="30" customHeight="1">
      <c r="A4409" s="140" t="s">
        <v>3748</v>
      </c>
      <c r="B4409" s="142">
        <v>9319.1</v>
      </c>
      <c r="C4409" s="142">
        <v>15841.6</v>
      </c>
      <c r="D4409" s="142">
        <v>46586.1</v>
      </c>
      <c r="E4409" s="142">
        <v>71746.8</v>
      </c>
      <c r="F4409" s="142"/>
      <c r="K4409" s="140" t="s">
        <v>6924</v>
      </c>
    </row>
    <row r="4410" spans="1:11" s="139" customFormat="1" ht="30" customHeight="1">
      <c r="A4410" s="140" t="s">
        <v>52</v>
      </c>
      <c r="B4410" s="142"/>
      <c r="C4410" s="142"/>
      <c r="D4410" s="142"/>
      <c r="E4410" s="142"/>
      <c r="F4410" s="142"/>
      <c r="K4410" s="140" t="s">
        <v>6796</v>
      </c>
    </row>
    <row r="4411" spans="1:11" s="139" customFormat="1" ht="30" customHeight="1">
      <c r="A4411" s="140" t="s">
        <v>3650</v>
      </c>
      <c r="B4411" s="142"/>
      <c r="C4411" s="142"/>
      <c r="D4411" s="142"/>
      <c r="E4411" s="142"/>
      <c r="F4411" s="142"/>
      <c r="K4411" s="140" t="s">
        <v>6806</v>
      </c>
    </row>
    <row r="4412" spans="1:11" s="139" customFormat="1" ht="30" customHeight="1">
      <c r="A4412" s="140" t="s">
        <v>5015</v>
      </c>
      <c r="B4412" s="142"/>
      <c r="C4412" s="142"/>
      <c r="D4412" s="142"/>
      <c r="E4412" s="142"/>
      <c r="F4412" s="142"/>
      <c r="K4412" s="140" t="s">
        <v>8437</v>
      </c>
    </row>
    <row r="4413" spans="1:11" s="139" customFormat="1" ht="30" customHeight="1">
      <c r="A4413" s="140" t="s">
        <v>5016</v>
      </c>
      <c r="B4413" s="142"/>
      <c r="C4413" s="142">
        <v>61149.8</v>
      </c>
      <c r="D4413" s="142"/>
      <c r="E4413" s="142">
        <v>61149.8</v>
      </c>
      <c r="F4413" s="142" t="s">
        <v>6755</v>
      </c>
      <c r="K4413" s="140" t="s">
        <v>8438</v>
      </c>
    </row>
    <row r="4414" spans="1:11" s="139" customFormat="1" ht="30" customHeight="1">
      <c r="A4414" s="140" t="s">
        <v>52</v>
      </c>
      <c r="B4414" s="142"/>
      <c r="C4414" s="142"/>
      <c r="D4414" s="142"/>
      <c r="E4414" s="142"/>
      <c r="F4414" s="142"/>
      <c r="K4414" s="140" t="s">
        <v>52</v>
      </c>
    </row>
    <row r="4415" spans="1:11" s="139" customFormat="1" ht="30" customHeight="1">
      <c r="A4415" s="140" t="s">
        <v>3748</v>
      </c>
      <c r="B4415" s="142"/>
      <c r="C4415" s="142">
        <v>61149.8</v>
      </c>
      <c r="D4415" s="142"/>
      <c r="E4415" s="142">
        <v>61149.8</v>
      </c>
      <c r="F4415" s="142"/>
      <c r="K4415" s="140" t="s">
        <v>6993</v>
      </c>
    </row>
    <row r="4416" spans="1:11" s="139" customFormat="1" ht="30" customHeight="1">
      <c r="A4416" s="140" t="s">
        <v>52</v>
      </c>
      <c r="B4416" s="146"/>
      <c r="C4416" s="146"/>
      <c r="D4416" s="146"/>
      <c r="E4416" s="146"/>
      <c r="F4416" s="146"/>
      <c r="K4416" s="140" t="s">
        <v>6994</v>
      </c>
    </row>
    <row r="4417" spans="1:11" s="139" customFormat="1" ht="30" customHeight="1">
      <c r="A4417" s="140" t="s">
        <v>3692</v>
      </c>
      <c r="B4417" s="146">
        <v>30038.1</v>
      </c>
      <c r="C4417" s="146">
        <v>112211.9</v>
      </c>
      <c r="D4417" s="146">
        <v>150160.6</v>
      </c>
      <c r="E4417" s="146">
        <v>292410.59999999998</v>
      </c>
      <c r="F4417" s="146"/>
      <c r="K4417" s="140" t="s">
        <v>8439</v>
      </c>
    </row>
    <row r="4418" spans="1:11" s="139" customFormat="1" ht="30" customHeight="1">
      <c r="A4418" s="140"/>
      <c r="B4418" s="140"/>
      <c r="C4418" s="140"/>
      <c r="D4418" s="140"/>
      <c r="E4418" s="140"/>
      <c r="F4418" s="140"/>
    </row>
    <row r="4419" spans="1:11" s="139" customFormat="1" ht="30" customHeight="1" thickBot="1">
      <c r="A4419" s="144" t="s">
        <v>3566</v>
      </c>
      <c r="B4419" s="145">
        <v>30038</v>
      </c>
      <c r="C4419" s="145">
        <v>112211</v>
      </c>
      <c r="D4419" s="145">
        <v>150160</v>
      </c>
      <c r="E4419" s="145">
        <v>292409</v>
      </c>
      <c r="F4419" s="144"/>
    </row>
    <row r="4420" spans="1:11" s="139" customFormat="1" ht="30" customHeight="1">
      <c r="A4420" s="140"/>
      <c r="B4420" s="140"/>
      <c r="C4420" s="140"/>
      <c r="D4420" s="140"/>
      <c r="E4420" s="140"/>
      <c r="F4420" s="140"/>
    </row>
    <row r="4421" spans="1:11" s="139" customFormat="1" ht="30" customHeight="1">
      <c r="A4421" s="140" t="s">
        <v>8440</v>
      </c>
      <c r="B4421" s="141">
        <v>35187</v>
      </c>
      <c r="C4421" s="141">
        <v>131446</v>
      </c>
      <c r="D4421" s="141">
        <v>175902</v>
      </c>
      <c r="E4421" s="141">
        <v>342535</v>
      </c>
      <c r="F4421" s="140" t="s">
        <v>52</v>
      </c>
      <c r="G4421" s="139" t="s">
        <v>52</v>
      </c>
      <c r="H4421" s="139" t="s">
        <v>6549</v>
      </c>
      <c r="K4421" s="139">
        <v>1</v>
      </c>
    </row>
    <row r="4422" spans="1:11" s="139" customFormat="1" ht="30" customHeight="1">
      <c r="A4422" s="147"/>
      <c r="B4422" s="140"/>
      <c r="C4422" s="140"/>
      <c r="D4422" s="140"/>
      <c r="E4422" s="140"/>
      <c r="F4422" s="140"/>
    </row>
    <row r="4423" spans="1:11" s="139" customFormat="1" ht="30" customHeight="1">
      <c r="A4423" s="140" t="s">
        <v>6674</v>
      </c>
      <c r="B4423" s="140"/>
      <c r="C4423" s="140"/>
      <c r="D4423" s="140"/>
      <c r="E4423" s="140"/>
      <c r="F4423" s="140"/>
      <c r="G4423" s="139" t="s">
        <v>52</v>
      </c>
      <c r="I4423" s="139" t="s">
        <v>1535</v>
      </c>
      <c r="J4423" s="139" t="s">
        <v>52</v>
      </c>
      <c r="K4423" s="139" t="s">
        <v>56</v>
      </c>
    </row>
    <row r="4424" spans="1:11" s="139" customFormat="1" ht="30" customHeight="1">
      <c r="A4424" s="140" t="s">
        <v>5017</v>
      </c>
      <c r="B4424" s="142"/>
      <c r="C4424" s="142"/>
      <c r="D4424" s="142"/>
      <c r="E4424" s="142"/>
      <c r="F4424" s="142"/>
      <c r="K4424" s="140" t="s">
        <v>8441</v>
      </c>
    </row>
    <row r="4425" spans="1:11" s="139" customFormat="1" ht="30" customHeight="1">
      <c r="A4425" s="140" t="s">
        <v>52</v>
      </c>
      <c r="B4425" s="142"/>
      <c r="C4425" s="142"/>
      <c r="D4425" s="142"/>
      <c r="E4425" s="142"/>
      <c r="F4425" s="142"/>
      <c r="K4425" s="140" t="s">
        <v>52</v>
      </c>
    </row>
    <row r="4426" spans="1:11" s="139" customFormat="1" ht="30" customHeight="1">
      <c r="A4426" s="140" t="s">
        <v>3548</v>
      </c>
      <c r="B4426" s="142"/>
      <c r="C4426" s="142"/>
      <c r="D4426" s="142"/>
      <c r="E4426" s="142"/>
      <c r="F4426" s="142"/>
      <c r="K4426" s="140" t="s">
        <v>6677</v>
      </c>
    </row>
    <row r="4427" spans="1:11" s="139" customFormat="1" ht="30" customHeight="1">
      <c r="A4427" s="140" t="s">
        <v>4977</v>
      </c>
      <c r="B4427" s="142"/>
      <c r="C4427" s="142"/>
      <c r="D4427" s="142"/>
      <c r="E4427" s="142"/>
      <c r="F4427" s="142"/>
      <c r="K4427" s="140" t="s">
        <v>8398</v>
      </c>
    </row>
    <row r="4428" spans="1:11" s="139" customFormat="1" ht="30" customHeight="1">
      <c r="A4428" s="140" t="s">
        <v>4978</v>
      </c>
      <c r="B4428" s="142"/>
      <c r="C4428" s="142"/>
      <c r="D4428" s="142"/>
      <c r="E4428" s="142"/>
      <c r="F4428" s="142"/>
      <c r="K4428" s="140" t="s">
        <v>8399</v>
      </c>
    </row>
    <row r="4429" spans="1:11" s="139" customFormat="1" ht="30" customHeight="1">
      <c r="A4429" s="140" t="s">
        <v>4321</v>
      </c>
      <c r="B4429" s="142"/>
      <c r="C4429" s="142"/>
      <c r="D4429" s="142"/>
      <c r="E4429" s="142"/>
      <c r="F4429" s="142"/>
      <c r="K4429" s="140" t="s">
        <v>7554</v>
      </c>
    </row>
    <row r="4430" spans="1:11" s="139" customFormat="1" ht="30" customHeight="1">
      <c r="A4430" s="140" t="s">
        <v>4322</v>
      </c>
      <c r="B4430" s="142"/>
      <c r="C4430" s="142"/>
      <c r="D4430" s="142"/>
      <c r="E4430" s="142"/>
      <c r="F4430" s="142"/>
      <c r="K4430" s="140" t="s">
        <v>7555</v>
      </c>
    </row>
    <row r="4431" spans="1:11" s="139" customFormat="1" ht="30" customHeight="1">
      <c r="A4431" s="140" t="s">
        <v>4979</v>
      </c>
      <c r="B4431" s="142"/>
      <c r="C4431" s="142"/>
      <c r="D4431" s="142"/>
      <c r="E4431" s="142"/>
      <c r="F4431" s="142"/>
      <c r="K4431" s="140" t="s">
        <v>8400</v>
      </c>
    </row>
    <row r="4432" spans="1:11" s="139" customFormat="1" ht="30" customHeight="1">
      <c r="A4432" s="140" t="s">
        <v>4980</v>
      </c>
      <c r="B4432" s="142"/>
      <c r="C4432" s="142"/>
      <c r="D4432" s="142"/>
      <c r="E4432" s="142"/>
      <c r="F4432" s="142"/>
      <c r="K4432" s="140" t="s">
        <v>8401</v>
      </c>
    </row>
    <row r="4433" spans="1:11" s="139" customFormat="1" ht="30" customHeight="1">
      <c r="A4433" s="140" t="s">
        <v>4981</v>
      </c>
      <c r="B4433" s="142"/>
      <c r="C4433" s="142"/>
      <c r="D4433" s="142"/>
      <c r="E4433" s="142"/>
      <c r="F4433" s="142"/>
      <c r="K4433" s="140" t="s">
        <v>8402</v>
      </c>
    </row>
    <row r="4434" spans="1:11" s="139" customFormat="1" ht="30" customHeight="1">
      <c r="A4434" s="140" t="s">
        <v>3635</v>
      </c>
      <c r="B4434" s="142"/>
      <c r="C4434" s="142"/>
      <c r="D4434" s="142"/>
      <c r="E4434" s="142"/>
      <c r="F4434" s="142"/>
      <c r="K4434" s="140" t="s">
        <v>6777</v>
      </c>
    </row>
    <row r="4435" spans="1:11" s="139" customFormat="1" ht="30" customHeight="1">
      <c r="A4435" s="140" t="s">
        <v>4982</v>
      </c>
      <c r="B4435" s="142"/>
      <c r="C4435" s="142"/>
      <c r="D4435" s="142"/>
      <c r="E4435" s="142"/>
      <c r="F4435" s="142"/>
      <c r="K4435" s="140" t="s">
        <v>8403</v>
      </c>
    </row>
    <row r="4436" spans="1:11" s="139" customFormat="1" ht="30" customHeight="1">
      <c r="A4436" s="140" t="s">
        <v>4983</v>
      </c>
      <c r="B4436" s="142"/>
      <c r="C4436" s="142"/>
      <c r="D4436" s="142"/>
      <c r="E4436" s="142"/>
      <c r="F4436" s="142"/>
      <c r="K4436" s="140" t="s">
        <v>8404</v>
      </c>
    </row>
    <row r="4437" spans="1:11" s="139" customFormat="1" ht="30" customHeight="1">
      <c r="A4437" s="140" t="s">
        <v>4984</v>
      </c>
      <c r="B4437" s="142"/>
      <c r="C4437" s="142"/>
      <c r="D4437" s="142"/>
      <c r="E4437" s="142"/>
      <c r="F4437" s="142"/>
      <c r="K4437" s="140" t="s">
        <v>8405</v>
      </c>
    </row>
    <row r="4438" spans="1:11" s="139" customFormat="1" ht="30" customHeight="1">
      <c r="A4438" s="140" t="s">
        <v>4985</v>
      </c>
      <c r="B4438" s="142"/>
      <c r="C4438" s="142"/>
      <c r="D4438" s="142"/>
      <c r="E4438" s="142"/>
      <c r="F4438" s="142"/>
      <c r="K4438" s="140" t="s">
        <v>4985</v>
      </c>
    </row>
    <row r="4439" spans="1:11" s="139" customFormat="1" ht="30" customHeight="1">
      <c r="A4439" s="140" t="s">
        <v>4986</v>
      </c>
      <c r="B4439" s="142"/>
      <c r="C4439" s="142"/>
      <c r="D4439" s="142"/>
      <c r="E4439" s="142"/>
      <c r="F4439" s="142"/>
      <c r="K4439" s="140" t="s">
        <v>4986</v>
      </c>
    </row>
    <row r="4440" spans="1:11" s="139" customFormat="1" ht="30" customHeight="1">
      <c r="A4440" s="140" t="s">
        <v>3586</v>
      </c>
      <c r="B4440" s="142"/>
      <c r="C4440" s="142"/>
      <c r="D4440" s="142"/>
      <c r="E4440" s="142"/>
      <c r="F4440" s="142"/>
      <c r="K4440" s="140" t="s">
        <v>6718</v>
      </c>
    </row>
    <row r="4441" spans="1:11" s="139" customFormat="1" ht="30" customHeight="1">
      <c r="A4441" s="140" t="s">
        <v>4987</v>
      </c>
      <c r="B4441" s="142"/>
      <c r="C4441" s="142"/>
      <c r="D4441" s="142"/>
      <c r="E4441" s="142"/>
      <c r="F4441" s="142"/>
      <c r="K4441" s="140" t="s">
        <v>8406</v>
      </c>
    </row>
    <row r="4442" spans="1:11" s="139" customFormat="1" ht="30" customHeight="1">
      <c r="A4442" s="140" t="s">
        <v>4988</v>
      </c>
      <c r="B4442" s="142"/>
      <c r="C4442" s="142"/>
      <c r="D4442" s="142"/>
      <c r="E4442" s="142"/>
      <c r="F4442" s="142"/>
      <c r="K4442" s="140" t="s">
        <v>8407</v>
      </c>
    </row>
    <row r="4443" spans="1:11" s="139" customFormat="1" ht="30" customHeight="1">
      <c r="A4443" s="140" t="s">
        <v>4989</v>
      </c>
      <c r="B4443" s="142"/>
      <c r="C4443" s="142"/>
      <c r="D4443" s="142"/>
      <c r="E4443" s="142"/>
      <c r="F4443" s="142"/>
      <c r="K4443" s="140" t="s">
        <v>8408</v>
      </c>
    </row>
    <row r="4444" spans="1:11" s="139" customFormat="1" ht="30" customHeight="1">
      <c r="A4444" s="140" t="s">
        <v>4990</v>
      </c>
      <c r="B4444" s="142"/>
      <c r="C4444" s="142"/>
      <c r="D4444" s="142"/>
      <c r="E4444" s="142"/>
      <c r="F4444" s="142"/>
      <c r="K4444" s="140" t="s">
        <v>8409</v>
      </c>
    </row>
    <row r="4445" spans="1:11" s="139" customFormat="1" ht="30" customHeight="1">
      <c r="A4445" s="140" t="s">
        <v>5018</v>
      </c>
      <c r="B4445" s="142"/>
      <c r="C4445" s="142"/>
      <c r="D4445" s="142"/>
      <c r="E4445" s="142"/>
      <c r="F4445" s="142"/>
      <c r="K4445" s="140" t="s">
        <v>8442</v>
      </c>
    </row>
    <row r="4446" spans="1:11" s="139" customFormat="1" ht="30" customHeight="1">
      <c r="A4446" s="140" t="s">
        <v>4992</v>
      </c>
      <c r="B4446" s="142"/>
      <c r="C4446" s="142"/>
      <c r="D4446" s="142"/>
      <c r="E4446" s="142"/>
      <c r="F4446" s="142"/>
      <c r="K4446" s="140" t="s">
        <v>8411</v>
      </c>
    </row>
    <row r="4447" spans="1:11" s="139" customFormat="1" ht="30" customHeight="1">
      <c r="A4447" s="140" t="s">
        <v>4993</v>
      </c>
      <c r="B4447" s="142"/>
      <c r="C4447" s="142"/>
      <c r="D4447" s="142"/>
      <c r="E4447" s="142"/>
      <c r="F4447" s="142"/>
      <c r="K4447" s="140" t="s">
        <v>8412</v>
      </c>
    </row>
    <row r="4448" spans="1:11" s="139" customFormat="1" ht="30" customHeight="1">
      <c r="A4448" s="140" t="s">
        <v>4994</v>
      </c>
      <c r="B4448" s="142"/>
      <c r="C4448" s="142"/>
      <c r="D4448" s="142"/>
      <c r="E4448" s="142"/>
      <c r="F4448" s="142"/>
      <c r="K4448" s="140" t="s">
        <v>8413</v>
      </c>
    </row>
    <row r="4449" spans="1:11" s="139" customFormat="1" ht="30" customHeight="1">
      <c r="A4449" s="140" t="s">
        <v>4995</v>
      </c>
      <c r="B4449" s="142"/>
      <c r="C4449" s="142"/>
      <c r="D4449" s="142"/>
      <c r="E4449" s="142"/>
      <c r="F4449" s="142"/>
      <c r="K4449" s="140" t="s">
        <v>8414</v>
      </c>
    </row>
    <row r="4450" spans="1:11" s="139" customFormat="1" ht="30" customHeight="1">
      <c r="A4450" s="140" t="s">
        <v>4994</v>
      </c>
      <c r="B4450" s="142"/>
      <c r="C4450" s="142"/>
      <c r="D4450" s="142"/>
      <c r="E4450" s="142"/>
      <c r="F4450" s="142"/>
      <c r="K4450" s="140" t="s">
        <v>8413</v>
      </c>
    </row>
    <row r="4451" spans="1:11" s="139" customFormat="1" ht="30" customHeight="1">
      <c r="A4451" s="140" t="s">
        <v>4996</v>
      </c>
      <c r="B4451" s="142"/>
      <c r="C4451" s="142"/>
      <c r="D4451" s="142"/>
      <c r="E4451" s="142"/>
      <c r="F4451" s="142"/>
      <c r="K4451" s="140" t="s">
        <v>8415</v>
      </c>
    </row>
    <row r="4452" spans="1:11" s="139" customFormat="1" ht="30" customHeight="1">
      <c r="A4452" s="140" t="s">
        <v>4997</v>
      </c>
      <c r="B4452" s="142"/>
      <c r="C4452" s="142"/>
      <c r="D4452" s="142"/>
      <c r="E4452" s="142"/>
      <c r="F4452" s="142"/>
      <c r="K4452" s="140" t="s">
        <v>8416</v>
      </c>
    </row>
    <row r="4453" spans="1:11" s="139" customFormat="1" ht="30" customHeight="1">
      <c r="A4453" s="140" t="s">
        <v>52</v>
      </c>
      <c r="B4453" s="142"/>
      <c r="C4453" s="142"/>
      <c r="D4453" s="142"/>
      <c r="E4453" s="142"/>
      <c r="F4453" s="142"/>
      <c r="K4453" s="140" t="s">
        <v>6676</v>
      </c>
    </row>
    <row r="4454" spans="1:11" s="139" customFormat="1" ht="30" customHeight="1">
      <c r="A4454" s="140" t="s">
        <v>4998</v>
      </c>
      <c r="B4454" s="142"/>
      <c r="C4454" s="142"/>
      <c r="D4454" s="142"/>
      <c r="E4454" s="142"/>
      <c r="F4454" s="142"/>
      <c r="K4454" s="140" t="s">
        <v>8417</v>
      </c>
    </row>
    <row r="4455" spans="1:11" s="139" customFormat="1" ht="30" customHeight="1">
      <c r="A4455" s="140" t="s">
        <v>5019</v>
      </c>
      <c r="B4455" s="142">
        <v>24270.9</v>
      </c>
      <c r="C4455" s="142"/>
      <c r="D4455" s="142"/>
      <c r="E4455" s="142">
        <v>24270.9</v>
      </c>
      <c r="F4455" s="142" t="s">
        <v>8418</v>
      </c>
      <c r="K4455" s="140" t="s">
        <v>8419</v>
      </c>
    </row>
    <row r="4456" spans="1:11" s="139" customFormat="1" ht="30" customHeight="1">
      <c r="A4456" s="140" t="s">
        <v>5020</v>
      </c>
      <c r="B4456" s="142"/>
      <c r="C4456" s="142">
        <v>41258.400000000001</v>
      </c>
      <c r="D4456" s="142"/>
      <c r="E4456" s="142">
        <v>41258.400000000001</v>
      </c>
      <c r="F4456" s="142" t="s">
        <v>8420</v>
      </c>
      <c r="K4456" s="140" t="s">
        <v>8421</v>
      </c>
    </row>
    <row r="4457" spans="1:11" s="139" customFormat="1" ht="30" customHeight="1">
      <c r="A4457" s="140" t="s">
        <v>5021</v>
      </c>
      <c r="B4457" s="142"/>
      <c r="C4457" s="142"/>
      <c r="D4457" s="142">
        <v>121330.2</v>
      </c>
      <c r="E4457" s="142">
        <v>121330.2</v>
      </c>
      <c r="F4457" s="142" t="s">
        <v>8422</v>
      </c>
      <c r="K4457" s="140" t="s">
        <v>8423</v>
      </c>
    </row>
    <row r="4458" spans="1:11" s="139" customFormat="1" ht="30" customHeight="1">
      <c r="A4458" s="140" t="s">
        <v>52</v>
      </c>
      <c r="B4458" s="142"/>
      <c r="C4458" s="142"/>
      <c r="D4458" s="142"/>
      <c r="E4458" s="142"/>
      <c r="F4458" s="142"/>
      <c r="K4458" s="140" t="s">
        <v>52</v>
      </c>
    </row>
    <row r="4459" spans="1:11" s="139" customFormat="1" ht="30" customHeight="1">
      <c r="A4459" s="140" t="s">
        <v>3748</v>
      </c>
      <c r="B4459" s="142">
        <v>24270.9</v>
      </c>
      <c r="C4459" s="142">
        <v>41258.400000000001</v>
      </c>
      <c r="D4459" s="142">
        <v>121330.2</v>
      </c>
      <c r="E4459" s="142">
        <v>186859.5</v>
      </c>
      <c r="F4459" s="142"/>
      <c r="K4459" s="140" t="s">
        <v>6919</v>
      </c>
    </row>
    <row r="4460" spans="1:11" s="139" customFormat="1" ht="30" customHeight="1">
      <c r="A4460" s="140" t="s">
        <v>52</v>
      </c>
      <c r="B4460" s="142"/>
      <c r="C4460" s="142"/>
      <c r="D4460" s="142"/>
      <c r="E4460" s="142"/>
      <c r="F4460" s="142"/>
      <c r="K4460" s="140" t="s">
        <v>6758</v>
      </c>
    </row>
    <row r="4461" spans="1:11" s="139" customFormat="1" ht="30" customHeight="1">
      <c r="A4461" s="140" t="s">
        <v>5002</v>
      </c>
      <c r="B4461" s="142"/>
      <c r="C4461" s="142"/>
      <c r="D4461" s="142"/>
      <c r="E4461" s="142"/>
      <c r="F4461" s="142"/>
      <c r="K4461" s="140" t="s">
        <v>8424</v>
      </c>
    </row>
    <row r="4462" spans="1:11" s="139" customFormat="1" ht="30" customHeight="1">
      <c r="A4462" s="140" t="s">
        <v>5003</v>
      </c>
      <c r="B4462" s="142"/>
      <c r="C4462" s="142"/>
      <c r="D4462" s="142"/>
      <c r="E4462" s="142"/>
      <c r="F4462" s="142"/>
      <c r="K4462" s="140" t="s">
        <v>8425</v>
      </c>
    </row>
    <row r="4463" spans="1:11" s="139" customFormat="1" ht="30" customHeight="1">
      <c r="A4463" s="140" t="s">
        <v>5004</v>
      </c>
      <c r="B4463" s="142"/>
      <c r="C4463" s="142"/>
      <c r="D4463" s="142"/>
      <c r="E4463" s="142"/>
      <c r="F4463" s="142"/>
      <c r="K4463" s="140" t="s">
        <v>8426</v>
      </c>
    </row>
    <row r="4464" spans="1:11" s="139" customFormat="1" ht="30" customHeight="1">
      <c r="A4464" s="140" t="s">
        <v>5005</v>
      </c>
      <c r="B4464" s="142"/>
      <c r="C4464" s="142"/>
      <c r="D4464" s="142"/>
      <c r="E4464" s="142"/>
      <c r="F4464" s="142"/>
      <c r="K4464" s="140" t="s">
        <v>8427</v>
      </c>
    </row>
    <row r="4465" spans="1:11" s="139" customFormat="1" ht="30" customHeight="1">
      <c r="A4465" s="140" t="s">
        <v>5006</v>
      </c>
      <c r="B4465" s="142"/>
      <c r="C4465" s="142"/>
      <c r="D4465" s="142"/>
      <c r="E4465" s="142"/>
      <c r="F4465" s="142"/>
      <c r="K4465" s="140" t="s">
        <v>8428</v>
      </c>
    </row>
    <row r="4466" spans="1:11" s="139" customFormat="1" ht="30" customHeight="1">
      <c r="A4466" s="140" t="s">
        <v>5007</v>
      </c>
      <c r="B4466" s="142"/>
      <c r="C4466" s="142"/>
      <c r="D4466" s="142"/>
      <c r="E4466" s="142"/>
      <c r="F4466" s="142"/>
      <c r="K4466" s="140" t="s">
        <v>8429</v>
      </c>
    </row>
    <row r="4467" spans="1:11" s="139" customFormat="1" ht="30" customHeight="1">
      <c r="A4467" s="140" t="s">
        <v>5008</v>
      </c>
      <c r="B4467" s="142"/>
      <c r="C4467" s="142"/>
      <c r="D4467" s="142"/>
      <c r="E4467" s="142"/>
      <c r="F4467" s="142"/>
      <c r="K4467" s="140" t="s">
        <v>8430</v>
      </c>
    </row>
    <row r="4468" spans="1:11" s="139" customFormat="1" ht="30" customHeight="1">
      <c r="A4468" s="140" t="s">
        <v>5009</v>
      </c>
      <c r="B4468" s="142"/>
      <c r="C4468" s="142"/>
      <c r="D4468" s="142"/>
      <c r="E4468" s="142"/>
      <c r="F4468" s="142"/>
      <c r="K4468" s="140" t="s">
        <v>8431</v>
      </c>
    </row>
    <row r="4469" spans="1:11" s="139" customFormat="1" ht="30" customHeight="1">
      <c r="A4469" s="140" t="s">
        <v>5010</v>
      </c>
      <c r="B4469" s="142"/>
      <c r="C4469" s="142"/>
      <c r="D4469" s="142"/>
      <c r="E4469" s="142"/>
      <c r="F4469" s="142"/>
      <c r="K4469" s="140" t="s">
        <v>8432</v>
      </c>
    </row>
    <row r="4470" spans="1:11" s="139" customFormat="1" ht="30" customHeight="1">
      <c r="A4470" s="140" t="s">
        <v>5011</v>
      </c>
      <c r="B4470" s="142"/>
      <c r="C4470" s="142"/>
      <c r="D4470" s="142"/>
      <c r="E4470" s="142"/>
      <c r="F4470" s="142"/>
      <c r="K4470" s="140" t="s">
        <v>8433</v>
      </c>
    </row>
    <row r="4471" spans="1:11" s="139" customFormat="1" ht="30" customHeight="1">
      <c r="A4471" s="140" t="s">
        <v>5022</v>
      </c>
      <c r="B4471" s="142">
        <v>10916.6</v>
      </c>
      <c r="C4471" s="142"/>
      <c r="D4471" s="142"/>
      <c r="E4471" s="142">
        <v>10916.6</v>
      </c>
      <c r="F4471" s="142" t="s">
        <v>8418</v>
      </c>
      <c r="K4471" s="140" t="s">
        <v>8434</v>
      </c>
    </row>
    <row r="4472" spans="1:11" s="139" customFormat="1" ht="30" customHeight="1">
      <c r="A4472" s="140" t="s">
        <v>5023</v>
      </c>
      <c r="B4472" s="142"/>
      <c r="C4472" s="142">
        <v>18557.3</v>
      </c>
      <c r="D4472" s="142"/>
      <c r="E4472" s="142">
        <v>18557.3</v>
      </c>
      <c r="F4472" s="142" t="s">
        <v>8420</v>
      </c>
      <c r="K4472" s="140" t="s">
        <v>8435</v>
      </c>
    </row>
    <row r="4473" spans="1:11" s="139" customFormat="1" ht="30" customHeight="1">
      <c r="A4473" s="140" t="s">
        <v>5024</v>
      </c>
      <c r="B4473" s="142"/>
      <c r="C4473" s="142"/>
      <c r="D4473" s="142">
        <v>54572.3</v>
      </c>
      <c r="E4473" s="142">
        <v>54572.3</v>
      </c>
      <c r="F4473" s="142" t="s">
        <v>8422</v>
      </c>
      <c r="K4473" s="140" t="s">
        <v>8436</v>
      </c>
    </row>
    <row r="4474" spans="1:11" s="139" customFormat="1" ht="30" customHeight="1">
      <c r="A4474" s="140" t="s">
        <v>52</v>
      </c>
      <c r="B4474" s="142"/>
      <c r="C4474" s="142"/>
      <c r="D4474" s="142"/>
      <c r="E4474" s="142"/>
      <c r="F4474" s="142"/>
      <c r="K4474" s="140" t="s">
        <v>52</v>
      </c>
    </row>
    <row r="4475" spans="1:11" s="139" customFormat="1" ht="30" customHeight="1">
      <c r="A4475" s="140" t="s">
        <v>3748</v>
      </c>
      <c r="B4475" s="142">
        <v>10916.6</v>
      </c>
      <c r="C4475" s="142">
        <v>18557.3</v>
      </c>
      <c r="D4475" s="142">
        <v>54572.3</v>
      </c>
      <c r="E4475" s="142">
        <v>84046.2</v>
      </c>
      <c r="F4475" s="142"/>
      <c r="K4475" s="140" t="s">
        <v>6924</v>
      </c>
    </row>
    <row r="4476" spans="1:11" s="139" customFormat="1" ht="30" customHeight="1">
      <c r="A4476" s="140" t="s">
        <v>52</v>
      </c>
      <c r="B4476" s="142"/>
      <c r="C4476" s="142"/>
      <c r="D4476" s="142"/>
      <c r="E4476" s="142"/>
      <c r="F4476" s="142"/>
      <c r="K4476" s="140" t="s">
        <v>6796</v>
      </c>
    </row>
    <row r="4477" spans="1:11" s="139" customFormat="1" ht="30" customHeight="1">
      <c r="A4477" s="140" t="s">
        <v>3650</v>
      </c>
      <c r="B4477" s="142"/>
      <c r="C4477" s="142"/>
      <c r="D4477" s="142"/>
      <c r="E4477" s="142"/>
      <c r="F4477" s="142"/>
      <c r="K4477" s="140" t="s">
        <v>6806</v>
      </c>
    </row>
    <row r="4478" spans="1:11" s="139" customFormat="1" ht="30" customHeight="1">
      <c r="A4478" s="140" t="s">
        <v>5025</v>
      </c>
      <c r="B4478" s="142"/>
      <c r="C4478" s="142"/>
      <c r="D4478" s="142"/>
      <c r="E4478" s="142"/>
      <c r="F4478" s="142"/>
      <c r="K4478" s="140" t="s">
        <v>8437</v>
      </c>
    </row>
    <row r="4479" spans="1:11" s="139" customFormat="1" ht="30" customHeight="1">
      <c r="A4479" s="140" t="s">
        <v>5026</v>
      </c>
      <c r="B4479" s="142"/>
      <c r="C4479" s="142">
        <v>71630.8</v>
      </c>
      <c r="D4479" s="142"/>
      <c r="E4479" s="142">
        <v>71630.8</v>
      </c>
      <c r="F4479" s="142" t="s">
        <v>6755</v>
      </c>
      <c r="K4479" s="140" t="s">
        <v>8438</v>
      </c>
    </row>
    <row r="4480" spans="1:11" s="139" customFormat="1" ht="30" customHeight="1">
      <c r="A4480" s="140" t="s">
        <v>52</v>
      </c>
      <c r="B4480" s="142"/>
      <c r="C4480" s="142"/>
      <c r="D4480" s="142"/>
      <c r="E4480" s="142"/>
      <c r="F4480" s="142"/>
      <c r="K4480" s="140" t="s">
        <v>52</v>
      </c>
    </row>
    <row r="4481" spans="1:11" s="139" customFormat="1" ht="30" customHeight="1">
      <c r="A4481" s="140" t="s">
        <v>3748</v>
      </c>
      <c r="B4481" s="142"/>
      <c r="C4481" s="142">
        <v>71630.8</v>
      </c>
      <c r="D4481" s="142"/>
      <c r="E4481" s="142">
        <v>71630.8</v>
      </c>
      <c r="F4481" s="142"/>
      <c r="K4481" s="140" t="s">
        <v>6993</v>
      </c>
    </row>
    <row r="4482" spans="1:11" s="139" customFormat="1" ht="30" customHeight="1">
      <c r="A4482" s="140" t="s">
        <v>52</v>
      </c>
      <c r="B4482" s="146"/>
      <c r="C4482" s="146"/>
      <c r="D4482" s="146"/>
      <c r="E4482" s="146"/>
      <c r="F4482" s="146"/>
      <c r="K4482" s="140" t="s">
        <v>6994</v>
      </c>
    </row>
    <row r="4483" spans="1:11" s="139" customFormat="1" ht="30" customHeight="1">
      <c r="A4483" s="140" t="s">
        <v>3801</v>
      </c>
      <c r="B4483" s="146">
        <v>35187.5</v>
      </c>
      <c r="C4483" s="146">
        <v>131446.5</v>
      </c>
      <c r="D4483" s="146">
        <v>175902.5</v>
      </c>
      <c r="E4483" s="146">
        <v>342536.5</v>
      </c>
      <c r="F4483" s="146"/>
      <c r="K4483" s="140" t="s">
        <v>6995</v>
      </c>
    </row>
    <row r="4484" spans="1:11" s="139" customFormat="1" ht="30" customHeight="1">
      <c r="A4484" s="140"/>
      <c r="B4484" s="140"/>
      <c r="C4484" s="140"/>
      <c r="D4484" s="140"/>
      <c r="E4484" s="140"/>
      <c r="F4484" s="140"/>
    </row>
    <row r="4485" spans="1:11" s="139" customFormat="1" ht="30" customHeight="1" thickBot="1">
      <c r="A4485" s="144" t="s">
        <v>3566</v>
      </c>
      <c r="B4485" s="145">
        <v>35187</v>
      </c>
      <c r="C4485" s="145">
        <v>131446</v>
      </c>
      <c r="D4485" s="145">
        <v>175902</v>
      </c>
      <c r="E4485" s="145">
        <v>342535</v>
      </c>
      <c r="F4485" s="144"/>
    </row>
    <row r="4486" spans="1:11" s="139" customFormat="1" ht="30" customHeight="1">
      <c r="A4486" s="140"/>
      <c r="B4486" s="140"/>
      <c r="C4486" s="140"/>
      <c r="D4486" s="140"/>
      <c r="E4486" s="140"/>
      <c r="F4486" s="140"/>
    </row>
    <row r="4487" spans="1:11" s="139" customFormat="1" ht="30" customHeight="1">
      <c r="A4487" s="140" t="s">
        <v>8443</v>
      </c>
      <c r="B4487" s="141">
        <v>38620</v>
      </c>
      <c r="C4487" s="141">
        <v>144272</v>
      </c>
      <c r="D4487" s="141">
        <v>193063</v>
      </c>
      <c r="E4487" s="141">
        <v>375955</v>
      </c>
      <c r="F4487" s="140" t="s">
        <v>52</v>
      </c>
      <c r="G4487" s="139" t="s">
        <v>52</v>
      </c>
      <c r="H4487" s="139" t="s">
        <v>6550</v>
      </c>
      <c r="K4487" s="139">
        <v>1</v>
      </c>
    </row>
    <row r="4488" spans="1:11" s="139" customFormat="1" ht="30" customHeight="1">
      <c r="A4488" s="147"/>
      <c r="B4488" s="140"/>
      <c r="C4488" s="140"/>
      <c r="D4488" s="140"/>
      <c r="E4488" s="140"/>
      <c r="F4488" s="140"/>
    </row>
    <row r="4489" spans="1:11" s="139" customFormat="1" ht="30" customHeight="1">
      <c r="A4489" s="140" t="s">
        <v>6674</v>
      </c>
      <c r="B4489" s="140"/>
      <c r="C4489" s="140"/>
      <c r="D4489" s="140"/>
      <c r="E4489" s="140"/>
      <c r="F4489" s="140"/>
      <c r="G4489" s="139" t="s">
        <v>52</v>
      </c>
      <c r="I4489" s="139" t="s">
        <v>1535</v>
      </c>
      <c r="J4489" s="139" t="s">
        <v>52</v>
      </c>
      <c r="K4489" s="139" t="s">
        <v>56</v>
      </c>
    </row>
    <row r="4490" spans="1:11" s="139" customFormat="1" ht="30" customHeight="1">
      <c r="A4490" s="140" t="s">
        <v>5017</v>
      </c>
      <c r="B4490" s="142"/>
      <c r="C4490" s="142"/>
      <c r="D4490" s="142"/>
      <c r="E4490" s="142"/>
      <c r="F4490" s="142"/>
      <c r="K4490" s="140" t="s">
        <v>8441</v>
      </c>
    </row>
    <row r="4491" spans="1:11" s="139" customFormat="1" ht="30" customHeight="1">
      <c r="A4491" s="140" t="s">
        <v>52</v>
      </c>
      <c r="B4491" s="142"/>
      <c r="C4491" s="142"/>
      <c r="D4491" s="142"/>
      <c r="E4491" s="142"/>
      <c r="F4491" s="142"/>
      <c r="K4491" s="140" t="s">
        <v>52</v>
      </c>
    </row>
    <row r="4492" spans="1:11" s="139" customFormat="1" ht="30" customHeight="1">
      <c r="A4492" s="140" t="s">
        <v>3548</v>
      </c>
      <c r="B4492" s="142"/>
      <c r="C4492" s="142"/>
      <c r="D4492" s="142"/>
      <c r="E4492" s="142"/>
      <c r="F4492" s="142"/>
      <c r="K4492" s="140" t="s">
        <v>6677</v>
      </c>
    </row>
    <row r="4493" spans="1:11" s="139" customFormat="1" ht="30" customHeight="1">
      <c r="A4493" s="140" t="s">
        <v>4977</v>
      </c>
      <c r="B4493" s="142"/>
      <c r="C4493" s="142"/>
      <c r="D4493" s="142"/>
      <c r="E4493" s="142"/>
      <c r="F4493" s="142"/>
      <c r="K4493" s="140" t="s">
        <v>8398</v>
      </c>
    </row>
    <row r="4494" spans="1:11" s="139" customFormat="1" ht="30" customHeight="1">
      <c r="A4494" s="140" t="s">
        <v>4978</v>
      </c>
      <c r="B4494" s="142"/>
      <c r="C4494" s="142"/>
      <c r="D4494" s="142"/>
      <c r="E4494" s="142"/>
      <c r="F4494" s="142"/>
      <c r="K4494" s="140" t="s">
        <v>8399</v>
      </c>
    </row>
    <row r="4495" spans="1:11" s="139" customFormat="1" ht="30" customHeight="1">
      <c r="A4495" s="140" t="s">
        <v>4321</v>
      </c>
      <c r="B4495" s="142"/>
      <c r="C4495" s="142"/>
      <c r="D4495" s="142"/>
      <c r="E4495" s="142"/>
      <c r="F4495" s="142"/>
      <c r="K4495" s="140" t="s">
        <v>7554</v>
      </c>
    </row>
    <row r="4496" spans="1:11" s="139" customFormat="1" ht="30" customHeight="1">
      <c r="A4496" s="140" t="s">
        <v>4322</v>
      </c>
      <c r="B4496" s="142"/>
      <c r="C4496" s="142"/>
      <c r="D4496" s="142"/>
      <c r="E4496" s="142"/>
      <c r="F4496" s="142"/>
      <c r="K4496" s="140" t="s">
        <v>7555</v>
      </c>
    </row>
    <row r="4497" spans="1:11" s="139" customFormat="1" ht="30" customHeight="1">
      <c r="A4497" s="140" t="s">
        <v>4979</v>
      </c>
      <c r="B4497" s="142"/>
      <c r="C4497" s="142"/>
      <c r="D4497" s="142"/>
      <c r="E4497" s="142"/>
      <c r="F4497" s="142"/>
      <c r="K4497" s="140" t="s">
        <v>8400</v>
      </c>
    </row>
    <row r="4498" spans="1:11" s="139" customFormat="1" ht="30" customHeight="1">
      <c r="A4498" s="140" t="s">
        <v>4980</v>
      </c>
      <c r="B4498" s="142"/>
      <c r="C4498" s="142"/>
      <c r="D4498" s="142"/>
      <c r="E4498" s="142"/>
      <c r="F4498" s="142"/>
      <c r="K4498" s="140" t="s">
        <v>8401</v>
      </c>
    </row>
    <row r="4499" spans="1:11" s="139" customFormat="1" ht="30" customHeight="1">
      <c r="A4499" s="140" t="s">
        <v>4981</v>
      </c>
      <c r="B4499" s="142"/>
      <c r="C4499" s="142"/>
      <c r="D4499" s="142"/>
      <c r="E4499" s="142"/>
      <c r="F4499" s="142"/>
      <c r="K4499" s="140" t="s">
        <v>8402</v>
      </c>
    </row>
    <row r="4500" spans="1:11" s="139" customFormat="1" ht="30" customHeight="1">
      <c r="A4500" s="140" t="s">
        <v>3635</v>
      </c>
      <c r="B4500" s="142"/>
      <c r="C4500" s="142"/>
      <c r="D4500" s="142"/>
      <c r="E4500" s="142"/>
      <c r="F4500" s="142"/>
      <c r="K4500" s="140" t="s">
        <v>6777</v>
      </c>
    </row>
    <row r="4501" spans="1:11" s="139" customFormat="1" ht="30" customHeight="1">
      <c r="A4501" s="140" t="s">
        <v>4982</v>
      </c>
      <c r="B4501" s="142"/>
      <c r="C4501" s="142"/>
      <c r="D4501" s="142"/>
      <c r="E4501" s="142"/>
      <c r="F4501" s="142"/>
      <c r="K4501" s="140" t="s">
        <v>8403</v>
      </c>
    </row>
    <row r="4502" spans="1:11" s="139" customFormat="1" ht="30" customHeight="1">
      <c r="A4502" s="140" t="s">
        <v>4983</v>
      </c>
      <c r="B4502" s="142"/>
      <c r="C4502" s="142"/>
      <c r="D4502" s="142"/>
      <c r="E4502" s="142"/>
      <c r="F4502" s="142"/>
      <c r="K4502" s="140" t="s">
        <v>8404</v>
      </c>
    </row>
    <row r="4503" spans="1:11" s="139" customFormat="1" ht="30" customHeight="1">
      <c r="A4503" s="140" t="s">
        <v>4984</v>
      </c>
      <c r="B4503" s="142"/>
      <c r="C4503" s="142"/>
      <c r="D4503" s="142"/>
      <c r="E4503" s="142"/>
      <c r="F4503" s="142"/>
      <c r="K4503" s="140" t="s">
        <v>8405</v>
      </c>
    </row>
    <row r="4504" spans="1:11" s="139" customFormat="1" ht="30" customHeight="1">
      <c r="A4504" s="140" t="s">
        <v>4985</v>
      </c>
      <c r="B4504" s="142"/>
      <c r="C4504" s="142"/>
      <c r="D4504" s="142"/>
      <c r="E4504" s="142"/>
      <c r="F4504" s="142"/>
      <c r="K4504" s="140" t="s">
        <v>4985</v>
      </c>
    </row>
    <row r="4505" spans="1:11" s="139" customFormat="1" ht="30" customHeight="1">
      <c r="A4505" s="140" t="s">
        <v>4986</v>
      </c>
      <c r="B4505" s="142"/>
      <c r="C4505" s="142"/>
      <c r="D4505" s="142"/>
      <c r="E4505" s="142"/>
      <c r="F4505" s="142"/>
      <c r="K4505" s="140" t="s">
        <v>4986</v>
      </c>
    </row>
    <row r="4506" spans="1:11" s="139" customFormat="1" ht="30" customHeight="1">
      <c r="A4506" s="140" t="s">
        <v>3586</v>
      </c>
      <c r="B4506" s="142"/>
      <c r="C4506" s="142"/>
      <c r="D4506" s="142"/>
      <c r="E4506" s="142"/>
      <c r="F4506" s="142"/>
      <c r="K4506" s="140" t="s">
        <v>6718</v>
      </c>
    </row>
    <row r="4507" spans="1:11" s="139" customFormat="1" ht="30" customHeight="1">
      <c r="A4507" s="140" t="s">
        <v>4987</v>
      </c>
      <c r="B4507" s="142"/>
      <c r="C4507" s="142"/>
      <c r="D4507" s="142"/>
      <c r="E4507" s="142"/>
      <c r="F4507" s="142"/>
      <c r="K4507" s="140" t="s">
        <v>8406</v>
      </c>
    </row>
    <row r="4508" spans="1:11" s="139" customFormat="1" ht="30" customHeight="1">
      <c r="A4508" s="140" t="s">
        <v>4988</v>
      </c>
      <c r="B4508" s="142"/>
      <c r="C4508" s="142"/>
      <c r="D4508" s="142"/>
      <c r="E4508" s="142"/>
      <c r="F4508" s="142"/>
      <c r="K4508" s="140" t="s">
        <v>8407</v>
      </c>
    </row>
    <row r="4509" spans="1:11" s="139" customFormat="1" ht="30" customHeight="1">
      <c r="A4509" s="140" t="s">
        <v>4989</v>
      </c>
      <c r="B4509" s="142"/>
      <c r="C4509" s="142"/>
      <c r="D4509" s="142"/>
      <c r="E4509" s="142"/>
      <c r="F4509" s="142"/>
      <c r="K4509" s="140" t="s">
        <v>8408</v>
      </c>
    </row>
    <row r="4510" spans="1:11" s="139" customFormat="1" ht="30" customHeight="1">
      <c r="A4510" s="140" t="s">
        <v>4990</v>
      </c>
      <c r="B4510" s="142"/>
      <c r="C4510" s="142"/>
      <c r="D4510" s="142"/>
      <c r="E4510" s="142"/>
      <c r="F4510" s="142"/>
      <c r="K4510" s="140" t="s">
        <v>8409</v>
      </c>
    </row>
    <row r="4511" spans="1:11" s="139" customFormat="1" ht="30" customHeight="1">
      <c r="A4511" s="140" t="s">
        <v>5027</v>
      </c>
      <c r="B4511" s="142"/>
      <c r="C4511" s="142"/>
      <c r="D4511" s="142"/>
      <c r="E4511" s="142"/>
      <c r="F4511" s="142"/>
      <c r="K4511" s="140" t="s">
        <v>8444</v>
      </c>
    </row>
    <row r="4512" spans="1:11" s="139" customFormat="1" ht="30" customHeight="1">
      <c r="A4512" s="140" t="s">
        <v>4992</v>
      </c>
      <c r="B4512" s="142"/>
      <c r="C4512" s="142"/>
      <c r="D4512" s="142"/>
      <c r="E4512" s="142"/>
      <c r="F4512" s="142"/>
      <c r="K4512" s="140" t="s">
        <v>8411</v>
      </c>
    </row>
    <row r="4513" spans="1:11" s="139" customFormat="1" ht="30" customHeight="1">
      <c r="A4513" s="140" t="s">
        <v>4993</v>
      </c>
      <c r="B4513" s="142"/>
      <c r="C4513" s="142"/>
      <c r="D4513" s="142"/>
      <c r="E4513" s="142"/>
      <c r="F4513" s="142"/>
      <c r="K4513" s="140" t="s">
        <v>8412</v>
      </c>
    </row>
    <row r="4514" spans="1:11" s="139" customFormat="1" ht="30" customHeight="1">
      <c r="A4514" s="140" t="s">
        <v>4994</v>
      </c>
      <c r="B4514" s="142"/>
      <c r="C4514" s="142"/>
      <c r="D4514" s="142"/>
      <c r="E4514" s="142"/>
      <c r="F4514" s="142"/>
      <c r="K4514" s="140" t="s">
        <v>8413</v>
      </c>
    </row>
    <row r="4515" spans="1:11" s="139" customFormat="1" ht="30" customHeight="1">
      <c r="A4515" s="140" t="s">
        <v>4995</v>
      </c>
      <c r="B4515" s="142"/>
      <c r="C4515" s="142"/>
      <c r="D4515" s="142"/>
      <c r="E4515" s="142"/>
      <c r="F4515" s="142"/>
      <c r="K4515" s="140" t="s">
        <v>8414</v>
      </c>
    </row>
    <row r="4516" spans="1:11" s="139" customFormat="1" ht="30" customHeight="1">
      <c r="A4516" s="140" t="s">
        <v>4994</v>
      </c>
      <c r="B4516" s="142"/>
      <c r="C4516" s="142"/>
      <c r="D4516" s="142"/>
      <c r="E4516" s="142"/>
      <c r="F4516" s="142"/>
      <c r="K4516" s="140" t="s">
        <v>8413</v>
      </c>
    </row>
    <row r="4517" spans="1:11" s="139" customFormat="1" ht="30" customHeight="1">
      <c r="A4517" s="140" t="s">
        <v>4996</v>
      </c>
      <c r="B4517" s="142"/>
      <c r="C4517" s="142"/>
      <c r="D4517" s="142"/>
      <c r="E4517" s="142"/>
      <c r="F4517" s="142"/>
      <c r="K4517" s="140" t="s">
        <v>8415</v>
      </c>
    </row>
    <row r="4518" spans="1:11" s="139" customFormat="1" ht="30" customHeight="1">
      <c r="A4518" s="140" t="s">
        <v>4997</v>
      </c>
      <c r="B4518" s="142"/>
      <c r="C4518" s="142"/>
      <c r="D4518" s="142"/>
      <c r="E4518" s="142"/>
      <c r="F4518" s="142"/>
      <c r="K4518" s="140" t="s">
        <v>8416</v>
      </c>
    </row>
    <row r="4519" spans="1:11" s="139" customFormat="1" ht="30" customHeight="1">
      <c r="A4519" s="140" t="s">
        <v>52</v>
      </c>
      <c r="B4519" s="142"/>
      <c r="C4519" s="142"/>
      <c r="D4519" s="142"/>
      <c r="E4519" s="142"/>
      <c r="F4519" s="142"/>
      <c r="K4519" s="140" t="s">
        <v>6676</v>
      </c>
    </row>
    <row r="4520" spans="1:11" s="139" customFormat="1" ht="30" customHeight="1">
      <c r="A4520" s="140" t="s">
        <v>4998</v>
      </c>
      <c r="B4520" s="142"/>
      <c r="C4520" s="142"/>
      <c r="D4520" s="142"/>
      <c r="E4520" s="142"/>
      <c r="F4520" s="142"/>
      <c r="K4520" s="140" t="s">
        <v>8417</v>
      </c>
    </row>
    <row r="4521" spans="1:11" s="139" customFormat="1" ht="30" customHeight="1">
      <c r="A4521" s="140" t="s">
        <v>5028</v>
      </c>
      <c r="B4521" s="142">
        <v>26638.7</v>
      </c>
      <c r="C4521" s="142"/>
      <c r="D4521" s="142"/>
      <c r="E4521" s="142">
        <v>26638.7</v>
      </c>
      <c r="F4521" s="142" t="s">
        <v>8418</v>
      </c>
      <c r="K4521" s="140" t="s">
        <v>8419</v>
      </c>
    </row>
    <row r="4522" spans="1:11" s="139" customFormat="1" ht="30" customHeight="1">
      <c r="A4522" s="140" t="s">
        <v>5029</v>
      </c>
      <c r="B4522" s="142"/>
      <c r="C4522" s="142">
        <v>45283.6</v>
      </c>
      <c r="D4522" s="142"/>
      <c r="E4522" s="142">
        <v>45283.6</v>
      </c>
      <c r="F4522" s="142" t="s">
        <v>8420</v>
      </c>
      <c r="K4522" s="140" t="s">
        <v>8421</v>
      </c>
    </row>
    <row r="4523" spans="1:11" s="139" customFormat="1" ht="30" customHeight="1">
      <c r="A4523" s="140" t="s">
        <v>5030</v>
      </c>
      <c r="B4523" s="142"/>
      <c r="C4523" s="142"/>
      <c r="D4523" s="142">
        <v>133167.29999999999</v>
      </c>
      <c r="E4523" s="142">
        <v>133167.29999999999</v>
      </c>
      <c r="F4523" s="142" t="s">
        <v>8422</v>
      </c>
      <c r="K4523" s="140" t="s">
        <v>8423</v>
      </c>
    </row>
    <row r="4524" spans="1:11" s="139" customFormat="1" ht="30" customHeight="1">
      <c r="A4524" s="140" t="s">
        <v>52</v>
      </c>
      <c r="B4524" s="142"/>
      <c r="C4524" s="142"/>
      <c r="D4524" s="142"/>
      <c r="E4524" s="142"/>
      <c r="F4524" s="142"/>
      <c r="K4524" s="140" t="s">
        <v>52</v>
      </c>
    </row>
    <row r="4525" spans="1:11" s="139" customFormat="1" ht="30" customHeight="1">
      <c r="A4525" s="140" t="s">
        <v>3748</v>
      </c>
      <c r="B4525" s="142">
        <v>26638.7</v>
      </c>
      <c r="C4525" s="142">
        <v>45283.6</v>
      </c>
      <c r="D4525" s="142">
        <v>133167.29999999999</v>
      </c>
      <c r="E4525" s="142">
        <v>205089.6</v>
      </c>
      <c r="F4525" s="142"/>
      <c r="K4525" s="140" t="s">
        <v>6919</v>
      </c>
    </row>
    <row r="4526" spans="1:11" s="139" customFormat="1" ht="30" customHeight="1">
      <c r="A4526" s="140" t="s">
        <v>52</v>
      </c>
      <c r="B4526" s="142"/>
      <c r="C4526" s="142"/>
      <c r="D4526" s="142"/>
      <c r="E4526" s="142"/>
      <c r="F4526" s="142"/>
      <c r="K4526" s="140" t="s">
        <v>6758</v>
      </c>
    </row>
    <row r="4527" spans="1:11" s="139" customFormat="1" ht="30" customHeight="1">
      <c r="A4527" s="140" t="s">
        <v>5002</v>
      </c>
      <c r="B4527" s="142"/>
      <c r="C4527" s="142"/>
      <c r="D4527" s="142"/>
      <c r="E4527" s="142"/>
      <c r="F4527" s="142"/>
      <c r="K4527" s="140" t="s">
        <v>8424</v>
      </c>
    </row>
    <row r="4528" spans="1:11" s="139" customFormat="1" ht="30" customHeight="1">
      <c r="A4528" s="140" t="s">
        <v>5003</v>
      </c>
      <c r="B4528" s="142"/>
      <c r="C4528" s="142"/>
      <c r="D4528" s="142"/>
      <c r="E4528" s="142"/>
      <c r="F4528" s="142"/>
      <c r="K4528" s="140" t="s">
        <v>8425</v>
      </c>
    </row>
    <row r="4529" spans="1:11" s="139" customFormat="1" ht="30" customHeight="1">
      <c r="A4529" s="140" t="s">
        <v>5004</v>
      </c>
      <c r="B4529" s="142"/>
      <c r="C4529" s="142"/>
      <c r="D4529" s="142"/>
      <c r="E4529" s="142"/>
      <c r="F4529" s="142"/>
      <c r="K4529" s="140" t="s">
        <v>8426</v>
      </c>
    </row>
    <row r="4530" spans="1:11" s="139" customFormat="1" ht="30" customHeight="1">
      <c r="A4530" s="140" t="s">
        <v>5005</v>
      </c>
      <c r="B4530" s="142"/>
      <c r="C4530" s="142"/>
      <c r="D4530" s="142"/>
      <c r="E4530" s="142"/>
      <c r="F4530" s="142"/>
      <c r="K4530" s="140" t="s">
        <v>8427</v>
      </c>
    </row>
    <row r="4531" spans="1:11" s="139" customFormat="1" ht="30" customHeight="1">
      <c r="A4531" s="140" t="s">
        <v>5006</v>
      </c>
      <c r="B4531" s="142"/>
      <c r="C4531" s="142"/>
      <c r="D4531" s="142"/>
      <c r="E4531" s="142"/>
      <c r="F4531" s="142"/>
      <c r="K4531" s="140" t="s">
        <v>8428</v>
      </c>
    </row>
    <row r="4532" spans="1:11" s="139" customFormat="1" ht="30" customHeight="1">
      <c r="A4532" s="140" t="s">
        <v>5007</v>
      </c>
      <c r="B4532" s="142"/>
      <c r="C4532" s="142"/>
      <c r="D4532" s="142"/>
      <c r="E4532" s="142"/>
      <c r="F4532" s="142"/>
      <c r="K4532" s="140" t="s">
        <v>8429</v>
      </c>
    </row>
    <row r="4533" spans="1:11" s="139" customFormat="1" ht="30" customHeight="1">
      <c r="A4533" s="140" t="s">
        <v>5008</v>
      </c>
      <c r="B4533" s="142"/>
      <c r="C4533" s="142"/>
      <c r="D4533" s="142"/>
      <c r="E4533" s="142"/>
      <c r="F4533" s="142"/>
      <c r="K4533" s="140" t="s">
        <v>8430</v>
      </c>
    </row>
    <row r="4534" spans="1:11" s="139" customFormat="1" ht="30" customHeight="1">
      <c r="A4534" s="140" t="s">
        <v>5009</v>
      </c>
      <c r="B4534" s="142"/>
      <c r="C4534" s="142"/>
      <c r="D4534" s="142"/>
      <c r="E4534" s="142"/>
      <c r="F4534" s="142"/>
      <c r="K4534" s="140" t="s">
        <v>8431</v>
      </c>
    </row>
    <row r="4535" spans="1:11" s="139" customFormat="1" ht="30" customHeight="1">
      <c r="A4535" s="140" t="s">
        <v>5010</v>
      </c>
      <c r="B4535" s="142"/>
      <c r="C4535" s="142"/>
      <c r="D4535" s="142"/>
      <c r="E4535" s="142"/>
      <c r="F4535" s="142"/>
      <c r="K4535" s="140" t="s">
        <v>8432</v>
      </c>
    </row>
    <row r="4536" spans="1:11" s="139" customFormat="1" ht="30" customHeight="1">
      <c r="A4536" s="140" t="s">
        <v>5011</v>
      </c>
      <c r="B4536" s="142"/>
      <c r="C4536" s="142"/>
      <c r="D4536" s="142"/>
      <c r="E4536" s="142"/>
      <c r="F4536" s="142"/>
      <c r="K4536" s="140" t="s">
        <v>8433</v>
      </c>
    </row>
    <row r="4537" spans="1:11" s="139" customFormat="1" ht="30" customHeight="1">
      <c r="A4537" s="140" t="s">
        <v>5031</v>
      </c>
      <c r="B4537" s="142">
        <v>11981.7</v>
      </c>
      <c r="C4537" s="142"/>
      <c r="D4537" s="142"/>
      <c r="E4537" s="142">
        <v>11981.7</v>
      </c>
      <c r="F4537" s="142" t="s">
        <v>8418</v>
      </c>
      <c r="K4537" s="140" t="s">
        <v>8434</v>
      </c>
    </row>
    <row r="4538" spans="1:11" s="139" customFormat="1" ht="30" customHeight="1">
      <c r="A4538" s="140" t="s">
        <v>5032</v>
      </c>
      <c r="B4538" s="142"/>
      <c r="C4538" s="142">
        <v>20367.8</v>
      </c>
      <c r="D4538" s="142"/>
      <c r="E4538" s="142">
        <v>20367.8</v>
      </c>
      <c r="F4538" s="142" t="s">
        <v>8420</v>
      </c>
      <c r="K4538" s="140" t="s">
        <v>8435</v>
      </c>
    </row>
    <row r="4539" spans="1:11" s="139" customFormat="1" ht="30" customHeight="1">
      <c r="A4539" s="140" t="s">
        <v>5033</v>
      </c>
      <c r="B4539" s="142"/>
      <c r="C4539" s="142"/>
      <c r="D4539" s="142">
        <v>59896.5</v>
      </c>
      <c r="E4539" s="142">
        <v>59896.5</v>
      </c>
      <c r="F4539" s="142" t="s">
        <v>8422</v>
      </c>
      <c r="K4539" s="140" t="s">
        <v>8436</v>
      </c>
    </row>
    <row r="4540" spans="1:11" s="139" customFormat="1" ht="30" customHeight="1">
      <c r="A4540" s="140" t="s">
        <v>52</v>
      </c>
      <c r="B4540" s="142"/>
      <c r="C4540" s="142"/>
      <c r="D4540" s="142"/>
      <c r="E4540" s="142"/>
      <c r="F4540" s="142"/>
      <c r="K4540" s="140" t="s">
        <v>52</v>
      </c>
    </row>
    <row r="4541" spans="1:11" s="139" customFormat="1" ht="30" customHeight="1">
      <c r="A4541" s="140" t="s">
        <v>3748</v>
      </c>
      <c r="B4541" s="142">
        <v>11981.7</v>
      </c>
      <c r="C4541" s="142">
        <v>20367.8</v>
      </c>
      <c r="D4541" s="142">
        <v>59896.5</v>
      </c>
      <c r="E4541" s="142">
        <v>92246</v>
      </c>
      <c r="F4541" s="142"/>
      <c r="K4541" s="140" t="s">
        <v>6924</v>
      </c>
    </row>
    <row r="4542" spans="1:11" s="139" customFormat="1" ht="30" customHeight="1">
      <c r="A4542" s="140" t="s">
        <v>52</v>
      </c>
      <c r="B4542" s="142"/>
      <c r="C4542" s="142"/>
      <c r="D4542" s="142"/>
      <c r="E4542" s="142"/>
      <c r="F4542" s="142"/>
      <c r="K4542" s="140" t="s">
        <v>6796</v>
      </c>
    </row>
    <row r="4543" spans="1:11" s="139" customFormat="1" ht="30" customHeight="1">
      <c r="A4543" s="140" t="s">
        <v>3650</v>
      </c>
      <c r="B4543" s="142"/>
      <c r="C4543" s="142"/>
      <c r="D4543" s="142"/>
      <c r="E4543" s="142"/>
      <c r="F4543" s="142"/>
      <c r="K4543" s="140" t="s">
        <v>6806</v>
      </c>
    </row>
    <row r="4544" spans="1:11" s="139" customFormat="1" ht="30" customHeight="1">
      <c r="A4544" s="140" t="s">
        <v>5034</v>
      </c>
      <c r="B4544" s="142"/>
      <c r="C4544" s="142"/>
      <c r="D4544" s="142"/>
      <c r="E4544" s="142"/>
      <c r="F4544" s="142"/>
      <c r="K4544" s="140" t="s">
        <v>8437</v>
      </c>
    </row>
    <row r="4545" spans="1:11" s="139" customFormat="1" ht="30" customHeight="1">
      <c r="A4545" s="140" t="s">
        <v>5035</v>
      </c>
      <c r="B4545" s="142"/>
      <c r="C4545" s="142">
        <v>78621.2</v>
      </c>
      <c r="D4545" s="142"/>
      <c r="E4545" s="142">
        <v>78621.2</v>
      </c>
      <c r="F4545" s="142" t="s">
        <v>6755</v>
      </c>
      <c r="K4545" s="140" t="s">
        <v>8438</v>
      </c>
    </row>
    <row r="4546" spans="1:11" s="139" customFormat="1" ht="30" customHeight="1">
      <c r="A4546" s="140" t="s">
        <v>52</v>
      </c>
      <c r="B4546" s="142"/>
      <c r="C4546" s="142"/>
      <c r="D4546" s="142"/>
      <c r="E4546" s="142"/>
      <c r="F4546" s="142"/>
      <c r="K4546" s="140" t="s">
        <v>52</v>
      </c>
    </row>
    <row r="4547" spans="1:11" s="139" customFormat="1" ht="30" customHeight="1">
      <c r="A4547" s="140" t="s">
        <v>3748</v>
      </c>
      <c r="B4547" s="142"/>
      <c r="C4547" s="142">
        <v>78621.2</v>
      </c>
      <c r="D4547" s="142"/>
      <c r="E4547" s="142">
        <v>78621.2</v>
      </c>
      <c r="F4547" s="142"/>
      <c r="K4547" s="140" t="s">
        <v>6993</v>
      </c>
    </row>
    <row r="4548" spans="1:11" s="139" customFormat="1" ht="30" customHeight="1">
      <c r="A4548" s="140" t="s">
        <v>52</v>
      </c>
      <c r="B4548" s="146"/>
      <c r="C4548" s="146"/>
      <c r="D4548" s="146"/>
      <c r="E4548" s="146"/>
      <c r="F4548" s="146"/>
      <c r="K4548" s="140" t="s">
        <v>6994</v>
      </c>
    </row>
    <row r="4549" spans="1:11" s="139" customFormat="1" ht="30" customHeight="1">
      <c r="A4549" s="140" t="s">
        <v>3692</v>
      </c>
      <c r="B4549" s="146">
        <v>38620.400000000001</v>
      </c>
      <c r="C4549" s="146">
        <v>144272.6</v>
      </c>
      <c r="D4549" s="146">
        <v>193063.8</v>
      </c>
      <c r="E4549" s="146">
        <v>375956.8</v>
      </c>
      <c r="F4549" s="146"/>
      <c r="K4549" s="140" t="s">
        <v>8439</v>
      </c>
    </row>
    <row r="4550" spans="1:11" s="139" customFormat="1" ht="30" customHeight="1">
      <c r="A4550" s="140"/>
      <c r="B4550" s="140"/>
      <c r="C4550" s="140"/>
      <c r="D4550" s="140"/>
      <c r="E4550" s="140"/>
      <c r="F4550" s="140"/>
    </row>
    <row r="4551" spans="1:11" s="139" customFormat="1" ht="30" customHeight="1" thickBot="1">
      <c r="A4551" s="144" t="s">
        <v>3566</v>
      </c>
      <c r="B4551" s="145">
        <v>38620</v>
      </c>
      <c r="C4551" s="145">
        <v>144272</v>
      </c>
      <c r="D4551" s="145">
        <v>193063</v>
      </c>
      <c r="E4551" s="145">
        <v>375955</v>
      </c>
      <c r="F4551" s="144"/>
    </row>
    <row r="4552" spans="1:11" s="139" customFormat="1" ht="30" customHeight="1">
      <c r="A4552" s="140"/>
      <c r="B4552" s="140"/>
      <c r="C4552" s="140"/>
      <c r="D4552" s="140"/>
      <c r="E4552" s="140"/>
      <c r="F4552" s="140"/>
    </row>
    <row r="4553" spans="1:11" s="139" customFormat="1" ht="30" customHeight="1">
      <c r="A4553" s="140" t="s">
        <v>8445</v>
      </c>
      <c r="B4553" s="141">
        <v>32183</v>
      </c>
      <c r="C4553" s="141">
        <v>120227</v>
      </c>
      <c r="D4553" s="141">
        <v>160886</v>
      </c>
      <c r="E4553" s="141">
        <v>313296</v>
      </c>
      <c r="F4553" s="140" t="s">
        <v>52</v>
      </c>
      <c r="G4553" s="139" t="s">
        <v>52</v>
      </c>
      <c r="H4553" s="139" t="s">
        <v>6551</v>
      </c>
      <c r="K4553" s="139">
        <v>1</v>
      </c>
    </row>
    <row r="4554" spans="1:11" s="139" customFormat="1" ht="30" customHeight="1">
      <c r="A4554" s="147"/>
      <c r="B4554" s="140"/>
      <c r="C4554" s="140"/>
      <c r="D4554" s="140"/>
      <c r="E4554" s="140"/>
      <c r="F4554" s="140"/>
    </row>
    <row r="4555" spans="1:11" s="139" customFormat="1" ht="30" customHeight="1">
      <c r="A4555" s="140" t="s">
        <v>6674</v>
      </c>
      <c r="B4555" s="140"/>
      <c r="C4555" s="140"/>
      <c r="D4555" s="140"/>
      <c r="E4555" s="140"/>
      <c r="F4555" s="140"/>
      <c r="G4555" s="139" t="s">
        <v>52</v>
      </c>
      <c r="I4555" s="139" t="s">
        <v>1535</v>
      </c>
      <c r="J4555" s="139" t="s">
        <v>52</v>
      </c>
      <c r="K4555" s="139" t="s">
        <v>56</v>
      </c>
    </row>
    <row r="4556" spans="1:11" s="139" customFormat="1" ht="30" customHeight="1">
      <c r="A4556" s="140" t="s">
        <v>5036</v>
      </c>
      <c r="B4556" s="142"/>
      <c r="C4556" s="142"/>
      <c r="D4556" s="142"/>
      <c r="E4556" s="142"/>
      <c r="F4556" s="142"/>
      <c r="K4556" s="140" t="s">
        <v>8446</v>
      </c>
    </row>
    <row r="4557" spans="1:11" s="139" customFormat="1" ht="30" customHeight="1">
      <c r="A4557" s="140" t="s">
        <v>52</v>
      </c>
      <c r="B4557" s="142"/>
      <c r="C4557" s="142"/>
      <c r="D4557" s="142"/>
      <c r="E4557" s="142"/>
      <c r="F4557" s="142"/>
      <c r="K4557" s="140" t="s">
        <v>52</v>
      </c>
    </row>
    <row r="4558" spans="1:11" s="139" customFormat="1" ht="30" customHeight="1">
      <c r="A4558" s="140" t="s">
        <v>3548</v>
      </c>
      <c r="B4558" s="142"/>
      <c r="C4558" s="142"/>
      <c r="D4558" s="142"/>
      <c r="E4558" s="142"/>
      <c r="F4558" s="142"/>
      <c r="K4558" s="140" t="s">
        <v>6677</v>
      </c>
    </row>
    <row r="4559" spans="1:11" s="139" customFormat="1" ht="30" customHeight="1">
      <c r="A4559" s="140" t="s">
        <v>4977</v>
      </c>
      <c r="B4559" s="142"/>
      <c r="C4559" s="142"/>
      <c r="D4559" s="142"/>
      <c r="E4559" s="142"/>
      <c r="F4559" s="142"/>
      <c r="K4559" s="140" t="s">
        <v>8398</v>
      </c>
    </row>
    <row r="4560" spans="1:11" s="139" customFormat="1" ht="30" customHeight="1">
      <c r="A4560" s="140" t="s">
        <v>4978</v>
      </c>
      <c r="B4560" s="142"/>
      <c r="C4560" s="142"/>
      <c r="D4560" s="142"/>
      <c r="E4560" s="142"/>
      <c r="F4560" s="142"/>
      <c r="K4560" s="140" t="s">
        <v>8399</v>
      </c>
    </row>
    <row r="4561" spans="1:11" s="139" customFormat="1" ht="30" customHeight="1">
      <c r="A4561" s="140" t="s">
        <v>4321</v>
      </c>
      <c r="B4561" s="142"/>
      <c r="C4561" s="142"/>
      <c r="D4561" s="142"/>
      <c r="E4561" s="142"/>
      <c r="F4561" s="142"/>
      <c r="K4561" s="140" t="s">
        <v>7554</v>
      </c>
    </row>
    <row r="4562" spans="1:11" s="139" customFormat="1" ht="30" customHeight="1">
      <c r="A4562" s="140" t="s">
        <v>4322</v>
      </c>
      <c r="B4562" s="142"/>
      <c r="C4562" s="142"/>
      <c r="D4562" s="142"/>
      <c r="E4562" s="142"/>
      <c r="F4562" s="142"/>
      <c r="K4562" s="140" t="s">
        <v>7555</v>
      </c>
    </row>
    <row r="4563" spans="1:11" s="139" customFormat="1" ht="30" customHeight="1">
      <c r="A4563" s="140" t="s">
        <v>4979</v>
      </c>
      <c r="B4563" s="142"/>
      <c r="C4563" s="142"/>
      <c r="D4563" s="142"/>
      <c r="E4563" s="142"/>
      <c r="F4563" s="142"/>
      <c r="K4563" s="140" t="s">
        <v>8400</v>
      </c>
    </row>
    <row r="4564" spans="1:11" s="139" customFormat="1" ht="30" customHeight="1">
      <c r="A4564" s="140" t="s">
        <v>4980</v>
      </c>
      <c r="B4564" s="142"/>
      <c r="C4564" s="142"/>
      <c r="D4564" s="142"/>
      <c r="E4564" s="142"/>
      <c r="F4564" s="142"/>
      <c r="K4564" s="140" t="s">
        <v>8401</v>
      </c>
    </row>
    <row r="4565" spans="1:11" s="139" customFormat="1" ht="30" customHeight="1">
      <c r="A4565" s="140" t="s">
        <v>4981</v>
      </c>
      <c r="B4565" s="142"/>
      <c r="C4565" s="142"/>
      <c r="D4565" s="142"/>
      <c r="E4565" s="142"/>
      <c r="F4565" s="142"/>
      <c r="K4565" s="140" t="s">
        <v>8402</v>
      </c>
    </row>
    <row r="4566" spans="1:11" s="139" customFormat="1" ht="30" customHeight="1">
      <c r="A4566" s="140" t="s">
        <v>3635</v>
      </c>
      <c r="B4566" s="142"/>
      <c r="C4566" s="142"/>
      <c r="D4566" s="142"/>
      <c r="E4566" s="142"/>
      <c r="F4566" s="142"/>
      <c r="K4566" s="140" t="s">
        <v>6777</v>
      </c>
    </row>
    <row r="4567" spans="1:11" s="139" customFormat="1" ht="30" customHeight="1">
      <c r="A4567" s="140" t="s">
        <v>4982</v>
      </c>
      <c r="B4567" s="142"/>
      <c r="C4567" s="142"/>
      <c r="D4567" s="142"/>
      <c r="E4567" s="142"/>
      <c r="F4567" s="142"/>
      <c r="K4567" s="140" t="s">
        <v>8403</v>
      </c>
    </row>
    <row r="4568" spans="1:11" s="139" customFormat="1" ht="30" customHeight="1">
      <c r="A4568" s="140" t="s">
        <v>4983</v>
      </c>
      <c r="B4568" s="142"/>
      <c r="C4568" s="142"/>
      <c r="D4568" s="142"/>
      <c r="E4568" s="142"/>
      <c r="F4568" s="142"/>
      <c r="K4568" s="140" t="s">
        <v>8404</v>
      </c>
    </row>
    <row r="4569" spans="1:11" s="139" customFormat="1" ht="30" customHeight="1">
      <c r="A4569" s="140" t="s">
        <v>4984</v>
      </c>
      <c r="B4569" s="142"/>
      <c r="C4569" s="142"/>
      <c r="D4569" s="142"/>
      <c r="E4569" s="142"/>
      <c r="F4569" s="142"/>
      <c r="K4569" s="140" t="s">
        <v>8405</v>
      </c>
    </row>
    <row r="4570" spans="1:11" s="139" customFormat="1" ht="30" customHeight="1">
      <c r="A4570" s="140" t="s">
        <v>4985</v>
      </c>
      <c r="B4570" s="142"/>
      <c r="C4570" s="142"/>
      <c r="D4570" s="142"/>
      <c r="E4570" s="142"/>
      <c r="F4570" s="142"/>
      <c r="K4570" s="140" t="s">
        <v>4985</v>
      </c>
    </row>
    <row r="4571" spans="1:11" s="139" customFormat="1" ht="30" customHeight="1">
      <c r="A4571" s="140" t="s">
        <v>4986</v>
      </c>
      <c r="B4571" s="142"/>
      <c r="C4571" s="142"/>
      <c r="D4571" s="142"/>
      <c r="E4571" s="142"/>
      <c r="F4571" s="142"/>
      <c r="K4571" s="140" t="s">
        <v>4986</v>
      </c>
    </row>
    <row r="4572" spans="1:11" s="139" customFormat="1" ht="30" customHeight="1">
      <c r="A4572" s="140" t="s">
        <v>3586</v>
      </c>
      <c r="B4572" s="142"/>
      <c r="C4572" s="142"/>
      <c r="D4572" s="142"/>
      <c r="E4572" s="142"/>
      <c r="F4572" s="142"/>
      <c r="K4572" s="140" t="s">
        <v>6718</v>
      </c>
    </row>
    <row r="4573" spans="1:11" s="139" customFormat="1" ht="30" customHeight="1">
      <c r="A4573" s="140" t="s">
        <v>4987</v>
      </c>
      <c r="B4573" s="142"/>
      <c r="C4573" s="142"/>
      <c r="D4573" s="142"/>
      <c r="E4573" s="142"/>
      <c r="F4573" s="142"/>
      <c r="K4573" s="140" t="s">
        <v>8406</v>
      </c>
    </row>
    <row r="4574" spans="1:11" s="139" customFormat="1" ht="30" customHeight="1">
      <c r="A4574" s="140" t="s">
        <v>4988</v>
      </c>
      <c r="B4574" s="142"/>
      <c r="C4574" s="142"/>
      <c r="D4574" s="142"/>
      <c r="E4574" s="142"/>
      <c r="F4574" s="142"/>
      <c r="K4574" s="140" t="s">
        <v>8407</v>
      </c>
    </row>
    <row r="4575" spans="1:11" s="139" customFormat="1" ht="30" customHeight="1">
      <c r="A4575" s="140" t="s">
        <v>4989</v>
      </c>
      <c r="B4575" s="142"/>
      <c r="C4575" s="142"/>
      <c r="D4575" s="142"/>
      <c r="E4575" s="142"/>
      <c r="F4575" s="142"/>
      <c r="K4575" s="140" t="s">
        <v>8408</v>
      </c>
    </row>
    <row r="4576" spans="1:11" s="139" customFormat="1" ht="30" customHeight="1">
      <c r="A4576" s="140" t="s">
        <v>4990</v>
      </c>
      <c r="B4576" s="142"/>
      <c r="C4576" s="142"/>
      <c r="D4576" s="142"/>
      <c r="E4576" s="142"/>
      <c r="F4576" s="142"/>
      <c r="K4576" s="140" t="s">
        <v>8409</v>
      </c>
    </row>
    <row r="4577" spans="1:11" s="139" customFormat="1" ht="30" customHeight="1">
      <c r="A4577" s="140" t="s">
        <v>5037</v>
      </c>
      <c r="B4577" s="142"/>
      <c r="C4577" s="142"/>
      <c r="D4577" s="142"/>
      <c r="E4577" s="142"/>
      <c r="F4577" s="142"/>
      <c r="K4577" s="140" t="s">
        <v>8447</v>
      </c>
    </row>
    <row r="4578" spans="1:11" s="139" customFormat="1" ht="30" customHeight="1">
      <c r="A4578" s="140" t="s">
        <v>4992</v>
      </c>
      <c r="B4578" s="142"/>
      <c r="C4578" s="142"/>
      <c r="D4578" s="142"/>
      <c r="E4578" s="142"/>
      <c r="F4578" s="142"/>
      <c r="K4578" s="140" t="s">
        <v>8411</v>
      </c>
    </row>
    <row r="4579" spans="1:11" s="139" customFormat="1" ht="30" customHeight="1">
      <c r="A4579" s="140" t="s">
        <v>4993</v>
      </c>
      <c r="B4579" s="142"/>
      <c r="C4579" s="142"/>
      <c r="D4579" s="142"/>
      <c r="E4579" s="142"/>
      <c r="F4579" s="142"/>
      <c r="K4579" s="140" t="s">
        <v>8412</v>
      </c>
    </row>
    <row r="4580" spans="1:11" s="139" customFormat="1" ht="30" customHeight="1">
      <c r="A4580" s="140" t="s">
        <v>4994</v>
      </c>
      <c r="B4580" s="142"/>
      <c r="C4580" s="142"/>
      <c r="D4580" s="142"/>
      <c r="E4580" s="142"/>
      <c r="F4580" s="142"/>
      <c r="K4580" s="140" t="s">
        <v>8413</v>
      </c>
    </row>
    <row r="4581" spans="1:11" s="139" customFormat="1" ht="30" customHeight="1">
      <c r="A4581" s="140" t="s">
        <v>4995</v>
      </c>
      <c r="B4581" s="142"/>
      <c r="C4581" s="142"/>
      <c r="D4581" s="142"/>
      <c r="E4581" s="142"/>
      <c r="F4581" s="142"/>
      <c r="K4581" s="140" t="s">
        <v>8414</v>
      </c>
    </row>
    <row r="4582" spans="1:11" s="139" customFormat="1" ht="30" customHeight="1">
      <c r="A4582" s="140" t="s">
        <v>4994</v>
      </c>
      <c r="B4582" s="142"/>
      <c r="C4582" s="142"/>
      <c r="D4582" s="142"/>
      <c r="E4582" s="142"/>
      <c r="F4582" s="142"/>
      <c r="K4582" s="140" t="s">
        <v>8413</v>
      </c>
    </row>
    <row r="4583" spans="1:11" s="139" customFormat="1" ht="30" customHeight="1">
      <c r="A4583" s="140" t="s">
        <v>4996</v>
      </c>
      <c r="B4583" s="142"/>
      <c r="C4583" s="142"/>
      <c r="D4583" s="142"/>
      <c r="E4583" s="142"/>
      <c r="F4583" s="142"/>
      <c r="K4583" s="140" t="s">
        <v>8415</v>
      </c>
    </row>
    <row r="4584" spans="1:11" s="139" customFormat="1" ht="30" customHeight="1">
      <c r="A4584" s="140" t="s">
        <v>4997</v>
      </c>
      <c r="B4584" s="142"/>
      <c r="C4584" s="142"/>
      <c r="D4584" s="142"/>
      <c r="E4584" s="142"/>
      <c r="F4584" s="142"/>
      <c r="K4584" s="140" t="s">
        <v>8416</v>
      </c>
    </row>
    <row r="4585" spans="1:11" s="139" customFormat="1" ht="30" customHeight="1">
      <c r="A4585" s="140" t="s">
        <v>52</v>
      </c>
      <c r="B4585" s="142"/>
      <c r="C4585" s="142"/>
      <c r="D4585" s="142"/>
      <c r="E4585" s="142"/>
      <c r="F4585" s="142"/>
      <c r="K4585" s="140" t="s">
        <v>6676</v>
      </c>
    </row>
    <row r="4586" spans="1:11" s="139" customFormat="1" ht="30" customHeight="1">
      <c r="A4586" s="140" t="s">
        <v>4998</v>
      </c>
      <c r="B4586" s="142"/>
      <c r="C4586" s="142"/>
      <c r="D4586" s="142"/>
      <c r="E4586" s="142"/>
      <c r="F4586" s="142"/>
      <c r="K4586" s="140" t="s">
        <v>8417</v>
      </c>
    </row>
    <row r="4587" spans="1:11" s="139" customFormat="1" ht="30" customHeight="1">
      <c r="A4587" s="140" t="s">
        <v>5038</v>
      </c>
      <c r="B4587" s="142">
        <v>22198.9</v>
      </c>
      <c r="C4587" s="142"/>
      <c r="D4587" s="142"/>
      <c r="E4587" s="142">
        <v>22198.9</v>
      </c>
      <c r="F4587" s="142" t="s">
        <v>8418</v>
      </c>
      <c r="K4587" s="140" t="s">
        <v>8419</v>
      </c>
    </row>
    <row r="4588" spans="1:11" s="139" customFormat="1" ht="30" customHeight="1">
      <c r="A4588" s="140" t="s">
        <v>5039</v>
      </c>
      <c r="B4588" s="142"/>
      <c r="C4588" s="142">
        <v>37736.300000000003</v>
      </c>
      <c r="D4588" s="142"/>
      <c r="E4588" s="142">
        <v>37736.300000000003</v>
      </c>
      <c r="F4588" s="142" t="s">
        <v>8420</v>
      </c>
      <c r="K4588" s="140" t="s">
        <v>8421</v>
      </c>
    </row>
    <row r="4589" spans="1:11" s="139" customFormat="1" ht="30" customHeight="1">
      <c r="A4589" s="140" t="s">
        <v>5040</v>
      </c>
      <c r="B4589" s="142"/>
      <c r="C4589" s="142"/>
      <c r="D4589" s="142">
        <v>110972.7</v>
      </c>
      <c r="E4589" s="142">
        <v>110972.7</v>
      </c>
      <c r="F4589" s="142" t="s">
        <v>8422</v>
      </c>
      <c r="K4589" s="140" t="s">
        <v>8423</v>
      </c>
    </row>
    <row r="4590" spans="1:11" s="139" customFormat="1" ht="30" customHeight="1">
      <c r="A4590" s="140" t="s">
        <v>52</v>
      </c>
      <c r="B4590" s="142"/>
      <c r="C4590" s="142"/>
      <c r="D4590" s="142"/>
      <c r="E4590" s="142"/>
      <c r="F4590" s="142"/>
      <c r="K4590" s="140" t="s">
        <v>52</v>
      </c>
    </row>
    <row r="4591" spans="1:11" s="139" customFormat="1" ht="30" customHeight="1">
      <c r="A4591" s="140" t="s">
        <v>3748</v>
      </c>
      <c r="B4591" s="142">
        <v>22198.9</v>
      </c>
      <c r="C4591" s="142">
        <v>37736.300000000003</v>
      </c>
      <c r="D4591" s="142">
        <v>110972.7</v>
      </c>
      <c r="E4591" s="142">
        <v>170907.9</v>
      </c>
      <c r="F4591" s="142"/>
      <c r="K4591" s="140" t="s">
        <v>6919</v>
      </c>
    </row>
    <row r="4592" spans="1:11" s="139" customFormat="1" ht="30" customHeight="1">
      <c r="A4592" s="140" t="s">
        <v>52</v>
      </c>
      <c r="B4592" s="142"/>
      <c r="C4592" s="142"/>
      <c r="D4592" s="142"/>
      <c r="E4592" s="142"/>
      <c r="F4592" s="142"/>
      <c r="K4592" s="140" t="s">
        <v>6758</v>
      </c>
    </row>
    <row r="4593" spans="1:11" s="139" customFormat="1" ht="30" customHeight="1">
      <c r="A4593" s="140" t="s">
        <v>5002</v>
      </c>
      <c r="B4593" s="142"/>
      <c r="C4593" s="142"/>
      <c r="D4593" s="142"/>
      <c r="E4593" s="142"/>
      <c r="F4593" s="142"/>
      <c r="K4593" s="140" t="s">
        <v>8424</v>
      </c>
    </row>
    <row r="4594" spans="1:11" s="139" customFormat="1" ht="30" customHeight="1">
      <c r="A4594" s="140" t="s">
        <v>5003</v>
      </c>
      <c r="B4594" s="142"/>
      <c r="C4594" s="142"/>
      <c r="D4594" s="142"/>
      <c r="E4594" s="142"/>
      <c r="F4594" s="142"/>
      <c r="K4594" s="140" t="s">
        <v>8425</v>
      </c>
    </row>
    <row r="4595" spans="1:11" s="139" customFormat="1" ht="30" customHeight="1">
      <c r="A4595" s="140" t="s">
        <v>5004</v>
      </c>
      <c r="B4595" s="142"/>
      <c r="C4595" s="142"/>
      <c r="D4595" s="142"/>
      <c r="E4595" s="142"/>
      <c r="F4595" s="142"/>
      <c r="K4595" s="140" t="s">
        <v>8426</v>
      </c>
    </row>
    <row r="4596" spans="1:11" s="139" customFormat="1" ht="30" customHeight="1">
      <c r="A4596" s="140" t="s">
        <v>5005</v>
      </c>
      <c r="B4596" s="142"/>
      <c r="C4596" s="142"/>
      <c r="D4596" s="142"/>
      <c r="E4596" s="142"/>
      <c r="F4596" s="142"/>
      <c r="K4596" s="140" t="s">
        <v>8427</v>
      </c>
    </row>
    <row r="4597" spans="1:11" s="139" customFormat="1" ht="30" customHeight="1">
      <c r="A4597" s="140" t="s">
        <v>5006</v>
      </c>
      <c r="B4597" s="142"/>
      <c r="C4597" s="142"/>
      <c r="D4597" s="142"/>
      <c r="E4597" s="142"/>
      <c r="F4597" s="142"/>
      <c r="K4597" s="140" t="s">
        <v>8428</v>
      </c>
    </row>
    <row r="4598" spans="1:11" s="139" customFormat="1" ht="30" customHeight="1">
      <c r="A4598" s="140" t="s">
        <v>5007</v>
      </c>
      <c r="B4598" s="142"/>
      <c r="C4598" s="142"/>
      <c r="D4598" s="142"/>
      <c r="E4598" s="142"/>
      <c r="F4598" s="142"/>
      <c r="K4598" s="140" t="s">
        <v>8429</v>
      </c>
    </row>
    <row r="4599" spans="1:11" s="139" customFormat="1" ht="30" customHeight="1">
      <c r="A4599" s="140" t="s">
        <v>5008</v>
      </c>
      <c r="B4599" s="142"/>
      <c r="C4599" s="142"/>
      <c r="D4599" s="142"/>
      <c r="E4599" s="142"/>
      <c r="F4599" s="142"/>
      <c r="K4599" s="140" t="s">
        <v>8430</v>
      </c>
    </row>
    <row r="4600" spans="1:11" s="139" customFormat="1" ht="30" customHeight="1">
      <c r="A4600" s="140" t="s">
        <v>5009</v>
      </c>
      <c r="B4600" s="142"/>
      <c r="C4600" s="142"/>
      <c r="D4600" s="142"/>
      <c r="E4600" s="142"/>
      <c r="F4600" s="142"/>
      <c r="K4600" s="140" t="s">
        <v>8431</v>
      </c>
    </row>
    <row r="4601" spans="1:11" s="139" customFormat="1" ht="30" customHeight="1">
      <c r="A4601" s="140" t="s">
        <v>5010</v>
      </c>
      <c r="B4601" s="142"/>
      <c r="C4601" s="142"/>
      <c r="D4601" s="142"/>
      <c r="E4601" s="142"/>
      <c r="F4601" s="142"/>
      <c r="K4601" s="140" t="s">
        <v>8432</v>
      </c>
    </row>
    <row r="4602" spans="1:11" s="139" customFormat="1" ht="30" customHeight="1">
      <c r="A4602" s="140" t="s">
        <v>5011</v>
      </c>
      <c r="B4602" s="142"/>
      <c r="C4602" s="142"/>
      <c r="D4602" s="142"/>
      <c r="E4602" s="142"/>
      <c r="F4602" s="142"/>
      <c r="K4602" s="140" t="s">
        <v>8433</v>
      </c>
    </row>
    <row r="4603" spans="1:11" s="139" customFormat="1" ht="30" customHeight="1">
      <c r="A4603" s="140" t="s">
        <v>5041</v>
      </c>
      <c r="B4603" s="142">
        <v>9984.7000000000007</v>
      </c>
      <c r="C4603" s="142"/>
      <c r="D4603" s="142"/>
      <c r="E4603" s="142">
        <v>9984.7000000000007</v>
      </c>
      <c r="F4603" s="142" t="s">
        <v>8418</v>
      </c>
      <c r="K4603" s="140" t="s">
        <v>8434</v>
      </c>
    </row>
    <row r="4604" spans="1:11" s="139" customFormat="1" ht="30" customHeight="1">
      <c r="A4604" s="140" t="s">
        <v>5042</v>
      </c>
      <c r="B4604" s="142"/>
      <c r="C4604" s="142">
        <v>16973.2</v>
      </c>
      <c r="D4604" s="142"/>
      <c r="E4604" s="142">
        <v>16973.2</v>
      </c>
      <c r="F4604" s="142" t="s">
        <v>8420</v>
      </c>
      <c r="K4604" s="140" t="s">
        <v>8435</v>
      </c>
    </row>
    <row r="4605" spans="1:11" s="139" customFormat="1" ht="30" customHeight="1">
      <c r="A4605" s="140" t="s">
        <v>5043</v>
      </c>
      <c r="B4605" s="142"/>
      <c r="C4605" s="142"/>
      <c r="D4605" s="142">
        <v>49913.7</v>
      </c>
      <c r="E4605" s="142">
        <v>49913.7</v>
      </c>
      <c r="F4605" s="142" t="s">
        <v>8422</v>
      </c>
      <c r="K4605" s="140" t="s">
        <v>8436</v>
      </c>
    </row>
    <row r="4606" spans="1:11" s="139" customFormat="1" ht="30" customHeight="1">
      <c r="A4606" s="140" t="s">
        <v>52</v>
      </c>
      <c r="B4606" s="142"/>
      <c r="C4606" s="142"/>
      <c r="D4606" s="142"/>
      <c r="E4606" s="142"/>
      <c r="F4606" s="142"/>
      <c r="K4606" s="140" t="s">
        <v>52</v>
      </c>
    </row>
    <row r="4607" spans="1:11" s="139" customFormat="1" ht="30" customHeight="1">
      <c r="A4607" s="140" t="s">
        <v>3748</v>
      </c>
      <c r="B4607" s="142">
        <v>9984.7000000000007</v>
      </c>
      <c r="C4607" s="142">
        <v>16973.2</v>
      </c>
      <c r="D4607" s="142">
        <v>49913.7</v>
      </c>
      <c r="E4607" s="142">
        <v>76871.600000000006</v>
      </c>
      <c r="F4607" s="142"/>
      <c r="K4607" s="140" t="s">
        <v>6924</v>
      </c>
    </row>
    <row r="4608" spans="1:11" s="139" customFormat="1" ht="30" customHeight="1">
      <c r="A4608" s="140" t="s">
        <v>52</v>
      </c>
      <c r="B4608" s="142"/>
      <c r="C4608" s="142"/>
      <c r="D4608" s="142"/>
      <c r="E4608" s="142"/>
      <c r="F4608" s="142"/>
      <c r="K4608" s="140" t="s">
        <v>6796</v>
      </c>
    </row>
    <row r="4609" spans="1:11" s="139" customFormat="1" ht="30" customHeight="1">
      <c r="A4609" s="140" t="s">
        <v>3650</v>
      </c>
      <c r="B4609" s="142"/>
      <c r="C4609" s="142"/>
      <c r="D4609" s="142"/>
      <c r="E4609" s="142"/>
      <c r="F4609" s="142"/>
      <c r="K4609" s="140" t="s">
        <v>6806</v>
      </c>
    </row>
    <row r="4610" spans="1:11" s="139" customFormat="1" ht="30" customHeight="1">
      <c r="A4610" s="140" t="s">
        <v>5044</v>
      </c>
      <c r="B4610" s="142"/>
      <c r="C4610" s="142"/>
      <c r="D4610" s="142"/>
      <c r="E4610" s="142"/>
      <c r="F4610" s="142"/>
      <c r="K4610" s="140" t="s">
        <v>8437</v>
      </c>
    </row>
    <row r="4611" spans="1:11" s="139" customFormat="1" ht="30" customHeight="1">
      <c r="A4611" s="140" t="s">
        <v>5045</v>
      </c>
      <c r="B4611" s="142"/>
      <c r="C4611" s="142">
        <v>65517.7</v>
      </c>
      <c r="D4611" s="142"/>
      <c r="E4611" s="142">
        <v>65517.7</v>
      </c>
      <c r="F4611" s="142" t="s">
        <v>6755</v>
      </c>
      <c r="K4611" s="140" t="s">
        <v>8438</v>
      </c>
    </row>
    <row r="4612" spans="1:11" s="139" customFormat="1" ht="30" customHeight="1">
      <c r="A4612" s="140" t="s">
        <v>52</v>
      </c>
      <c r="B4612" s="142"/>
      <c r="C4612" s="142"/>
      <c r="D4612" s="142"/>
      <c r="E4612" s="142"/>
      <c r="F4612" s="142"/>
      <c r="K4612" s="140" t="s">
        <v>52</v>
      </c>
    </row>
    <row r="4613" spans="1:11" s="139" customFormat="1" ht="30" customHeight="1">
      <c r="A4613" s="140" t="s">
        <v>3748</v>
      </c>
      <c r="B4613" s="142"/>
      <c r="C4613" s="142">
        <v>65517.7</v>
      </c>
      <c r="D4613" s="142"/>
      <c r="E4613" s="142">
        <v>65517.7</v>
      </c>
      <c r="F4613" s="142"/>
      <c r="K4613" s="140" t="s">
        <v>6993</v>
      </c>
    </row>
    <row r="4614" spans="1:11" s="139" customFormat="1" ht="30" customHeight="1">
      <c r="A4614" s="140" t="s">
        <v>52</v>
      </c>
      <c r="B4614" s="146"/>
      <c r="C4614" s="146"/>
      <c r="D4614" s="146"/>
      <c r="E4614" s="146"/>
      <c r="F4614" s="146"/>
      <c r="K4614" s="140" t="s">
        <v>6994</v>
      </c>
    </row>
    <row r="4615" spans="1:11" s="139" customFormat="1" ht="30" customHeight="1">
      <c r="A4615" s="140" t="s">
        <v>3801</v>
      </c>
      <c r="B4615" s="146">
        <v>32183.599999999999</v>
      </c>
      <c r="C4615" s="146">
        <v>120227.2</v>
      </c>
      <c r="D4615" s="146">
        <v>160886.39999999999</v>
      </c>
      <c r="E4615" s="146">
        <v>313297.2</v>
      </c>
      <c r="F4615" s="146"/>
      <c r="K4615" s="140" t="s">
        <v>6995</v>
      </c>
    </row>
    <row r="4616" spans="1:11" s="139" customFormat="1" ht="30" customHeight="1">
      <c r="A4616" s="140"/>
      <c r="B4616" s="140"/>
      <c r="C4616" s="140"/>
      <c r="D4616" s="140"/>
      <c r="E4616" s="140"/>
      <c r="F4616" s="140"/>
    </row>
    <row r="4617" spans="1:11" s="139" customFormat="1" ht="30" customHeight="1" thickBot="1">
      <c r="A4617" s="144" t="s">
        <v>3566</v>
      </c>
      <c r="B4617" s="145">
        <v>32183</v>
      </c>
      <c r="C4617" s="145">
        <v>120227</v>
      </c>
      <c r="D4617" s="145">
        <v>160886</v>
      </c>
      <c r="E4617" s="145">
        <v>313296</v>
      </c>
      <c r="F4617" s="144"/>
    </row>
    <row r="4618" spans="1:11" s="139" customFormat="1" ht="30" customHeight="1">
      <c r="A4618" s="140"/>
      <c r="B4618" s="140"/>
      <c r="C4618" s="140"/>
      <c r="D4618" s="140"/>
      <c r="E4618" s="140"/>
      <c r="F4618" s="140"/>
    </row>
    <row r="4619" spans="1:11" s="139" customFormat="1" ht="30" customHeight="1">
      <c r="A4619" s="140" t="s">
        <v>8448</v>
      </c>
      <c r="B4619" s="141">
        <v>38620</v>
      </c>
      <c r="C4619" s="141">
        <v>144272</v>
      </c>
      <c r="D4619" s="141">
        <v>193063</v>
      </c>
      <c r="E4619" s="141">
        <v>375955</v>
      </c>
      <c r="F4619" s="140" t="s">
        <v>52</v>
      </c>
      <c r="G4619" s="139" t="s">
        <v>52</v>
      </c>
      <c r="H4619" s="139" t="s">
        <v>6552</v>
      </c>
      <c r="K4619" s="139">
        <v>1</v>
      </c>
    </row>
    <row r="4620" spans="1:11" s="139" customFormat="1" ht="30" customHeight="1">
      <c r="A4620" s="147"/>
      <c r="B4620" s="140"/>
      <c r="C4620" s="140"/>
      <c r="D4620" s="140"/>
      <c r="E4620" s="140"/>
      <c r="F4620" s="140"/>
    </row>
    <row r="4621" spans="1:11" s="139" customFormat="1" ht="30" customHeight="1">
      <c r="A4621" s="140" t="s">
        <v>6674</v>
      </c>
      <c r="B4621" s="140"/>
      <c r="C4621" s="140"/>
      <c r="D4621" s="140"/>
      <c r="E4621" s="140"/>
      <c r="F4621" s="140"/>
      <c r="G4621" s="139" t="s">
        <v>52</v>
      </c>
      <c r="I4621" s="139" t="s">
        <v>1535</v>
      </c>
      <c r="J4621" s="139" t="s">
        <v>52</v>
      </c>
      <c r="K4621" s="139" t="s">
        <v>56</v>
      </c>
    </row>
    <row r="4622" spans="1:11" s="139" customFormat="1" ht="30" customHeight="1">
      <c r="A4622" s="140" t="s">
        <v>5046</v>
      </c>
      <c r="B4622" s="142"/>
      <c r="C4622" s="142"/>
      <c r="D4622" s="142"/>
      <c r="E4622" s="142"/>
      <c r="F4622" s="142"/>
      <c r="K4622" s="140" t="s">
        <v>8449</v>
      </c>
    </row>
    <row r="4623" spans="1:11" s="139" customFormat="1" ht="30" customHeight="1">
      <c r="A4623" s="140" t="s">
        <v>52</v>
      </c>
      <c r="B4623" s="142"/>
      <c r="C4623" s="142"/>
      <c r="D4623" s="142"/>
      <c r="E4623" s="142"/>
      <c r="F4623" s="142"/>
      <c r="K4623" s="140" t="s">
        <v>52</v>
      </c>
    </row>
    <row r="4624" spans="1:11" s="139" customFormat="1" ht="30" customHeight="1">
      <c r="A4624" s="140" t="s">
        <v>3548</v>
      </c>
      <c r="B4624" s="142"/>
      <c r="C4624" s="142"/>
      <c r="D4624" s="142"/>
      <c r="E4624" s="142"/>
      <c r="F4624" s="142"/>
      <c r="K4624" s="140" t="s">
        <v>6677</v>
      </c>
    </row>
    <row r="4625" spans="1:11" s="139" customFormat="1" ht="30" customHeight="1">
      <c r="A4625" s="140" t="s">
        <v>4977</v>
      </c>
      <c r="B4625" s="142"/>
      <c r="C4625" s="142"/>
      <c r="D4625" s="142"/>
      <c r="E4625" s="142"/>
      <c r="F4625" s="142"/>
      <c r="K4625" s="140" t="s">
        <v>8398</v>
      </c>
    </row>
    <row r="4626" spans="1:11" s="139" customFormat="1" ht="30" customHeight="1">
      <c r="A4626" s="140" t="s">
        <v>4978</v>
      </c>
      <c r="B4626" s="142"/>
      <c r="C4626" s="142"/>
      <c r="D4626" s="142"/>
      <c r="E4626" s="142"/>
      <c r="F4626" s="142"/>
      <c r="K4626" s="140" t="s">
        <v>8399</v>
      </c>
    </row>
    <row r="4627" spans="1:11" s="139" customFormat="1" ht="30" customHeight="1">
      <c r="A4627" s="140" t="s">
        <v>4321</v>
      </c>
      <c r="B4627" s="142"/>
      <c r="C4627" s="142"/>
      <c r="D4627" s="142"/>
      <c r="E4627" s="142"/>
      <c r="F4627" s="142"/>
      <c r="K4627" s="140" t="s">
        <v>7554</v>
      </c>
    </row>
    <row r="4628" spans="1:11" s="139" customFormat="1" ht="30" customHeight="1">
      <c r="A4628" s="140" t="s">
        <v>4322</v>
      </c>
      <c r="B4628" s="142"/>
      <c r="C4628" s="142"/>
      <c r="D4628" s="142"/>
      <c r="E4628" s="142"/>
      <c r="F4628" s="142"/>
      <c r="K4628" s="140" t="s">
        <v>7555</v>
      </c>
    </row>
    <row r="4629" spans="1:11" s="139" customFormat="1" ht="30" customHeight="1">
      <c r="A4629" s="140" t="s">
        <v>4979</v>
      </c>
      <c r="B4629" s="142"/>
      <c r="C4629" s="142"/>
      <c r="D4629" s="142"/>
      <c r="E4629" s="142"/>
      <c r="F4629" s="142"/>
      <c r="K4629" s="140" t="s">
        <v>8400</v>
      </c>
    </row>
    <row r="4630" spans="1:11" s="139" customFormat="1" ht="30" customHeight="1">
      <c r="A4630" s="140" t="s">
        <v>4980</v>
      </c>
      <c r="B4630" s="142"/>
      <c r="C4630" s="142"/>
      <c r="D4630" s="142"/>
      <c r="E4630" s="142"/>
      <c r="F4630" s="142"/>
      <c r="K4630" s="140" t="s">
        <v>8401</v>
      </c>
    </row>
    <row r="4631" spans="1:11" s="139" customFormat="1" ht="30" customHeight="1">
      <c r="A4631" s="140" t="s">
        <v>4981</v>
      </c>
      <c r="B4631" s="142"/>
      <c r="C4631" s="142"/>
      <c r="D4631" s="142"/>
      <c r="E4631" s="142"/>
      <c r="F4631" s="142"/>
      <c r="K4631" s="140" t="s">
        <v>8402</v>
      </c>
    </row>
    <row r="4632" spans="1:11" s="139" customFormat="1" ht="30" customHeight="1">
      <c r="A4632" s="140" t="s">
        <v>3635</v>
      </c>
      <c r="B4632" s="142"/>
      <c r="C4632" s="142"/>
      <c r="D4632" s="142"/>
      <c r="E4632" s="142"/>
      <c r="F4632" s="142"/>
      <c r="K4632" s="140" t="s">
        <v>6777</v>
      </c>
    </row>
    <row r="4633" spans="1:11" s="139" customFormat="1" ht="30" customHeight="1">
      <c r="A4633" s="140" t="s">
        <v>4982</v>
      </c>
      <c r="B4633" s="142"/>
      <c r="C4633" s="142"/>
      <c r="D4633" s="142"/>
      <c r="E4633" s="142"/>
      <c r="F4633" s="142"/>
      <c r="K4633" s="140" t="s">
        <v>8403</v>
      </c>
    </row>
    <row r="4634" spans="1:11" s="139" customFormat="1" ht="30" customHeight="1">
      <c r="A4634" s="140" t="s">
        <v>4983</v>
      </c>
      <c r="B4634" s="142"/>
      <c r="C4634" s="142"/>
      <c r="D4634" s="142"/>
      <c r="E4634" s="142"/>
      <c r="F4634" s="142"/>
      <c r="K4634" s="140" t="s">
        <v>8404</v>
      </c>
    </row>
    <row r="4635" spans="1:11" s="139" customFormat="1" ht="30" customHeight="1">
      <c r="A4635" s="140" t="s">
        <v>4984</v>
      </c>
      <c r="B4635" s="142"/>
      <c r="C4635" s="142"/>
      <c r="D4635" s="142"/>
      <c r="E4635" s="142"/>
      <c r="F4635" s="142"/>
      <c r="K4635" s="140" t="s">
        <v>8405</v>
      </c>
    </row>
    <row r="4636" spans="1:11" s="139" customFormat="1" ht="30" customHeight="1">
      <c r="A4636" s="140" t="s">
        <v>4985</v>
      </c>
      <c r="B4636" s="142"/>
      <c r="C4636" s="142"/>
      <c r="D4636" s="142"/>
      <c r="E4636" s="142"/>
      <c r="F4636" s="142"/>
      <c r="K4636" s="140" t="s">
        <v>4985</v>
      </c>
    </row>
    <row r="4637" spans="1:11" s="139" customFormat="1" ht="30" customHeight="1">
      <c r="A4637" s="140" t="s">
        <v>4986</v>
      </c>
      <c r="B4637" s="142"/>
      <c r="C4637" s="142"/>
      <c r="D4637" s="142"/>
      <c r="E4637" s="142"/>
      <c r="F4637" s="142"/>
      <c r="K4637" s="140" t="s">
        <v>4986</v>
      </c>
    </row>
    <row r="4638" spans="1:11" s="139" customFormat="1" ht="30" customHeight="1">
      <c r="A4638" s="140" t="s">
        <v>3586</v>
      </c>
      <c r="B4638" s="142"/>
      <c r="C4638" s="142"/>
      <c r="D4638" s="142"/>
      <c r="E4638" s="142"/>
      <c r="F4638" s="142"/>
      <c r="K4638" s="140" t="s">
        <v>6718</v>
      </c>
    </row>
    <row r="4639" spans="1:11" s="139" customFormat="1" ht="30" customHeight="1">
      <c r="A4639" s="140" t="s">
        <v>4987</v>
      </c>
      <c r="B4639" s="142"/>
      <c r="C4639" s="142"/>
      <c r="D4639" s="142"/>
      <c r="E4639" s="142"/>
      <c r="F4639" s="142"/>
      <c r="K4639" s="140" t="s">
        <v>8406</v>
      </c>
    </row>
    <row r="4640" spans="1:11" s="139" customFormat="1" ht="30" customHeight="1">
      <c r="A4640" s="140" t="s">
        <v>4988</v>
      </c>
      <c r="B4640" s="142"/>
      <c r="C4640" s="142"/>
      <c r="D4640" s="142"/>
      <c r="E4640" s="142"/>
      <c r="F4640" s="142"/>
      <c r="K4640" s="140" t="s">
        <v>8407</v>
      </c>
    </row>
    <row r="4641" spans="1:11" s="139" customFormat="1" ht="30" customHeight="1">
      <c r="A4641" s="140" t="s">
        <v>4989</v>
      </c>
      <c r="B4641" s="142"/>
      <c r="C4641" s="142"/>
      <c r="D4641" s="142"/>
      <c r="E4641" s="142"/>
      <c r="F4641" s="142"/>
      <c r="K4641" s="140" t="s">
        <v>8408</v>
      </c>
    </row>
    <row r="4642" spans="1:11" s="139" customFormat="1" ht="30" customHeight="1">
      <c r="A4642" s="140" t="s">
        <v>4990</v>
      </c>
      <c r="B4642" s="142"/>
      <c r="C4642" s="142"/>
      <c r="D4642" s="142"/>
      <c r="E4642" s="142"/>
      <c r="F4642" s="142"/>
      <c r="K4642" s="140" t="s">
        <v>8409</v>
      </c>
    </row>
    <row r="4643" spans="1:11" s="139" customFormat="1" ht="30" customHeight="1">
      <c r="A4643" s="140" t="s">
        <v>5027</v>
      </c>
      <c r="B4643" s="142"/>
      <c r="C4643" s="142"/>
      <c r="D4643" s="142"/>
      <c r="E4643" s="142"/>
      <c r="F4643" s="142"/>
      <c r="K4643" s="140" t="s">
        <v>8444</v>
      </c>
    </row>
    <row r="4644" spans="1:11" s="139" customFormat="1" ht="30" customHeight="1">
      <c r="A4644" s="140" t="s">
        <v>4992</v>
      </c>
      <c r="B4644" s="142"/>
      <c r="C4644" s="142"/>
      <c r="D4644" s="142"/>
      <c r="E4644" s="142"/>
      <c r="F4644" s="142"/>
      <c r="K4644" s="140" t="s">
        <v>8411</v>
      </c>
    </row>
    <row r="4645" spans="1:11" s="139" customFormat="1" ht="30" customHeight="1">
      <c r="A4645" s="140" t="s">
        <v>4993</v>
      </c>
      <c r="B4645" s="142"/>
      <c r="C4645" s="142"/>
      <c r="D4645" s="142"/>
      <c r="E4645" s="142"/>
      <c r="F4645" s="142"/>
      <c r="K4645" s="140" t="s">
        <v>8412</v>
      </c>
    </row>
    <row r="4646" spans="1:11" s="139" customFormat="1" ht="30" customHeight="1">
      <c r="A4646" s="140" t="s">
        <v>4994</v>
      </c>
      <c r="B4646" s="142"/>
      <c r="C4646" s="142"/>
      <c r="D4646" s="142"/>
      <c r="E4646" s="142"/>
      <c r="F4646" s="142"/>
      <c r="K4646" s="140" t="s">
        <v>8413</v>
      </c>
    </row>
    <row r="4647" spans="1:11" s="139" customFormat="1" ht="30" customHeight="1">
      <c r="A4647" s="140" t="s">
        <v>4995</v>
      </c>
      <c r="B4647" s="142"/>
      <c r="C4647" s="142"/>
      <c r="D4647" s="142"/>
      <c r="E4647" s="142"/>
      <c r="F4647" s="142"/>
      <c r="K4647" s="140" t="s">
        <v>8414</v>
      </c>
    </row>
    <row r="4648" spans="1:11" s="139" customFormat="1" ht="30" customHeight="1">
      <c r="A4648" s="140" t="s">
        <v>4994</v>
      </c>
      <c r="B4648" s="142"/>
      <c r="C4648" s="142"/>
      <c r="D4648" s="142"/>
      <c r="E4648" s="142"/>
      <c r="F4648" s="142"/>
      <c r="K4648" s="140" t="s">
        <v>8413</v>
      </c>
    </row>
    <row r="4649" spans="1:11" s="139" customFormat="1" ht="30" customHeight="1">
      <c r="A4649" s="140" t="s">
        <v>4996</v>
      </c>
      <c r="B4649" s="142"/>
      <c r="C4649" s="142"/>
      <c r="D4649" s="142"/>
      <c r="E4649" s="142"/>
      <c r="F4649" s="142"/>
      <c r="K4649" s="140" t="s">
        <v>8415</v>
      </c>
    </row>
    <row r="4650" spans="1:11" s="139" customFormat="1" ht="30" customHeight="1">
      <c r="A4650" s="140" t="s">
        <v>4997</v>
      </c>
      <c r="B4650" s="142"/>
      <c r="C4650" s="142"/>
      <c r="D4650" s="142"/>
      <c r="E4650" s="142"/>
      <c r="F4650" s="142"/>
      <c r="K4650" s="140" t="s">
        <v>8416</v>
      </c>
    </row>
    <row r="4651" spans="1:11" s="139" customFormat="1" ht="30" customHeight="1">
      <c r="A4651" s="140" t="s">
        <v>52</v>
      </c>
      <c r="B4651" s="142"/>
      <c r="C4651" s="142"/>
      <c r="D4651" s="142"/>
      <c r="E4651" s="142"/>
      <c r="F4651" s="142"/>
      <c r="K4651" s="140" t="s">
        <v>6676</v>
      </c>
    </row>
    <row r="4652" spans="1:11" s="139" customFormat="1" ht="30" customHeight="1">
      <c r="A4652" s="140" t="s">
        <v>4998</v>
      </c>
      <c r="B4652" s="142"/>
      <c r="C4652" s="142"/>
      <c r="D4652" s="142"/>
      <c r="E4652" s="142"/>
      <c r="F4652" s="142"/>
      <c r="K4652" s="140" t="s">
        <v>8417</v>
      </c>
    </row>
    <row r="4653" spans="1:11" s="139" customFormat="1" ht="30" customHeight="1">
      <c r="A4653" s="140" t="s">
        <v>5028</v>
      </c>
      <c r="B4653" s="142">
        <v>26638.7</v>
      </c>
      <c r="C4653" s="142"/>
      <c r="D4653" s="142"/>
      <c r="E4653" s="142">
        <v>26638.7</v>
      </c>
      <c r="F4653" s="142" t="s">
        <v>8418</v>
      </c>
      <c r="K4653" s="140" t="s">
        <v>8419</v>
      </c>
    </row>
    <row r="4654" spans="1:11" s="139" customFormat="1" ht="30" customHeight="1">
      <c r="A4654" s="140" t="s">
        <v>5029</v>
      </c>
      <c r="B4654" s="142"/>
      <c r="C4654" s="142">
        <v>45283.6</v>
      </c>
      <c r="D4654" s="142"/>
      <c r="E4654" s="142">
        <v>45283.6</v>
      </c>
      <c r="F4654" s="142" t="s">
        <v>8420</v>
      </c>
      <c r="K4654" s="140" t="s">
        <v>8421</v>
      </c>
    </row>
    <row r="4655" spans="1:11" s="139" customFormat="1" ht="30" customHeight="1">
      <c r="A4655" s="140" t="s">
        <v>5030</v>
      </c>
      <c r="B4655" s="142"/>
      <c r="C4655" s="142"/>
      <c r="D4655" s="142">
        <v>133167.29999999999</v>
      </c>
      <c r="E4655" s="142">
        <v>133167.29999999999</v>
      </c>
      <c r="F4655" s="142" t="s">
        <v>8422</v>
      </c>
      <c r="K4655" s="140" t="s">
        <v>8423</v>
      </c>
    </row>
    <row r="4656" spans="1:11" s="139" customFormat="1" ht="30" customHeight="1">
      <c r="A4656" s="140" t="s">
        <v>52</v>
      </c>
      <c r="B4656" s="142"/>
      <c r="C4656" s="142"/>
      <c r="D4656" s="142"/>
      <c r="E4656" s="142"/>
      <c r="F4656" s="142"/>
      <c r="K4656" s="140" t="s">
        <v>52</v>
      </c>
    </row>
    <row r="4657" spans="1:11" s="139" customFormat="1" ht="30" customHeight="1">
      <c r="A4657" s="140" t="s">
        <v>3748</v>
      </c>
      <c r="B4657" s="142">
        <v>26638.7</v>
      </c>
      <c r="C4657" s="142">
        <v>45283.6</v>
      </c>
      <c r="D4657" s="142">
        <v>133167.29999999999</v>
      </c>
      <c r="E4657" s="142">
        <v>205089.6</v>
      </c>
      <c r="F4657" s="142"/>
      <c r="K4657" s="140" t="s">
        <v>6919</v>
      </c>
    </row>
    <row r="4658" spans="1:11" s="139" customFormat="1" ht="30" customHeight="1">
      <c r="A4658" s="140" t="s">
        <v>52</v>
      </c>
      <c r="B4658" s="142"/>
      <c r="C4658" s="142"/>
      <c r="D4658" s="142"/>
      <c r="E4658" s="142"/>
      <c r="F4658" s="142"/>
      <c r="K4658" s="140" t="s">
        <v>6758</v>
      </c>
    </row>
    <row r="4659" spans="1:11" s="139" customFormat="1" ht="30" customHeight="1">
      <c r="A4659" s="140" t="s">
        <v>5002</v>
      </c>
      <c r="B4659" s="142"/>
      <c r="C4659" s="142"/>
      <c r="D4659" s="142"/>
      <c r="E4659" s="142"/>
      <c r="F4659" s="142"/>
      <c r="K4659" s="140" t="s">
        <v>8424</v>
      </c>
    </row>
    <row r="4660" spans="1:11" s="139" customFormat="1" ht="30" customHeight="1">
      <c r="A4660" s="140" t="s">
        <v>5003</v>
      </c>
      <c r="B4660" s="142"/>
      <c r="C4660" s="142"/>
      <c r="D4660" s="142"/>
      <c r="E4660" s="142"/>
      <c r="F4660" s="142"/>
      <c r="K4660" s="140" t="s">
        <v>8425</v>
      </c>
    </row>
    <row r="4661" spans="1:11" s="139" customFormat="1" ht="30" customHeight="1">
      <c r="A4661" s="140" t="s">
        <v>5004</v>
      </c>
      <c r="B4661" s="142"/>
      <c r="C4661" s="142"/>
      <c r="D4661" s="142"/>
      <c r="E4661" s="142"/>
      <c r="F4661" s="142"/>
      <c r="K4661" s="140" t="s">
        <v>8426</v>
      </c>
    </row>
    <row r="4662" spans="1:11" s="139" customFormat="1" ht="30" customHeight="1">
      <c r="A4662" s="140" t="s">
        <v>5005</v>
      </c>
      <c r="B4662" s="142"/>
      <c r="C4662" s="142"/>
      <c r="D4662" s="142"/>
      <c r="E4662" s="142"/>
      <c r="F4662" s="142"/>
      <c r="K4662" s="140" t="s">
        <v>8427</v>
      </c>
    </row>
    <row r="4663" spans="1:11" s="139" customFormat="1" ht="30" customHeight="1">
      <c r="A4663" s="140" t="s">
        <v>5006</v>
      </c>
      <c r="B4663" s="142"/>
      <c r="C4663" s="142"/>
      <c r="D4663" s="142"/>
      <c r="E4663" s="142"/>
      <c r="F4663" s="142"/>
      <c r="K4663" s="140" t="s">
        <v>8428</v>
      </c>
    </row>
    <row r="4664" spans="1:11" s="139" customFormat="1" ht="30" customHeight="1">
      <c r="A4664" s="140" t="s">
        <v>5007</v>
      </c>
      <c r="B4664" s="142"/>
      <c r="C4664" s="142"/>
      <c r="D4664" s="142"/>
      <c r="E4664" s="142"/>
      <c r="F4664" s="142"/>
      <c r="K4664" s="140" t="s">
        <v>8429</v>
      </c>
    </row>
    <row r="4665" spans="1:11" s="139" customFormat="1" ht="30" customHeight="1">
      <c r="A4665" s="140" t="s">
        <v>5008</v>
      </c>
      <c r="B4665" s="142"/>
      <c r="C4665" s="142"/>
      <c r="D4665" s="142"/>
      <c r="E4665" s="142"/>
      <c r="F4665" s="142"/>
      <c r="K4665" s="140" t="s">
        <v>8430</v>
      </c>
    </row>
    <row r="4666" spans="1:11" s="139" customFormat="1" ht="30" customHeight="1">
      <c r="A4666" s="140" t="s">
        <v>5009</v>
      </c>
      <c r="B4666" s="142"/>
      <c r="C4666" s="142"/>
      <c r="D4666" s="142"/>
      <c r="E4666" s="142"/>
      <c r="F4666" s="142"/>
      <c r="K4666" s="140" t="s">
        <v>8431</v>
      </c>
    </row>
    <row r="4667" spans="1:11" s="139" customFormat="1" ht="30" customHeight="1">
      <c r="A4667" s="140" t="s">
        <v>5010</v>
      </c>
      <c r="B4667" s="142"/>
      <c r="C4667" s="142"/>
      <c r="D4667" s="142"/>
      <c r="E4667" s="142"/>
      <c r="F4667" s="142"/>
      <c r="K4667" s="140" t="s">
        <v>8432</v>
      </c>
    </row>
    <row r="4668" spans="1:11" s="139" customFormat="1" ht="30" customHeight="1">
      <c r="A4668" s="140" t="s">
        <v>5011</v>
      </c>
      <c r="B4668" s="142"/>
      <c r="C4668" s="142"/>
      <c r="D4668" s="142"/>
      <c r="E4668" s="142"/>
      <c r="F4668" s="142"/>
      <c r="K4668" s="140" t="s">
        <v>8433</v>
      </c>
    </row>
    <row r="4669" spans="1:11" s="139" customFormat="1" ht="30" customHeight="1">
      <c r="A4669" s="140" t="s">
        <v>5031</v>
      </c>
      <c r="B4669" s="142">
        <v>11981.7</v>
      </c>
      <c r="C4669" s="142"/>
      <c r="D4669" s="142"/>
      <c r="E4669" s="142">
        <v>11981.7</v>
      </c>
      <c r="F4669" s="142" t="s">
        <v>8418</v>
      </c>
      <c r="K4669" s="140" t="s">
        <v>8434</v>
      </c>
    </row>
    <row r="4670" spans="1:11" s="139" customFormat="1" ht="30" customHeight="1">
      <c r="A4670" s="140" t="s">
        <v>5032</v>
      </c>
      <c r="B4670" s="142"/>
      <c r="C4670" s="142">
        <v>20367.8</v>
      </c>
      <c r="D4670" s="142"/>
      <c r="E4670" s="142">
        <v>20367.8</v>
      </c>
      <c r="F4670" s="142" t="s">
        <v>8420</v>
      </c>
      <c r="K4670" s="140" t="s">
        <v>8435</v>
      </c>
    </row>
    <row r="4671" spans="1:11" s="139" customFormat="1" ht="30" customHeight="1">
      <c r="A4671" s="140" t="s">
        <v>5033</v>
      </c>
      <c r="B4671" s="142"/>
      <c r="C4671" s="142"/>
      <c r="D4671" s="142">
        <v>59896.5</v>
      </c>
      <c r="E4671" s="142">
        <v>59896.5</v>
      </c>
      <c r="F4671" s="142" t="s">
        <v>8422</v>
      </c>
      <c r="K4671" s="140" t="s">
        <v>8436</v>
      </c>
    </row>
    <row r="4672" spans="1:11" s="139" customFormat="1" ht="30" customHeight="1">
      <c r="A4672" s="140" t="s">
        <v>52</v>
      </c>
      <c r="B4672" s="142"/>
      <c r="C4672" s="142"/>
      <c r="D4672" s="142"/>
      <c r="E4672" s="142"/>
      <c r="F4672" s="142"/>
      <c r="K4672" s="140" t="s">
        <v>52</v>
      </c>
    </row>
    <row r="4673" spans="1:11" s="139" customFormat="1" ht="30" customHeight="1">
      <c r="A4673" s="140" t="s">
        <v>3748</v>
      </c>
      <c r="B4673" s="142">
        <v>11981.7</v>
      </c>
      <c r="C4673" s="142">
        <v>20367.8</v>
      </c>
      <c r="D4673" s="142">
        <v>59896.5</v>
      </c>
      <c r="E4673" s="142">
        <v>92246</v>
      </c>
      <c r="F4673" s="142"/>
      <c r="K4673" s="140" t="s">
        <v>6924</v>
      </c>
    </row>
    <row r="4674" spans="1:11" s="139" customFormat="1" ht="30" customHeight="1">
      <c r="A4674" s="140" t="s">
        <v>52</v>
      </c>
      <c r="B4674" s="142"/>
      <c r="C4674" s="142"/>
      <c r="D4674" s="142"/>
      <c r="E4674" s="142"/>
      <c r="F4674" s="142"/>
      <c r="K4674" s="140" t="s">
        <v>6796</v>
      </c>
    </row>
    <row r="4675" spans="1:11" s="139" customFormat="1" ht="30" customHeight="1">
      <c r="A4675" s="140" t="s">
        <v>3650</v>
      </c>
      <c r="B4675" s="142"/>
      <c r="C4675" s="142"/>
      <c r="D4675" s="142"/>
      <c r="E4675" s="142"/>
      <c r="F4675" s="142"/>
      <c r="K4675" s="140" t="s">
        <v>6806</v>
      </c>
    </row>
    <row r="4676" spans="1:11" s="139" customFormat="1" ht="30" customHeight="1">
      <c r="A4676" s="140" t="s">
        <v>5034</v>
      </c>
      <c r="B4676" s="142"/>
      <c r="C4676" s="142"/>
      <c r="D4676" s="142"/>
      <c r="E4676" s="142"/>
      <c r="F4676" s="142"/>
      <c r="K4676" s="140" t="s">
        <v>8437</v>
      </c>
    </row>
    <row r="4677" spans="1:11" s="139" customFormat="1" ht="30" customHeight="1">
      <c r="A4677" s="140" t="s">
        <v>5035</v>
      </c>
      <c r="B4677" s="142"/>
      <c r="C4677" s="142">
        <v>78621.2</v>
      </c>
      <c r="D4677" s="142"/>
      <c r="E4677" s="142">
        <v>78621.2</v>
      </c>
      <c r="F4677" s="142" t="s">
        <v>6755</v>
      </c>
      <c r="K4677" s="140" t="s">
        <v>8438</v>
      </c>
    </row>
    <row r="4678" spans="1:11" s="139" customFormat="1" ht="30" customHeight="1">
      <c r="A4678" s="140" t="s">
        <v>52</v>
      </c>
      <c r="B4678" s="142"/>
      <c r="C4678" s="142"/>
      <c r="D4678" s="142"/>
      <c r="E4678" s="142"/>
      <c r="F4678" s="142"/>
      <c r="K4678" s="140" t="s">
        <v>52</v>
      </c>
    </row>
    <row r="4679" spans="1:11" s="139" customFormat="1" ht="30" customHeight="1">
      <c r="A4679" s="140" t="s">
        <v>3748</v>
      </c>
      <c r="B4679" s="142"/>
      <c r="C4679" s="142">
        <v>78621.2</v>
      </c>
      <c r="D4679" s="142"/>
      <c r="E4679" s="142">
        <v>78621.2</v>
      </c>
      <c r="F4679" s="142"/>
      <c r="K4679" s="140" t="s">
        <v>6993</v>
      </c>
    </row>
    <row r="4680" spans="1:11" s="139" customFormat="1" ht="30" customHeight="1">
      <c r="A4680" s="140" t="s">
        <v>52</v>
      </c>
      <c r="B4680" s="146"/>
      <c r="C4680" s="146"/>
      <c r="D4680" s="146"/>
      <c r="E4680" s="146"/>
      <c r="F4680" s="146"/>
      <c r="K4680" s="140" t="s">
        <v>6994</v>
      </c>
    </row>
    <row r="4681" spans="1:11" s="139" customFormat="1" ht="30" customHeight="1">
      <c r="A4681" s="140" t="s">
        <v>3801</v>
      </c>
      <c r="B4681" s="146">
        <v>38620.400000000001</v>
      </c>
      <c r="C4681" s="146">
        <v>144272.6</v>
      </c>
      <c r="D4681" s="146">
        <v>193063.8</v>
      </c>
      <c r="E4681" s="146">
        <v>375956.8</v>
      </c>
      <c r="F4681" s="146"/>
      <c r="K4681" s="140" t="s">
        <v>6995</v>
      </c>
    </row>
    <row r="4682" spans="1:11" s="139" customFormat="1" ht="30" customHeight="1">
      <c r="A4682" s="140"/>
      <c r="B4682" s="140"/>
      <c r="C4682" s="140"/>
      <c r="D4682" s="140"/>
      <c r="E4682" s="140"/>
      <c r="F4682" s="140"/>
    </row>
    <row r="4683" spans="1:11" s="139" customFormat="1" ht="30" customHeight="1" thickBot="1">
      <c r="A4683" s="144" t="s">
        <v>3566</v>
      </c>
      <c r="B4683" s="145">
        <v>38620</v>
      </c>
      <c r="C4683" s="145">
        <v>144272</v>
      </c>
      <c r="D4683" s="145">
        <v>193063</v>
      </c>
      <c r="E4683" s="145">
        <v>375955</v>
      </c>
      <c r="F4683" s="144"/>
    </row>
    <row r="4684" spans="1:11" s="139" customFormat="1" ht="30" customHeight="1">
      <c r="A4684" s="140"/>
      <c r="B4684" s="140"/>
      <c r="C4684" s="140"/>
      <c r="D4684" s="140"/>
      <c r="E4684" s="140"/>
      <c r="F4684" s="140"/>
    </row>
    <row r="4685" spans="1:11" s="139" customFormat="1" ht="30" customHeight="1">
      <c r="A4685" s="140" t="s">
        <v>8450</v>
      </c>
      <c r="B4685" s="141">
        <v>42911</v>
      </c>
      <c r="C4685" s="141">
        <v>160302</v>
      </c>
      <c r="D4685" s="141">
        <v>214515</v>
      </c>
      <c r="E4685" s="141">
        <v>417728</v>
      </c>
      <c r="F4685" s="140" t="s">
        <v>52</v>
      </c>
      <c r="G4685" s="139" t="s">
        <v>52</v>
      </c>
      <c r="H4685" s="139" t="s">
        <v>6553</v>
      </c>
      <c r="K4685" s="139">
        <v>1</v>
      </c>
    </row>
    <row r="4686" spans="1:11" s="139" customFormat="1" ht="30" customHeight="1">
      <c r="A4686" s="147"/>
      <c r="B4686" s="140"/>
      <c r="C4686" s="140"/>
      <c r="D4686" s="140"/>
      <c r="E4686" s="140"/>
      <c r="F4686" s="140"/>
    </row>
    <row r="4687" spans="1:11" s="139" customFormat="1" ht="30" customHeight="1">
      <c r="A4687" s="140" t="s">
        <v>6674</v>
      </c>
      <c r="B4687" s="140"/>
      <c r="C4687" s="140"/>
      <c r="D4687" s="140"/>
      <c r="E4687" s="140"/>
      <c r="F4687" s="140"/>
      <c r="G4687" s="139" t="s">
        <v>52</v>
      </c>
      <c r="I4687" s="139" t="s">
        <v>1535</v>
      </c>
      <c r="J4687" s="139" t="s">
        <v>52</v>
      </c>
      <c r="K4687" s="139" t="s">
        <v>56</v>
      </c>
    </row>
    <row r="4688" spans="1:11" s="139" customFormat="1" ht="30" customHeight="1">
      <c r="A4688" s="140" t="s">
        <v>5047</v>
      </c>
      <c r="B4688" s="142"/>
      <c r="C4688" s="142"/>
      <c r="D4688" s="142"/>
      <c r="E4688" s="142"/>
      <c r="F4688" s="142"/>
      <c r="K4688" s="140" t="s">
        <v>8451</v>
      </c>
    </row>
    <row r="4689" spans="1:11" s="139" customFormat="1" ht="30" customHeight="1">
      <c r="A4689" s="140" t="s">
        <v>52</v>
      </c>
      <c r="B4689" s="142"/>
      <c r="C4689" s="142"/>
      <c r="D4689" s="142"/>
      <c r="E4689" s="142"/>
      <c r="F4689" s="142"/>
      <c r="K4689" s="140" t="s">
        <v>52</v>
      </c>
    </row>
    <row r="4690" spans="1:11" s="139" customFormat="1" ht="30" customHeight="1">
      <c r="A4690" s="140" t="s">
        <v>3548</v>
      </c>
      <c r="B4690" s="142"/>
      <c r="C4690" s="142"/>
      <c r="D4690" s="142"/>
      <c r="E4690" s="142"/>
      <c r="F4690" s="142"/>
      <c r="K4690" s="140" t="s">
        <v>6677</v>
      </c>
    </row>
    <row r="4691" spans="1:11" s="139" customFormat="1" ht="30" customHeight="1">
      <c r="A4691" s="140" t="s">
        <v>4977</v>
      </c>
      <c r="B4691" s="142"/>
      <c r="C4691" s="142"/>
      <c r="D4691" s="142"/>
      <c r="E4691" s="142"/>
      <c r="F4691" s="142"/>
      <c r="K4691" s="140" t="s">
        <v>8398</v>
      </c>
    </row>
    <row r="4692" spans="1:11" s="139" customFormat="1" ht="30" customHeight="1">
      <c r="A4692" s="140" t="s">
        <v>4978</v>
      </c>
      <c r="B4692" s="142"/>
      <c r="C4692" s="142"/>
      <c r="D4692" s="142"/>
      <c r="E4692" s="142"/>
      <c r="F4692" s="142"/>
      <c r="K4692" s="140" t="s">
        <v>8399</v>
      </c>
    </row>
    <row r="4693" spans="1:11" s="139" customFormat="1" ht="30" customHeight="1">
      <c r="A4693" s="140" t="s">
        <v>4321</v>
      </c>
      <c r="B4693" s="142"/>
      <c r="C4693" s="142"/>
      <c r="D4693" s="142"/>
      <c r="E4693" s="142"/>
      <c r="F4693" s="142"/>
      <c r="K4693" s="140" t="s">
        <v>7554</v>
      </c>
    </row>
    <row r="4694" spans="1:11" s="139" customFormat="1" ht="30" customHeight="1">
      <c r="A4694" s="140" t="s">
        <v>4322</v>
      </c>
      <c r="B4694" s="142"/>
      <c r="C4694" s="142"/>
      <c r="D4694" s="142"/>
      <c r="E4694" s="142"/>
      <c r="F4694" s="142"/>
      <c r="K4694" s="140" t="s">
        <v>7555</v>
      </c>
    </row>
    <row r="4695" spans="1:11" s="139" customFormat="1" ht="30" customHeight="1">
      <c r="A4695" s="140" t="s">
        <v>4979</v>
      </c>
      <c r="B4695" s="142"/>
      <c r="C4695" s="142"/>
      <c r="D4695" s="142"/>
      <c r="E4695" s="142"/>
      <c r="F4695" s="142"/>
      <c r="K4695" s="140" t="s">
        <v>8400</v>
      </c>
    </row>
    <row r="4696" spans="1:11" s="139" customFormat="1" ht="30" customHeight="1">
      <c r="A4696" s="140" t="s">
        <v>4980</v>
      </c>
      <c r="B4696" s="142"/>
      <c r="C4696" s="142"/>
      <c r="D4696" s="142"/>
      <c r="E4696" s="142"/>
      <c r="F4696" s="142"/>
      <c r="K4696" s="140" t="s">
        <v>8401</v>
      </c>
    </row>
    <row r="4697" spans="1:11" s="139" customFormat="1" ht="30" customHeight="1">
      <c r="A4697" s="140" t="s">
        <v>4981</v>
      </c>
      <c r="B4697" s="142"/>
      <c r="C4697" s="142"/>
      <c r="D4697" s="142"/>
      <c r="E4697" s="142"/>
      <c r="F4697" s="142"/>
      <c r="K4697" s="140" t="s">
        <v>8402</v>
      </c>
    </row>
    <row r="4698" spans="1:11" s="139" customFormat="1" ht="30" customHeight="1">
      <c r="A4698" s="140" t="s">
        <v>3635</v>
      </c>
      <c r="B4698" s="142"/>
      <c r="C4698" s="142"/>
      <c r="D4698" s="142"/>
      <c r="E4698" s="142"/>
      <c r="F4698" s="142"/>
      <c r="K4698" s="140" t="s">
        <v>6777</v>
      </c>
    </row>
    <row r="4699" spans="1:11" s="139" customFormat="1" ht="30" customHeight="1">
      <c r="A4699" s="140" t="s">
        <v>4982</v>
      </c>
      <c r="B4699" s="142"/>
      <c r="C4699" s="142"/>
      <c r="D4699" s="142"/>
      <c r="E4699" s="142"/>
      <c r="F4699" s="142"/>
      <c r="K4699" s="140" t="s">
        <v>8403</v>
      </c>
    </row>
    <row r="4700" spans="1:11" s="139" customFormat="1" ht="30" customHeight="1">
      <c r="A4700" s="140" t="s">
        <v>4983</v>
      </c>
      <c r="B4700" s="142"/>
      <c r="C4700" s="142"/>
      <c r="D4700" s="142"/>
      <c r="E4700" s="142"/>
      <c r="F4700" s="142"/>
      <c r="K4700" s="140" t="s">
        <v>8404</v>
      </c>
    </row>
    <row r="4701" spans="1:11" s="139" customFormat="1" ht="30" customHeight="1">
      <c r="A4701" s="140" t="s">
        <v>4984</v>
      </c>
      <c r="B4701" s="142"/>
      <c r="C4701" s="142"/>
      <c r="D4701" s="142"/>
      <c r="E4701" s="142"/>
      <c r="F4701" s="142"/>
      <c r="K4701" s="140" t="s">
        <v>8405</v>
      </c>
    </row>
    <row r="4702" spans="1:11" s="139" customFormat="1" ht="30" customHeight="1">
      <c r="A4702" s="140" t="s">
        <v>4985</v>
      </c>
      <c r="B4702" s="142"/>
      <c r="C4702" s="142"/>
      <c r="D4702" s="142"/>
      <c r="E4702" s="142"/>
      <c r="F4702" s="142"/>
      <c r="K4702" s="140" t="s">
        <v>4985</v>
      </c>
    </row>
    <row r="4703" spans="1:11" s="139" customFormat="1" ht="30" customHeight="1">
      <c r="A4703" s="140" t="s">
        <v>4986</v>
      </c>
      <c r="B4703" s="142"/>
      <c r="C4703" s="142"/>
      <c r="D4703" s="142"/>
      <c r="E4703" s="142"/>
      <c r="F4703" s="142"/>
      <c r="K4703" s="140" t="s">
        <v>4986</v>
      </c>
    </row>
    <row r="4704" spans="1:11" s="139" customFormat="1" ht="30" customHeight="1">
      <c r="A4704" s="140" t="s">
        <v>3586</v>
      </c>
      <c r="B4704" s="142"/>
      <c r="C4704" s="142"/>
      <c r="D4704" s="142"/>
      <c r="E4704" s="142"/>
      <c r="F4704" s="142"/>
      <c r="K4704" s="140" t="s">
        <v>6718</v>
      </c>
    </row>
    <row r="4705" spans="1:11" s="139" customFormat="1" ht="30" customHeight="1">
      <c r="A4705" s="140" t="s">
        <v>4987</v>
      </c>
      <c r="B4705" s="142"/>
      <c r="C4705" s="142"/>
      <c r="D4705" s="142"/>
      <c r="E4705" s="142"/>
      <c r="F4705" s="142"/>
      <c r="K4705" s="140" t="s">
        <v>8406</v>
      </c>
    </row>
    <row r="4706" spans="1:11" s="139" customFormat="1" ht="30" customHeight="1">
      <c r="A4706" s="140" t="s">
        <v>4988</v>
      </c>
      <c r="B4706" s="142"/>
      <c r="C4706" s="142"/>
      <c r="D4706" s="142"/>
      <c r="E4706" s="142"/>
      <c r="F4706" s="142"/>
      <c r="K4706" s="140" t="s">
        <v>8407</v>
      </c>
    </row>
    <row r="4707" spans="1:11" s="139" customFormat="1" ht="30" customHeight="1">
      <c r="A4707" s="140" t="s">
        <v>4989</v>
      </c>
      <c r="B4707" s="142"/>
      <c r="C4707" s="142"/>
      <c r="D4707" s="142"/>
      <c r="E4707" s="142"/>
      <c r="F4707" s="142"/>
      <c r="K4707" s="140" t="s">
        <v>8408</v>
      </c>
    </row>
    <row r="4708" spans="1:11" s="139" customFormat="1" ht="30" customHeight="1">
      <c r="A4708" s="140" t="s">
        <v>4990</v>
      </c>
      <c r="B4708" s="142"/>
      <c r="C4708" s="142"/>
      <c r="D4708" s="142"/>
      <c r="E4708" s="142"/>
      <c r="F4708" s="142"/>
      <c r="K4708" s="140" t="s">
        <v>8409</v>
      </c>
    </row>
    <row r="4709" spans="1:11" s="139" customFormat="1" ht="30" customHeight="1">
      <c r="A4709" s="140" t="s">
        <v>5048</v>
      </c>
      <c r="B4709" s="142"/>
      <c r="C4709" s="142"/>
      <c r="D4709" s="142"/>
      <c r="E4709" s="142"/>
      <c r="F4709" s="142"/>
      <c r="K4709" s="140" t="s">
        <v>8452</v>
      </c>
    </row>
    <row r="4710" spans="1:11" s="139" customFormat="1" ht="30" customHeight="1">
      <c r="A4710" s="140" t="s">
        <v>4992</v>
      </c>
      <c r="B4710" s="142"/>
      <c r="C4710" s="142"/>
      <c r="D4710" s="142"/>
      <c r="E4710" s="142"/>
      <c r="F4710" s="142"/>
      <c r="K4710" s="140" t="s">
        <v>8411</v>
      </c>
    </row>
    <row r="4711" spans="1:11" s="139" customFormat="1" ht="30" customHeight="1">
      <c r="A4711" s="140" t="s">
        <v>4993</v>
      </c>
      <c r="B4711" s="142"/>
      <c r="C4711" s="142"/>
      <c r="D4711" s="142"/>
      <c r="E4711" s="142"/>
      <c r="F4711" s="142"/>
      <c r="K4711" s="140" t="s">
        <v>8412</v>
      </c>
    </row>
    <row r="4712" spans="1:11" s="139" customFormat="1" ht="30" customHeight="1">
      <c r="A4712" s="140" t="s">
        <v>4994</v>
      </c>
      <c r="B4712" s="142"/>
      <c r="C4712" s="142"/>
      <c r="D4712" s="142"/>
      <c r="E4712" s="142"/>
      <c r="F4712" s="142"/>
      <c r="K4712" s="140" t="s">
        <v>8413</v>
      </c>
    </row>
    <row r="4713" spans="1:11" s="139" customFormat="1" ht="30" customHeight="1">
      <c r="A4713" s="140" t="s">
        <v>4995</v>
      </c>
      <c r="B4713" s="142"/>
      <c r="C4713" s="142"/>
      <c r="D4713" s="142"/>
      <c r="E4713" s="142"/>
      <c r="F4713" s="142"/>
      <c r="K4713" s="140" t="s">
        <v>8414</v>
      </c>
    </row>
    <row r="4714" spans="1:11" s="139" customFormat="1" ht="30" customHeight="1">
      <c r="A4714" s="140" t="s">
        <v>4994</v>
      </c>
      <c r="B4714" s="142"/>
      <c r="C4714" s="142"/>
      <c r="D4714" s="142"/>
      <c r="E4714" s="142"/>
      <c r="F4714" s="142"/>
      <c r="K4714" s="140" t="s">
        <v>8413</v>
      </c>
    </row>
    <row r="4715" spans="1:11" s="139" customFormat="1" ht="30" customHeight="1">
      <c r="A4715" s="140" t="s">
        <v>4996</v>
      </c>
      <c r="B4715" s="142"/>
      <c r="C4715" s="142"/>
      <c r="D4715" s="142"/>
      <c r="E4715" s="142"/>
      <c r="F4715" s="142"/>
      <c r="K4715" s="140" t="s">
        <v>8415</v>
      </c>
    </row>
    <row r="4716" spans="1:11" s="139" customFormat="1" ht="30" customHeight="1">
      <c r="A4716" s="140" t="s">
        <v>4997</v>
      </c>
      <c r="B4716" s="142"/>
      <c r="C4716" s="142"/>
      <c r="D4716" s="142"/>
      <c r="E4716" s="142"/>
      <c r="F4716" s="142"/>
      <c r="K4716" s="140" t="s">
        <v>8416</v>
      </c>
    </row>
    <row r="4717" spans="1:11" s="139" customFormat="1" ht="30" customHeight="1">
      <c r="A4717" s="140" t="s">
        <v>52</v>
      </c>
      <c r="B4717" s="142"/>
      <c r="C4717" s="142"/>
      <c r="D4717" s="142"/>
      <c r="E4717" s="142"/>
      <c r="F4717" s="142"/>
      <c r="K4717" s="140" t="s">
        <v>6676</v>
      </c>
    </row>
    <row r="4718" spans="1:11" s="139" customFormat="1" ht="30" customHeight="1">
      <c r="A4718" s="140" t="s">
        <v>4998</v>
      </c>
      <c r="B4718" s="142"/>
      <c r="C4718" s="142"/>
      <c r="D4718" s="142"/>
      <c r="E4718" s="142"/>
      <c r="F4718" s="142"/>
      <c r="K4718" s="140" t="s">
        <v>8417</v>
      </c>
    </row>
    <row r="4719" spans="1:11" s="139" customFormat="1" ht="30" customHeight="1">
      <c r="A4719" s="140" t="s">
        <v>5049</v>
      </c>
      <c r="B4719" s="142">
        <v>29598.6</v>
      </c>
      <c r="C4719" s="142"/>
      <c r="D4719" s="142"/>
      <c r="E4719" s="142">
        <v>29598.6</v>
      </c>
      <c r="F4719" s="142" t="s">
        <v>8418</v>
      </c>
      <c r="K4719" s="140" t="s">
        <v>8419</v>
      </c>
    </row>
    <row r="4720" spans="1:11" s="139" customFormat="1" ht="30" customHeight="1">
      <c r="A4720" s="140" t="s">
        <v>5050</v>
      </c>
      <c r="B4720" s="142"/>
      <c r="C4720" s="142">
        <v>50315.1</v>
      </c>
      <c r="D4720" s="142"/>
      <c r="E4720" s="142">
        <v>50315.1</v>
      </c>
      <c r="F4720" s="142" t="s">
        <v>8420</v>
      </c>
      <c r="K4720" s="140" t="s">
        <v>8421</v>
      </c>
    </row>
    <row r="4721" spans="1:11" s="139" customFormat="1" ht="30" customHeight="1">
      <c r="A4721" s="140" t="s">
        <v>5051</v>
      </c>
      <c r="B4721" s="142"/>
      <c r="C4721" s="142"/>
      <c r="D4721" s="142">
        <v>147963.6</v>
      </c>
      <c r="E4721" s="142">
        <v>147963.6</v>
      </c>
      <c r="F4721" s="142" t="s">
        <v>8422</v>
      </c>
      <c r="K4721" s="140" t="s">
        <v>8423</v>
      </c>
    </row>
    <row r="4722" spans="1:11" s="139" customFormat="1" ht="30" customHeight="1">
      <c r="A4722" s="140" t="s">
        <v>52</v>
      </c>
      <c r="B4722" s="142"/>
      <c r="C4722" s="142"/>
      <c r="D4722" s="142"/>
      <c r="E4722" s="142"/>
      <c r="F4722" s="142"/>
      <c r="K4722" s="140" t="s">
        <v>52</v>
      </c>
    </row>
    <row r="4723" spans="1:11" s="139" customFormat="1" ht="30" customHeight="1">
      <c r="A4723" s="140" t="s">
        <v>3748</v>
      </c>
      <c r="B4723" s="142">
        <v>29598.6</v>
      </c>
      <c r="C4723" s="142">
        <v>50315.1</v>
      </c>
      <c r="D4723" s="142">
        <v>147963.6</v>
      </c>
      <c r="E4723" s="142">
        <v>227877.3</v>
      </c>
      <c r="F4723" s="142"/>
      <c r="K4723" s="140" t="s">
        <v>6919</v>
      </c>
    </row>
    <row r="4724" spans="1:11" s="139" customFormat="1" ht="30" customHeight="1">
      <c r="A4724" s="140" t="s">
        <v>52</v>
      </c>
      <c r="B4724" s="142"/>
      <c r="C4724" s="142"/>
      <c r="D4724" s="142"/>
      <c r="E4724" s="142"/>
      <c r="F4724" s="142"/>
      <c r="K4724" s="140" t="s">
        <v>6758</v>
      </c>
    </row>
    <row r="4725" spans="1:11" s="139" customFormat="1" ht="30" customHeight="1">
      <c r="A4725" s="140" t="s">
        <v>5002</v>
      </c>
      <c r="B4725" s="142"/>
      <c r="C4725" s="142"/>
      <c r="D4725" s="142"/>
      <c r="E4725" s="142"/>
      <c r="F4725" s="142"/>
      <c r="K4725" s="140" t="s">
        <v>8424</v>
      </c>
    </row>
    <row r="4726" spans="1:11" s="139" customFormat="1" ht="30" customHeight="1">
      <c r="A4726" s="140" t="s">
        <v>5003</v>
      </c>
      <c r="B4726" s="142"/>
      <c r="C4726" s="142"/>
      <c r="D4726" s="142"/>
      <c r="E4726" s="142"/>
      <c r="F4726" s="142"/>
      <c r="K4726" s="140" t="s">
        <v>8425</v>
      </c>
    </row>
    <row r="4727" spans="1:11" s="139" customFormat="1" ht="30" customHeight="1">
      <c r="A4727" s="140" t="s">
        <v>5004</v>
      </c>
      <c r="B4727" s="142"/>
      <c r="C4727" s="142"/>
      <c r="D4727" s="142"/>
      <c r="E4727" s="142"/>
      <c r="F4727" s="142"/>
      <c r="K4727" s="140" t="s">
        <v>8426</v>
      </c>
    </row>
    <row r="4728" spans="1:11" s="139" customFormat="1" ht="30" customHeight="1">
      <c r="A4728" s="140" t="s">
        <v>5005</v>
      </c>
      <c r="B4728" s="142"/>
      <c r="C4728" s="142"/>
      <c r="D4728" s="142"/>
      <c r="E4728" s="142"/>
      <c r="F4728" s="142"/>
      <c r="K4728" s="140" t="s">
        <v>8427</v>
      </c>
    </row>
    <row r="4729" spans="1:11" s="139" customFormat="1" ht="30" customHeight="1">
      <c r="A4729" s="140" t="s">
        <v>5006</v>
      </c>
      <c r="B4729" s="142"/>
      <c r="C4729" s="142"/>
      <c r="D4729" s="142"/>
      <c r="E4729" s="142"/>
      <c r="F4729" s="142"/>
      <c r="K4729" s="140" t="s">
        <v>8428</v>
      </c>
    </row>
    <row r="4730" spans="1:11" s="139" customFormat="1" ht="30" customHeight="1">
      <c r="A4730" s="140" t="s">
        <v>5007</v>
      </c>
      <c r="B4730" s="142"/>
      <c r="C4730" s="142"/>
      <c r="D4730" s="142"/>
      <c r="E4730" s="142"/>
      <c r="F4730" s="142"/>
      <c r="K4730" s="140" t="s">
        <v>8429</v>
      </c>
    </row>
    <row r="4731" spans="1:11" s="139" customFormat="1" ht="30" customHeight="1">
      <c r="A4731" s="140" t="s">
        <v>5008</v>
      </c>
      <c r="B4731" s="142"/>
      <c r="C4731" s="142"/>
      <c r="D4731" s="142"/>
      <c r="E4731" s="142"/>
      <c r="F4731" s="142"/>
      <c r="K4731" s="140" t="s">
        <v>8430</v>
      </c>
    </row>
    <row r="4732" spans="1:11" s="139" customFormat="1" ht="30" customHeight="1">
      <c r="A4732" s="140" t="s">
        <v>5009</v>
      </c>
      <c r="B4732" s="142"/>
      <c r="C4732" s="142"/>
      <c r="D4732" s="142"/>
      <c r="E4732" s="142"/>
      <c r="F4732" s="142"/>
      <c r="K4732" s="140" t="s">
        <v>8431</v>
      </c>
    </row>
    <row r="4733" spans="1:11" s="139" customFormat="1" ht="30" customHeight="1">
      <c r="A4733" s="140" t="s">
        <v>5010</v>
      </c>
      <c r="B4733" s="142"/>
      <c r="C4733" s="142"/>
      <c r="D4733" s="142"/>
      <c r="E4733" s="142"/>
      <c r="F4733" s="142"/>
      <c r="K4733" s="140" t="s">
        <v>8432</v>
      </c>
    </row>
    <row r="4734" spans="1:11" s="139" customFormat="1" ht="30" customHeight="1">
      <c r="A4734" s="140" t="s">
        <v>5011</v>
      </c>
      <c r="B4734" s="142"/>
      <c r="C4734" s="142"/>
      <c r="D4734" s="142"/>
      <c r="E4734" s="142"/>
      <c r="F4734" s="142"/>
      <c r="K4734" s="140" t="s">
        <v>8433</v>
      </c>
    </row>
    <row r="4735" spans="1:11" s="139" customFormat="1" ht="30" customHeight="1">
      <c r="A4735" s="140" t="s">
        <v>5052</v>
      </c>
      <c r="B4735" s="142">
        <v>13313</v>
      </c>
      <c r="C4735" s="142"/>
      <c r="D4735" s="142"/>
      <c r="E4735" s="142">
        <v>13313</v>
      </c>
      <c r="F4735" s="142" t="s">
        <v>8418</v>
      </c>
      <c r="K4735" s="140" t="s">
        <v>8434</v>
      </c>
    </row>
    <row r="4736" spans="1:11" s="139" customFormat="1" ht="30" customHeight="1">
      <c r="A4736" s="140" t="s">
        <v>5053</v>
      </c>
      <c r="B4736" s="142"/>
      <c r="C4736" s="142">
        <v>22630.9</v>
      </c>
      <c r="D4736" s="142"/>
      <c r="E4736" s="142">
        <v>22630.9</v>
      </c>
      <c r="F4736" s="142" t="s">
        <v>8420</v>
      </c>
      <c r="K4736" s="140" t="s">
        <v>8435</v>
      </c>
    </row>
    <row r="4737" spans="1:11" s="139" customFormat="1" ht="30" customHeight="1">
      <c r="A4737" s="140" t="s">
        <v>5054</v>
      </c>
      <c r="B4737" s="142"/>
      <c r="C4737" s="142"/>
      <c r="D4737" s="142">
        <v>66551.7</v>
      </c>
      <c r="E4737" s="142">
        <v>66551.7</v>
      </c>
      <c r="F4737" s="142" t="s">
        <v>8422</v>
      </c>
      <c r="K4737" s="140" t="s">
        <v>8436</v>
      </c>
    </row>
    <row r="4738" spans="1:11" s="139" customFormat="1" ht="30" customHeight="1">
      <c r="A4738" s="140" t="s">
        <v>52</v>
      </c>
      <c r="B4738" s="142"/>
      <c r="C4738" s="142"/>
      <c r="D4738" s="142"/>
      <c r="E4738" s="142"/>
      <c r="F4738" s="142"/>
      <c r="K4738" s="140" t="s">
        <v>52</v>
      </c>
    </row>
    <row r="4739" spans="1:11" s="139" customFormat="1" ht="30" customHeight="1">
      <c r="A4739" s="140" t="s">
        <v>3748</v>
      </c>
      <c r="B4739" s="142">
        <v>13313</v>
      </c>
      <c r="C4739" s="142">
        <v>22630.9</v>
      </c>
      <c r="D4739" s="142">
        <v>66551.7</v>
      </c>
      <c r="E4739" s="142">
        <v>102495.6</v>
      </c>
      <c r="F4739" s="142"/>
      <c r="K4739" s="140" t="s">
        <v>6924</v>
      </c>
    </row>
    <row r="4740" spans="1:11" s="139" customFormat="1" ht="30" customHeight="1">
      <c r="A4740" s="140" t="s">
        <v>52</v>
      </c>
      <c r="B4740" s="142"/>
      <c r="C4740" s="142"/>
      <c r="D4740" s="142"/>
      <c r="E4740" s="142"/>
      <c r="F4740" s="142"/>
      <c r="K4740" s="140" t="s">
        <v>6796</v>
      </c>
    </row>
    <row r="4741" spans="1:11" s="139" customFormat="1" ht="30" customHeight="1">
      <c r="A4741" s="140" t="s">
        <v>3650</v>
      </c>
      <c r="B4741" s="142"/>
      <c r="C4741" s="142"/>
      <c r="D4741" s="142"/>
      <c r="E4741" s="142"/>
      <c r="F4741" s="142"/>
      <c r="K4741" s="140" t="s">
        <v>6806</v>
      </c>
    </row>
    <row r="4742" spans="1:11" s="139" customFormat="1" ht="30" customHeight="1">
      <c r="A4742" s="140" t="s">
        <v>5055</v>
      </c>
      <c r="B4742" s="142"/>
      <c r="C4742" s="142"/>
      <c r="D4742" s="142"/>
      <c r="E4742" s="142"/>
      <c r="F4742" s="142"/>
      <c r="K4742" s="140" t="s">
        <v>8437</v>
      </c>
    </row>
    <row r="4743" spans="1:11" s="139" customFormat="1" ht="30" customHeight="1">
      <c r="A4743" s="140" t="s">
        <v>5056</v>
      </c>
      <c r="B4743" s="142"/>
      <c r="C4743" s="142">
        <v>87356.9</v>
      </c>
      <c r="D4743" s="142"/>
      <c r="E4743" s="142">
        <v>87356.9</v>
      </c>
      <c r="F4743" s="142" t="s">
        <v>6755</v>
      </c>
      <c r="K4743" s="140" t="s">
        <v>8438</v>
      </c>
    </row>
    <row r="4744" spans="1:11" s="139" customFormat="1" ht="30" customHeight="1">
      <c r="A4744" s="140" t="s">
        <v>52</v>
      </c>
      <c r="B4744" s="142"/>
      <c r="C4744" s="142"/>
      <c r="D4744" s="142"/>
      <c r="E4744" s="142"/>
      <c r="F4744" s="142"/>
      <c r="K4744" s="140" t="s">
        <v>52</v>
      </c>
    </row>
    <row r="4745" spans="1:11" s="139" customFormat="1" ht="30" customHeight="1">
      <c r="A4745" s="140" t="s">
        <v>3748</v>
      </c>
      <c r="B4745" s="142"/>
      <c r="C4745" s="142">
        <v>87356.9</v>
      </c>
      <c r="D4745" s="142"/>
      <c r="E4745" s="142">
        <v>87356.9</v>
      </c>
      <c r="F4745" s="142"/>
      <c r="K4745" s="140" t="s">
        <v>6993</v>
      </c>
    </row>
    <row r="4746" spans="1:11" s="139" customFormat="1" ht="30" customHeight="1">
      <c r="A4746" s="140" t="s">
        <v>52</v>
      </c>
      <c r="B4746" s="146"/>
      <c r="C4746" s="146"/>
      <c r="D4746" s="146"/>
      <c r="E4746" s="146"/>
      <c r="F4746" s="146"/>
      <c r="K4746" s="140" t="s">
        <v>6994</v>
      </c>
    </row>
    <row r="4747" spans="1:11" s="139" customFormat="1" ht="30" customHeight="1">
      <c r="A4747" s="140" t="s">
        <v>3801</v>
      </c>
      <c r="B4747" s="146">
        <v>42911.6</v>
      </c>
      <c r="C4747" s="146">
        <v>160302.9</v>
      </c>
      <c r="D4747" s="146">
        <v>214515.3</v>
      </c>
      <c r="E4747" s="146">
        <v>417729.8</v>
      </c>
      <c r="F4747" s="146"/>
      <c r="K4747" s="140" t="s">
        <v>6995</v>
      </c>
    </row>
    <row r="4748" spans="1:11" s="139" customFormat="1" ht="30" customHeight="1">
      <c r="A4748" s="140"/>
      <c r="B4748" s="140"/>
      <c r="C4748" s="140"/>
      <c r="D4748" s="140"/>
      <c r="E4748" s="140"/>
      <c r="F4748" s="140"/>
    </row>
    <row r="4749" spans="1:11" s="139" customFormat="1" ht="30" customHeight="1" thickBot="1">
      <c r="A4749" s="144" t="s">
        <v>3566</v>
      </c>
      <c r="B4749" s="145">
        <v>42911</v>
      </c>
      <c r="C4749" s="145">
        <v>160302</v>
      </c>
      <c r="D4749" s="145">
        <v>214515</v>
      </c>
      <c r="E4749" s="145">
        <v>417728</v>
      </c>
      <c r="F4749" s="144"/>
    </row>
    <row r="4750" spans="1:11" s="139" customFormat="1" ht="30" customHeight="1">
      <c r="A4750" s="140"/>
      <c r="B4750" s="140"/>
      <c r="C4750" s="140"/>
      <c r="D4750" s="140"/>
      <c r="E4750" s="140"/>
      <c r="F4750" s="140"/>
    </row>
    <row r="4751" spans="1:11" s="139" customFormat="1" ht="30" customHeight="1">
      <c r="A4751" s="140" t="s">
        <v>8453</v>
      </c>
      <c r="B4751" s="141">
        <v>51493</v>
      </c>
      <c r="C4751" s="141">
        <v>192363</v>
      </c>
      <c r="D4751" s="141">
        <v>257418</v>
      </c>
      <c r="E4751" s="141">
        <v>501274</v>
      </c>
      <c r="F4751" s="140" t="s">
        <v>52</v>
      </c>
      <c r="G4751" s="139" t="s">
        <v>52</v>
      </c>
      <c r="H4751" s="139" t="s">
        <v>6554</v>
      </c>
      <c r="K4751" s="139">
        <v>1</v>
      </c>
    </row>
    <row r="4752" spans="1:11" s="139" customFormat="1" ht="30" customHeight="1">
      <c r="A4752" s="147"/>
      <c r="B4752" s="140"/>
      <c r="C4752" s="140"/>
      <c r="D4752" s="140"/>
      <c r="E4752" s="140"/>
      <c r="F4752" s="140"/>
    </row>
    <row r="4753" spans="1:11" s="139" customFormat="1" ht="30" customHeight="1">
      <c r="A4753" s="140" t="s">
        <v>6674</v>
      </c>
      <c r="B4753" s="140"/>
      <c r="C4753" s="140"/>
      <c r="D4753" s="140"/>
      <c r="E4753" s="140"/>
      <c r="F4753" s="140"/>
      <c r="G4753" s="139" t="s">
        <v>52</v>
      </c>
      <c r="I4753" s="139" t="s">
        <v>1535</v>
      </c>
      <c r="J4753" s="139" t="s">
        <v>52</v>
      </c>
      <c r="K4753" s="139" t="s">
        <v>56</v>
      </c>
    </row>
    <row r="4754" spans="1:11" s="139" customFormat="1" ht="30" customHeight="1">
      <c r="A4754" s="140" t="s">
        <v>5057</v>
      </c>
      <c r="B4754" s="142"/>
      <c r="C4754" s="142"/>
      <c r="D4754" s="142"/>
      <c r="E4754" s="142"/>
      <c r="F4754" s="142"/>
      <c r="K4754" s="140" t="s">
        <v>8454</v>
      </c>
    </row>
    <row r="4755" spans="1:11" s="139" customFormat="1" ht="30" customHeight="1">
      <c r="A4755" s="140" t="s">
        <v>52</v>
      </c>
      <c r="B4755" s="142"/>
      <c r="C4755" s="142"/>
      <c r="D4755" s="142"/>
      <c r="E4755" s="142"/>
      <c r="F4755" s="142"/>
      <c r="K4755" s="140" t="s">
        <v>52</v>
      </c>
    </row>
    <row r="4756" spans="1:11" s="139" customFormat="1" ht="30" customHeight="1">
      <c r="A4756" s="140" t="s">
        <v>3548</v>
      </c>
      <c r="B4756" s="142"/>
      <c r="C4756" s="142"/>
      <c r="D4756" s="142"/>
      <c r="E4756" s="142"/>
      <c r="F4756" s="142"/>
      <c r="K4756" s="140" t="s">
        <v>6677</v>
      </c>
    </row>
    <row r="4757" spans="1:11" s="139" customFormat="1" ht="30" customHeight="1">
      <c r="A4757" s="140" t="s">
        <v>4977</v>
      </c>
      <c r="B4757" s="142"/>
      <c r="C4757" s="142"/>
      <c r="D4757" s="142"/>
      <c r="E4757" s="142"/>
      <c r="F4757" s="142"/>
      <c r="K4757" s="140" t="s">
        <v>8398</v>
      </c>
    </row>
    <row r="4758" spans="1:11" s="139" customFormat="1" ht="30" customHeight="1">
      <c r="A4758" s="140" t="s">
        <v>4978</v>
      </c>
      <c r="B4758" s="142"/>
      <c r="C4758" s="142"/>
      <c r="D4758" s="142"/>
      <c r="E4758" s="142"/>
      <c r="F4758" s="142"/>
      <c r="K4758" s="140" t="s">
        <v>8399</v>
      </c>
    </row>
    <row r="4759" spans="1:11" s="139" customFormat="1" ht="30" customHeight="1">
      <c r="A4759" s="140" t="s">
        <v>4321</v>
      </c>
      <c r="B4759" s="142"/>
      <c r="C4759" s="142"/>
      <c r="D4759" s="142"/>
      <c r="E4759" s="142"/>
      <c r="F4759" s="142"/>
      <c r="K4759" s="140" t="s">
        <v>7554</v>
      </c>
    </row>
    <row r="4760" spans="1:11" s="139" customFormat="1" ht="30" customHeight="1">
      <c r="A4760" s="140" t="s">
        <v>4322</v>
      </c>
      <c r="B4760" s="142"/>
      <c r="C4760" s="142"/>
      <c r="D4760" s="142"/>
      <c r="E4760" s="142"/>
      <c r="F4760" s="142"/>
      <c r="K4760" s="140" t="s">
        <v>7555</v>
      </c>
    </row>
    <row r="4761" spans="1:11" s="139" customFormat="1" ht="30" customHeight="1">
      <c r="A4761" s="140" t="s">
        <v>4979</v>
      </c>
      <c r="B4761" s="142"/>
      <c r="C4761" s="142"/>
      <c r="D4761" s="142"/>
      <c r="E4761" s="142"/>
      <c r="F4761" s="142"/>
      <c r="K4761" s="140" t="s">
        <v>8400</v>
      </c>
    </row>
    <row r="4762" spans="1:11" s="139" customFormat="1" ht="30" customHeight="1">
      <c r="A4762" s="140" t="s">
        <v>4980</v>
      </c>
      <c r="B4762" s="142"/>
      <c r="C4762" s="142"/>
      <c r="D4762" s="142"/>
      <c r="E4762" s="142"/>
      <c r="F4762" s="142"/>
      <c r="K4762" s="140" t="s">
        <v>8401</v>
      </c>
    </row>
    <row r="4763" spans="1:11" s="139" customFormat="1" ht="30" customHeight="1">
      <c r="A4763" s="140" t="s">
        <v>4981</v>
      </c>
      <c r="B4763" s="142"/>
      <c r="C4763" s="142"/>
      <c r="D4763" s="142"/>
      <c r="E4763" s="142"/>
      <c r="F4763" s="142"/>
      <c r="K4763" s="140" t="s">
        <v>8402</v>
      </c>
    </row>
    <row r="4764" spans="1:11" s="139" customFormat="1" ht="30" customHeight="1">
      <c r="A4764" s="140" t="s">
        <v>3635</v>
      </c>
      <c r="B4764" s="142"/>
      <c r="C4764" s="142"/>
      <c r="D4764" s="142"/>
      <c r="E4764" s="142"/>
      <c r="F4764" s="142"/>
      <c r="K4764" s="140" t="s">
        <v>6777</v>
      </c>
    </row>
    <row r="4765" spans="1:11" s="139" customFormat="1" ht="30" customHeight="1">
      <c r="A4765" s="140" t="s">
        <v>4982</v>
      </c>
      <c r="B4765" s="142"/>
      <c r="C4765" s="142"/>
      <c r="D4765" s="142"/>
      <c r="E4765" s="142"/>
      <c r="F4765" s="142"/>
      <c r="K4765" s="140" t="s">
        <v>8403</v>
      </c>
    </row>
    <row r="4766" spans="1:11" s="139" customFormat="1" ht="30" customHeight="1">
      <c r="A4766" s="140" t="s">
        <v>4983</v>
      </c>
      <c r="B4766" s="142"/>
      <c r="C4766" s="142"/>
      <c r="D4766" s="142"/>
      <c r="E4766" s="142"/>
      <c r="F4766" s="142"/>
      <c r="K4766" s="140" t="s">
        <v>8404</v>
      </c>
    </row>
    <row r="4767" spans="1:11" s="139" customFormat="1" ht="30" customHeight="1">
      <c r="A4767" s="140" t="s">
        <v>4984</v>
      </c>
      <c r="B4767" s="142"/>
      <c r="C4767" s="142"/>
      <c r="D4767" s="142"/>
      <c r="E4767" s="142"/>
      <c r="F4767" s="142"/>
      <c r="K4767" s="140" t="s">
        <v>8405</v>
      </c>
    </row>
    <row r="4768" spans="1:11" s="139" customFormat="1" ht="30" customHeight="1">
      <c r="A4768" s="140" t="s">
        <v>4985</v>
      </c>
      <c r="B4768" s="142"/>
      <c r="C4768" s="142"/>
      <c r="D4768" s="142"/>
      <c r="E4768" s="142"/>
      <c r="F4768" s="142"/>
      <c r="K4768" s="140" t="s">
        <v>4985</v>
      </c>
    </row>
    <row r="4769" spans="1:11" s="139" customFormat="1" ht="30" customHeight="1">
      <c r="A4769" s="140" t="s">
        <v>4986</v>
      </c>
      <c r="B4769" s="142"/>
      <c r="C4769" s="142"/>
      <c r="D4769" s="142"/>
      <c r="E4769" s="142"/>
      <c r="F4769" s="142"/>
      <c r="K4769" s="140" t="s">
        <v>4986</v>
      </c>
    </row>
    <row r="4770" spans="1:11" s="139" customFormat="1" ht="30" customHeight="1">
      <c r="A4770" s="140" t="s">
        <v>3586</v>
      </c>
      <c r="B4770" s="142"/>
      <c r="C4770" s="142"/>
      <c r="D4770" s="142"/>
      <c r="E4770" s="142"/>
      <c r="F4770" s="142"/>
      <c r="K4770" s="140" t="s">
        <v>6718</v>
      </c>
    </row>
    <row r="4771" spans="1:11" s="139" customFormat="1" ht="30" customHeight="1">
      <c r="A4771" s="140" t="s">
        <v>4987</v>
      </c>
      <c r="B4771" s="142"/>
      <c r="C4771" s="142"/>
      <c r="D4771" s="142"/>
      <c r="E4771" s="142"/>
      <c r="F4771" s="142"/>
      <c r="K4771" s="140" t="s">
        <v>8406</v>
      </c>
    </row>
    <row r="4772" spans="1:11" s="139" customFormat="1" ht="30" customHeight="1">
      <c r="A4772" s="140" t="s">
        <v>4988</v>
      </c>
      <c r="B4772" s="142"/>
      <c r="C4772" s="142"/>
      <c r="D4772" s="142"/>
      <c r="E4772" s="142"/>
      <c r="F4772" s="142"/>
      <c r="K4772" s="140" t="s">
        <v>8407</v>
      </c>
    </row>
    <row r="4773" spans="1:11" s="139" customFormat="1" ht="30" customHeight="1">
      <c r="A4773" s="140" t="s">
        <v>4989</v>
      </c>
      <c r="B4773" s="142"/>
      <c r="C4773" s="142"/>
      <c r="D4773" s="142"/>
      <c r="E4773" s="142"/>
      <c r="F4773" s="142"/>
      <c r="K4773" s="140" t="s">
        <v>8408</v>
      </c>
    </row>
    <row r="4774" spans="1:11" s="139" customFormat="1" ht="30" customHeight="1">
      <c r="A4774" s="140" t="s">
        <v>4990</v>
      </c>
      <c r="B4774" s="142"/>
      <c r="C4774" s="142"/>
      <c r="D4774" s="142"/>
      <c r="E4774" s="142"/>
      <c r="F4774" s="142"/>
      <c r="K4774" s="140" t="s">
        <v>8409</v>
      </c>
    </row>
    <row r="4775" spans="1:11" s="139" customFormat="1" ht="30" customHeight="1">
      <c r="A4775" s="140" t="s">
        <v>5058</v>
      </c>
      <c r="B4775" s="142"/>
      <c r="C4775" s="142"/>
      <c r="D4775" s="142"/>
      <c r="E4775" s="142"/>
      <c r="F4775" s="142"/>
      <c r="K4775" s="140" t="s">
        <v>8455</v>
      </c>
    </row>
    <row r="4776" spans="1:11" s="139" customFormat="1" ht="30" customHeight="1">
      <c r="A4776" s="140" t="s">
        <v>4992</v>
      </c>
      <c r="B4776" s="142"/>
      <c r="C4776" s="142"/>
      <c r="D4776" s="142"/>
      <c r="E4776" s="142"/>
      <c r="F4776" s="142"/>
      <c r="K4776" s="140" t="s">
        <v>8411</v>
      </c>
    </row>
    <row r="4777" spans="1:11" s="139" customFormat="1" ht="30" customHeight="1">
      <c r="A4777" s="140" t="s">
        <v>4993</v>
      </c>
      <c r="B4777" s="142"/>
      <c r="C4777" s="142"/>
      <c r="D4777" s="142"/>
      <c r="E4777" s="142"/>
      <c r="F4777" s="142"/>
      <c r="K4777" s="140" t="s">
        <v>8412</v>
      </c>
    </row>
    <row r="4778" spans="1:11" s="139" customFormat="1" ht="30" customHeight="1">
      <c r="A4778" s="140" t="s">
        <v>4994</v>
      </c>
      <c r="B4778" s="142"/>
      <c r="C4778" s="142"/>
      <c r="D4778" s="142"/>
      <c r="E4778" s="142"/>
      <c r="F4778" s="142"/>
      <c r="K4778" s="140" t="s">
        <v>8413</v>
      </c>
    </row>
    <row r="4779" spans="1:11" s="139" customFormat="1" ht="30" customHeight="1">
      <c r="A4779" s="140" t="s">
        <v>4995</v>
      </c>
      <c r="B4779" s="142"/>
      <c r="C4779" s="142"/>
      <c r="D4779" s="142"/>
      <c r="E4779" s="142"/>
      <c r="F4779" s="142"/>
      <c r="K4779" s="140" t="s">
        <v>8414</v>
      </c>
    </row>
    <row r="4780" spans="1:11" s="139" customFormat="1" ht="30" customHeight="1">
      <c r="A4780" s="140" t="s">
        <v>4994</v>
      </c>
      <c r="B4780" s="142"/>
      <c r="C4780" s="142"/>
      <c r="D4780" s="142"/>
      <c r="E4780" s="142"/>
      <c r="F4780" s="142"/>
      <c r="K4780" s="140" t="s">
        <v>8413</v>
      </c>
    </row>
    <row r="4781" spans="1:11" s="139" customFormat="1" ht="30" customHeight="1">
      <c r="A4781" s="140" t="s">
        <v>4996</v>
      </c>
      <c r="B4781" s="142"/>
      <c r="C4781" s="142"/>
      <c r="D4781" s="142"/>
      <c r="E4781" s="142"/>
      <c r="F4781" s="142"/>
      <c r="K4781" s="140" t="s">
        <v>8415</v>
      </c>
    </row>
    <row r="4782" spans="1:11" s="139" customFormat="1" ht="30" customHeight="1">
      <c r="A4782" s="140" t="s">
        <v>4997</v>
      </c>
      <c r="B4782" s="142"/>
      <c r="C4782" s="142"/>
      <c r="D4782" s="142"/>
      <c r="E4782" s="142"/>
      <c r="F4782" s="142"/>
      <c r="K4782" s="140" t="s">
        <v>8416</v>
      </c>
    </row>
    <row r="4783" spans="1:11" s="139" customFormat="1" ht="30" customHeight="1">
      <c r="A4783" s="140" t="s">
        <v>52</v>
      </c>
      <c r="B4783" s="142"/>
      <c r="C4783" s="142"/>
      <c r="D4783" s="142"/>
      <c r="E4783" s="142"/>
      <c r="F4783" s="142"/>
      <c r="K4783" s="140" t="s">
        <v>6676</v>
      </c>
    </row>
    <row r="4784" spans="1:11" s="139" customFormat="1" ht="30" customHeight="1">
      <c r="A4784" s="140" t="s">
        <v>4998</v>
      </c>
      <c r="B4784" s="142"/>
      <c r="C4784" s="142"/>
      <c r="D4784" s="142"/>
      <c r="E4784" s="142"/>
      <c r="F4784" s="142"/>
      <c r="K4784" s="140" t="s">
        <v>8417</v>
      </c>
    </row>
    <row r="4785" spans="1:11" s="139" customFormat="1" ht="30" customHeight="1">
      <c r="A4785" s="140" t="s">
        <v>5059</v>
      </c>
      <c r="B4785" s="142">
        <v>35518.300000000003</v>
      </c>
      <c r="C4785" s="142"/>
      <c r="D4785" s="142"/>
      <c r="E4785" s="142">
        <v>35518.300000000003</v>
      </c>
      <c r="F4785" s="142" t="s">
        <v>8418</v>
      </c>
      <c r="K4785" s="140" t="s">
        <v>8419</v>
      </c>
    </row>
    <row r="4786" spans="1:11" s="139" customFormat="1" ht="30" customHeight="1">
      <c r="A4786" s="140" t="s">
        <v>5060</v>
      </c>
      <c r="B4786" s="142"/>
      <c r="C4786" s="142">
        <v>60378.1</v>
      </c>
      <c r="D4786" s="142"/>
      <c r="E4786" s="142">
        <v>60378.1</v>
      </c>
      <c r="F4786" s="142" t="s">
        <v>8420</v>
      </c>
      <c r="K4786" s="140" t="s">
        <v>8421</v>
      </c>
    </row>
    <row r="4787" spans="1:11" s="139" customFormat="1" ht="30" customHeight="1">
      <c r="A4787" s="140" t="s">
        <v>5061</v>
      </c>
      <c r="B4787" s="142"/>
      <c r="C4787" s="142"/>
      <c r="D4787" s="142">
        <v>177556.4</v>
      </c>
      <c r="E4787" s="142">
        <v>177556.4</v>
      </c>
      <c r="F4787" s="142" t="s">
        <v>8422</v>
      </c>
      <c r="K4787" s="140" t="s">
        <v>8423</v>
      </c>
    </row>
    <row r="4788" spans="1:11" s="139" customFormat="1" ht="30" customHeight="1">
      <c r="A4788" s="140" t="s">
        <v>52</v>
      </c>
      <c r="B4788" s="142"/>
      <c r="C4788" s="142"/>
      <c r="D4788" s="142"/>
      <c r="E4788" s="142"/>
      <c r="F4788" s="142"/>
      <c r="K4788" s="140" t="s">
        <v>52</v>
      </c>
    </row>
    <row r="4789" spans="1:11" s="139" customFormat="1" ht="30" customHeight="1">
      <c r="A4789" s="140" t="s">
        <v>3748</v>
      </c>
      <c r="B4789" s="142">
        <v>35518.300000000003</v>
      </c>
      <c r="C4789" s="142">
        <v>60378.1</v>
      </c>
      <c r="D4789" s="142">
        <v>177556.4</v>
      </c>
      <c r="E4789" s="142">
        <v>273452.79999999999</v>
      </c>
      <c r="F4789" s="142"/>
      <c r="K4789" s="140" t="s">
        <v>6919</v>
      </c>
    </row>
    <row r="4790" spans="1:11" s="139" customFormat="1" ht="30" customHeight="1">
      <c r="A4790" s="140" t="s">
        <v>52</v>
      </c>
      <c r="B4790" s="142"/>
      <c r="C4790" s="142"/>
      <c r="D4790" s="142"/>
      <c r="E4790" s="142"/>
      <c r="F4790" s="142"/>
      <c r="K4790" s="140" t="s">
        <v>6758</v>
      </c>
    </row>
    <row r="4791" spans="1:11" s="139" customFormat="1" ht="30" customHeight="1">
      <c r="A4791" s="140" t="s">
        <v>5002</v>
      </c>
      <c r="B4791" s="142"/>
      <c r="C4791" s="142"/>
      <c r="D4791" s="142"/>
      <c r="E4791" s="142"/>
      <c r="F4791" s="142"/>
      <c r="K4791" s="140" t="s">
        <v>8424</v>
      </c>
    </row>
    <row r="4792" spans="1:11" s="139" customFormat="1" ht="30" customHeight="1">
      <c r="A4792" s="140" t="s">
        <v>5003</v>
      </c>
      <c r="B4792" s="142"/>
      <c r="C4792" s="142"/>
      <c r="D4792" s="142"/>
      <c r="E4792" s="142"/>
      <c r="F4792" s="142"/>
      <c r="K4792" s="140" t="s">
        <v>8425</v>
      </c>
    </row>
    <row r="4793" spans="1:11" s="139" customFormat="1" ht="30" customHeight="1">
      <c r="A4793" s="140" t="s">
        <v>5004</v>
      </c>
      <c r="B4793" s="142"/>
      <c r="C4793" s="142"/>
      <c r="D4793" s="142"/>
      <c r="E4793" s="142"/>
      <c r="F4793" s="142"/>
      <c r="K4793" s="140" t="s">
        <v>8426</v>
      </c>
    </row>
    <row r="4794" spans="1:11" s="139" customFormat="1" ht="30" customHeight="1">
      <c r="A4794" s="140" t="s">
        <v>5005</v>
      </c>
      <c r="B4794" s="142"/>
      <c r="C4794" s="142"/>
      <c r="D4794" s="142"/>
      <c r="E4794" s="142"/>
      <c r="F4794" s="142"/>
      <c r="K4794" s="140" t="s">
        <v>8427</v>
      </c>
    </row>
    <row r="4795" spans="1:11" s="139" customFormat="1" ht="30" customHeight="1">
      <c r="A4795" s="140" t="s">
        <v>5006</v>
      </c>
      <c r="B4795" s="142"/>
      <c r="C4795" s="142"/>
      <c r="D4795" s="142"/>
      <c r="E4795" s="142"/>
      <c r="F4795" s="142"/>
      <c r="K4795" s="140" t="s">
        <v>8428</v>
      </c>
    </row>
    <row r="4796" spans="1:11" s="139" customFormat="1" ht="30" customHeight="1">
      <c r="A4796" s="140" t="s">
        <v>5007</v>
      </c>
      <c r="B4796" s="142"/>
      <c r="C4796" s="142"/>
      <c r="D4796" s="142"/>
      <c r="E4796" s="142"/>
      <c r="F4796" s="142"/>
      <c r="K4796" s="140" t="s">
        <v>8429</v>
      </c>
    </row>
    <row r="4797" spans="1:11" s="139" customFormat="1" ht="30" customHeight="1">
      <c r="A4797" s="140" t="s">
        <v>5008</v>
      </c>
      <c r="B4797" s="142"/>
      <c r="C4797" s="142"/>
      <c r="D4797" s="142"/>
      <c r="E4797" s="142"/>
      <c r="F4797" s="142"/>
      <c r="K4797" s="140" t="s">
        <v>8430</v>
      </c>
    </row>
    <row r="4798" spans="1:11" s="139" customFormat="1" ht="30" customHeight="1">
      <c r="A4798" s="140" t="s">
        <v>5009</v>
      </c>
      <c r="B4798" s="142"/>
      <c r="C4798" s="142"/>
      <c r="D4798" s="142"/>
      <c r="E4798" s="142"/>
      <c r="F4798" s="142"/>
      <c r="K4798" s="140" t="s">
        <v>8431</v>
      </c>
    </row>
    <row r="4799" spans="1:11" s="139" customFormat="1" ht="30" customHeight="1">
      <c r="A4799" s="140" t="s">
        <v>5010</v>
      </c>
      <c r="B4799" s="142"/>
      <c r="C4799" s="142"/>
      <c r="D4799" s="142"/>
      <c r="E4799" s="142"/>
      <c r="F4799" s="142"/>
      <c r="K4799" s="140" t="s">
        <v>8432</v>
      </c>
    </row>
    <row r="4800" spans="1:11" s="139" customFormat="1" ht="30" customHeight="1">
      <c r="A4800" s="140" t="s">
        <v>5011</v>
      </c>
      <c r="B4800" s="142"/>
      <c r="C4800" s="142"/>
      <c r="D4800" s="142"/>
      <c r="E4800" s="142"/>
      <c r="F4800" s="142"/>
      <c r="K4800" s="140" t="s">
        <v>8433</v>
      </c>
    </row>
    <row r="4801" spans="1:11" s="139" customFormat="1" ht="30" customHeight="1">
      <c r="A4801" s="140" t="s">
        <v>5062</v>
      </c>
      <c r="B4801" s="142">
        <v>15975.6</v>
      </c>
      <c r="C4801" s="142"/>
      <c r="D4801" s="142"/>
      <c r="E4801" s="142">
        <v>15975.6</v>
      </c>
      <c r="F4801" s="142" t="s">
        <v>8418</v>
      </c>
      <c r="K4801" s="140" t="s">
        <v>8434</v>
      </c>
    </row>
    <row r="4802" spans="1:11" s="139" customFormat="1" ht="30" customHeight="1">
      <c r="A4802" s="140" t="s">
        <v>5063</v>
      </c>
      <c r="B4802" s="142"/>
      <c r="C4802" s="142">
        <v>27157.1</v>
      </c>
      <c r="D4802" s="142"/>
      <c r="E4802" s="142">
        <v>27157.1</v>
      </c>
      <c r="F4802" s="142" t="s">
        <v>8420</v>
      </c>
      <c r="K4802" s="140" t="s">
        <v>8435</v>
      </c>
    </row>
    <row r="4803" spans="1:11" s="139" customFormat="1" ht="30" customHeight="1">
      <c r="A4803" s="140" t="s">
        <v>5064</v>
      </c>
      <c r="B4803" s="142"/>
      <c r="C4803" s="142"/>
      <c r="D4803" s="142">
        <v>79862</v>
      </c>
      <c r="E4803" s="142">
        <v>79862</v>
      </c>
      <c r="F4803" s="142" t="s">
        <v>8422</v>
      </c>
      <c r="K4803" s="140" t="s">
        <v>8436</v>
      </c>
    </row>
    <row r="4804" spans="1:11" s="139" customFormat="1" ht="30" customHeight="1">
      <c r="A4804" s="140" t="s">
        <v>52</v>
      </c>
      <c r="B4804" s="142"/>
      <c r="C4804" s="142"/>
      <c r="D4804" s="142"/>
      <c r="E4804" s="142"/>
      <c r="F4804" s="142"/>
      <c r="K4804" s="140" t="s">
        <v>52</v>
      </c>
    </row>
    <row r="4805" spans="1:11" s="139" customFormat="1" ht="30" customHeight="1">
      <c r="A4805" s="140" t="s">
        <v>3748</v>
      </c>
      <c r="B4805" s="142">
        <v>15975.6</v>
      </c>
      <c r="C4805" s="142">
        <v>27157.1</v>
      </c>
      <c r="D4805" s="142">
        <v>79862</v>
      </c>
      <c r="E4805" s="142">
        <v>122994.7</v>
      </c>
      <c r="F4805" s="142"/>
      <c r="K4805" s="140" t="s">
        <v>6924</v>
      </c>
    </row>
    <row r="4806" spans="1:11" s="139" customFormat="1" ht="30" customHeight="1">
      <c r="A4806" s="140" t="s">
        <v>52</v>
      </c>
      <c r="B4806" s="142"/>
      <c r="C4806" s="142"/>
      <c r="D4806" s="142"/>
      <c r="E4806" s="142"/>
      <c r="F4806" s="142"/>
      <c r="K4806" s="140" t="s">
        <v>6796</v>
      </c>
    </row>
    <row r="4807" spans="1:11" s="139" customFormat="1" ht="30" customHeight="1">
      <c r="A4807" s="140" t="s">
        <v>3650</v>
      </c>
      <c r="B4807" s="142"/>
      <c r="C4807" s="142"/>
      <c r="D4807" s="142"/>
      <c r="E4807" s="142"/>
      <c r="F4807" s="142"/>
      <c r="K4807" s="140" t="s">
        <v>6806</v>
      </c>
    </row>
    <row r="4808" spans="1:11" s="139" customFormat="1" ht="30" customHeight="1">
      <c r="A4808" s="140" t="s">
        <v>5065</v>
      </c>
      <c r="B4808" s="142"/>
      <c r="C4808" s="142"/>
      <c r="D4808" s="142"/>
      <c r="E4808" s="142"/>
      <c r="F4808" s="142"/>
      <c r="K4808" s="140" t="s">
        <v>8437</v>
      </c>
    </row>
    <row r="4809" spans="1:11" s="139" customFormat="1" ht="30" customHeight="1">
      <c r="A4809" s="140" t="s">
        <v>5066</v>
      </c>
      <c r="B4809" s="142"/>
      <c r="C4809" s="142">
        <v>104828.3</v>
      </c>
      <c r="D4809" s="142"/>
      <c r="E4809" s="142">
        <v>104828.3</v>
      </c>
      <c r="F4809" s="142" t="s">
        <v>6755</v>
      </c>
      <c r="K4809" s="140" t="s">
        <v>8438</v>
      </c>
    </row>
    <row r="4810" spans="1:11" s="139" customFormat="1" ht="30" customHeight="1">
      <c r="A4810" s="140" t="s">
        <v>52</v>
      </c>
      <c r="B4810" s="142"/>
      <c r="C4810" s="142"/>
      <c r="D4810" s="142"/>
      <c r="E4810" s="142"/>
      <c r="F4810" s="142"/>
      <c r="K4810" s="140" t="s">
        <v>52</v>
      </c>
    </row>
    <row r="4811" spans="1:11" s="139" customFormat="1" ht="30" customHeight="1">
      <c r="A4811" s="140" t="s">
        <v>3748</v>
      </c>
      <c r="B4811" s="142"/>
      <c r="C4811" s="142">
        <v>104828.3</v>
      </c>
      <c r="D4811" s="142"/>
      <c r="E4811" s="142">
        <v>104828.3</v>
      </c>
      <c r="F4811" s="142"/>
      <c r="K4811" s="140" t="s">
        <v>6993</v>
      </c>
    </row>
    <row r="4812" spans="1:11" s="139" customFormat="1" ht="30" customHeight="1">
      <c r="A4812" s="140" t="s">
        <v>52</v>
      </c>
      <c r="B4812" s="146"/>
      <c r="C4812" s="146"/>
      <c r="D4812" s="146"/>
      <c r="E4812" s="146"/>
      <c r="F4812" s="146"/>
      <c r="K4812" s="140" t="s">
        <v>6994</v>
      </c>
    </row>
    <row r="4813" spans="1:11" s="139" customFormat="1" ht="30" customHeight="1">
      <c r="A4813" s="140" t="s">
        <v>3801</v>
      </c>
      <c r="B4813" s="146">
        <v>51493.9</v>
      </c>
      <c r="C4813" s="146">
        <v>192363.5</v>
      </c>
      <c r="D4813" s="146">
        <v>257418.4</v>
      </c>
      <c r="E4813" s="146">
        <v>501275.8</v>
      </c>
      <c r="F4813" s="146"/>
      <c r="K4813" s="140" t="s">
        <v>6995</v>
      </c>
    </row>
    <row r="4814" spans="1:11" s="139" customFormat="1" ht="30" customHeight="1">
      <c r="A4814" s="140"/>
      <c r="B4814" s="140"/>
      <c r="C4814" s="140"/>
      <c r="D4814" s="140"/>
      <c r="E4814" s="140"/>
      <c r="F4814" s="140"/>
    </row>
    <row r="4815" spans="1:11" s="139" customFormat="1" ht="30" customHeight="1" thickBot="1">
      <c r="A4815" s="144" t="s">
        <v>3566</v>
      </c>
      <c r="B4815" s="145">
        <v>51493</v>
      </c>
      <c r="C4815" s="145">
        <v>192363</v>
      </c>
      <c r="D4815" s="145">
        <v>257418</v>
      </c>
      <c r="E4815" s="145">
        <v>501274</v>
      </c>
      <c r="F4815" s="144"/>
    </row>
    <row r="4816" spans="1:11" s="139" customFormat="1" ht="30" customHeight="1">
      <c r="A4816" s="140"/>
      <c r="B4816" s="140"/>
      <c r="C4816" s="140"/>
      <c r="D4816" s="140"/>
      <c r="E4816" s="140"/>
      <c r="F4816" s="140"/>
    </row>
    <row r="4817" spans="1:11" s="139" customFormat="1" ht="30" customHeight="1">
      <c r="A4817" s="140" t="s">
        <v>8456</v>
      </c>
      <c r="B4817" s="141">
        <v>5575</v>
      </c>
      <c r="C4817" s="141">
        <v>42332</v>
      </c>
      <c r="D4817" s="141">
        <v>26293</v>
      </c>
      <c r="E4817" s="141">
        <v>74200</v>
      </c>
      <c r="F4817" s="140" t="s">
        <v>52</v>
      </c>
      <c r="G4817" s="139" t="s">
        <v>52</v>
      </c>
      <c r="H4817" s="139" t="s">
        <v>6555</v>
      </c>
      <c r="K4817" s="139">
        <v>1</v>
      </c>
    </row>
    <row r="4818" spans="1:11" s="139" customFormat="1" ht="30" customHeight="1">
      <c r="A4818" s="147"/>
      <c r="B4818" s="140"/>
      <c r="C4818" s="140"/>
      <c r="D4818" s="140"/>
      <c r="E4818" s="140"/>
      <c r="F4818" s="140"/>
    </row>
    <row r="4819" spans="1:11" s="139" customFormat="1" ht="30" customHeight="1">
      <c r="A4819" s="140" t="s">
        <v>6674</v>
      </c>
      <c r="B4819" s="140"/>
      <c r="C4819" s="140"/>
      <c r="D4819" s="140"/>
      <c r="E4819" s="140"/>
      <c r="F4819" s="140"/>
      <c r="G4819" s="139" t="s">
        <v>52</v>
      </c>
      <c r="I4819" s="139" t="s">
        <v>1535</v>
      </c>
      <c r="J4819" s="139" t="s">
        <v>52</v>
      </c>
      <c r="K4819" s="139" t="s">
        <v>56</v>
      </c>
    </row>
    <row r="4820" spans="1:11" s="139" customFormat="1" ht="30" customHeight="1">
      <c r="A4820" s="140" t="s">
        <v>5067</v>
      </c>
      <c r="B4820" s="142"/>
      <c r="C4820" s="142"/>
      <c r="D4820" s="142"/>
      <c r="E4820" s="142"/>
      <c r="F4820" s="142"/>
      <c r="K4820" s="140" t="s">
        <v>8457</v>
      </c>
    </row>
    <row r="4821" spans="1:11" s="139" customFormat="1" ht="30" customHeight="1">
      <c r="A4821" s="140" t="s">
        <v>52</v>
      </c>
      <c r="B4821" s="142"/>
      <c r="C4821" s="142"/>
      <c r="D4821" s="142"/>
      <c r="E4821" s="142"/>
      <c r="F4821" s="142"/>
      <c r="K4821" s="140" t="s">
        <v>52</v>
      </c>
    </row>
    <row r="4822" spans="1:11" s="139" customFormat="1" ht="30" customHeight="1">
      <c r="A4822" s="140" t="s">
        <v>5068</v>
      </c>
      <c r="B4822" s="142"/>
      <c r="C4822" s="142"/>
      <c r="D4822" s="142"/>
      <c r="E4822" s="142"/>
      <c r="F4822" s="142"/>
      <c r="K4822" s="140" t="s">
        <v>8458</v>
      </c>
    </row>
    <row r="4823" spans="1:11" s="139" customFormat="1" ht="30" customHeight="1">
      <c r="A4823" s="140" t="s">
        <v>5069</v>
      </c>
      <c r="B4823" s="142"/>
      <c r="C4823" s="142"/>
      <c r="D4823" s="142"/>
      <c r="E4823" s="142"/>
      <c r="F4823" s="142"/>
      <c r="K4823" s="140" t="s">
        <v>8459</v>
      </c>
    </row>
    <row r="4824" spans="1:11" s="139" customFormat="1" ht="30" customHeight="1">
      <c r="A4824" s="140" t="s">
        <v>5070</v>
      </c>
      <c r="B4824" s="142"/>
      <c r="C4824" s="142"/>
      <c r="D4824" s="142"/>
      <c r="E4824" s="142"/>
      <c r="F4824" s="142"/>
      <c r="K4824" s="140" t="s">
        <v>8460</v>
      </c>
    </row>
    <row r="4825" spans="1:11" s="139" customFormat="1" ht="30" customHeight="1">
      <c r="A4825" s="140" t="s">
        <v>4321</v>
      </c>
      <c r="B4825" s="142"/>
      <c r="C4825" s="142"/>
      <c r="D4825" s="142"/>
      <c r="E4825" s="142"/>
      <c r="F4825" s="142"/>
      <c r="K4825" s="140" t="s">
        <v>7554</v>
      </c>
    </row>
    <row r="4826" spans="1:11" s="139" customFormat="1" ht="30" customHeight="1">
      <c r="A4826" s="140" t="s">
        <v>4322</v>
      </c>
      <c r="B4826" s="142"/>
      <c r="C4826" s="142"/>
      <c r="D4826" s="142"/>
      <c r="E4826" s="142"/>
      <c r="F4826" s="142"/>
      <c r="K4826" s="140" t="s">
        <v>7555</v>
      </c>
    </row>
    <row r="4827" spans="1:11" s="139" customFormat="1" ht="30" customHeight="1">
      <c r="A4827" s="140" t="s">
        <v>5071</v>
      </c>
      <c r="B4827" s="142"/>
      <c r="C4827" s="142"/>
      <c r="D4827" s="142"/>
      <c r="E4827" s="142"/>
      <c r="F4827" s="142"/>
      <c r="K4827" s="140" t="s">
        <v>8461</v>
      </c>
    </row>
    <row r="4828" spans="1:11" s="139" customFormat="1" ht="30" customHeight="1">
      <c r="A4828" s="140" t="s">
        <v>4980</v>
      </c>
      <c r="B4828" s="142"/>
      <c r="C4828" s="142"/>
      <c r="D4828" s="142"/>
      <c r="E4828" s="142"/>
      <c r="F4828" s="142"/>
      <c r="K4828" s="140" t="s">
        <v>8401</v>
      </c>
    </row>
    <row r="4829" spans="1:11" s="139" customFormat="1" ht="30" customHeight="1">
      <c r="A4829" s="140" t="s">
        <v>5072</v>
      </c>
      <c r="B4829" s="142"/>
      <c r="C4829" s="142"/>
      <c r="D4829" s="142"/>
      <c r="E4829" s="142"/>
      <c r="F4829" s="142"/>
      <c r="K4829" s="140" t="s">
        <v>8462</v>
      </c>
    </row>
    <row r="4830" spans="1:11" s="139" customFormat="1" ht="30" customHeight="1">
      <c r="A4830" s="140" t="s">
        <v>3635</v>
      </c>
      <c r="B4830" s="142"/>
      <c r="C4830" s="142"/>
      <c r="D4830" s="142"/>
      <c r="E4830" s="142"/>
      <c r="F4830" s="142"/>
      <c r="K4830" s="140" t="s">
        <v>6777</v>
      </c>
    </row>
    <row r="4831" spans="1:11" s="139" customFormat="1" ht="30" customHeight="1">
      <c r="A4831" s="140" t="s">
        <v>5073</v>
      </c>
      <c r="B4831" s="142"/>
      <c r="C4831" s="142"/>
      <c r="D4831" s="142"/>
      <c r="E4831" s="142"/>
      <c r="F4831" s="142"/>
      <c r="K4831" s="140" t="s">
        <v>8463</v>
      </c>
    </row>
    <row r="4832" spans="1:11" s="139" customFormat="1" ht="30" customHeight="1">
      <c r="A4832" s="140" t="s">
        <v>4327</v>
      </c>
      <c r="B4832" s="142"/>
      <c r="C4832" s="142"/>
      <c r="D4832" s="142"/>
      <c r="E4832" s="142"/>
      <c r="F4832" s="142"/>
      <c r="K4832" s="140" t="s">
        <v>7560</v>
      </c>
    </row>
    <row r="4833" spans="1:11" s="139" customFormat="1" ht="30" customHeight="1">
      <c r="A4833" s="140" t="s">
        <v>5074</v>
      </c>
      <c r="B4833" s="142"/>
      <c r="C4833" s="142"/>
      <c r="D4833" s="142"/>
      <c r="E4833" s="142"/>
      <c r="F4833" s="142"/>
      <c r="K4833" s="140" t="s">
        <v>8464</v>
      </c>
    </row>
    <row r="4834" spans="1:11" s="139" customFormat="1" ht="30" customHeight="1">
      <c r="A4834" s="140" t="s">
        <v>4984</v>
      </c>
      <c r="B4834" s="142"/>
      <c r="C4834" s="142"/>
      <c r="D4834" s="142"/>
      <c r="E4834" s="142"/>
      <c r="F4834" s="142"/>
      <c r="K4834" s="140" t="s">
        <v>8405</v>
      </c>
    </row>
    <row r="4835" spans="1:11" s="139" customFormat="1" ht="30" customHeight="1">
      <c r="A4835" s="140" t="s">
        <v>4985</v>
      </c>
      <c r="B4835" s="142"/>
      <c r="C4835" s="142"/>
      <c r="D4835" s="142"/>
      <c r="E4835" s="142"/>
      <c r="F4835" s="142"/>
      <c r="K4835" s="140" t="s">
        <v>4985</v>
      </c>
    </row>
    <row r="4836" spans="1:11" s="139" customFormat="1" ht="30" customHeight="1">
      <c r="A4836" s="140" t="s">
        <v>4986</v>
      </c>
      <c r="B4836" s="142"/>
      <c r="C4836" s="142"/>
      <c r="D4836" s="142"/>
      <c r="E4836" s="142"/>
      <c r="F4836" s="142"/>
      <c r="K4836" s="140" t="s">
        <v>4986</v>
      </c>
    </row>
    <row r="4837" spans="1:11" s="139" customFormat="1" ht="30" customHeight="1">
      <c r="A4837" s="140" t="s">
        <v>3586</v>
      </c>
      <c r="B4837" s="142"/>
      <c r="C4837" s="142"/>
      <c r="D4837" s="142"/>
      <c r="E4837" s="142"/>
      <c r="F4837" s="142"/>
      <c r="K4837" s="140" t="s">
        <v>6718</v>
      </c>
    </row>
    <row r="4838" spans="1:11" s="139" customFormat="1" ht="30" customHeight="1">
      <c r="A4838" s="140" t="s">
        <v>4987</v>
      </c>
      <c r="B4838" s="142"/>
      <c r="C4838" s="142"/>
      <c r="D4838" s="142"/>
      <c r="E4838" s="142"/>
      <c r="F4838" s="142"/>
      <c r="K4838" s="140" t="s">
        <v>8406</v>
      </c>
    </row>
    <row r="4839" spans="1:11" s="139" customFormat="1" ht="30" customHeight="1">
      <c r="A4839" s="140" t="s">
        <v>5075</v>
      </c>
      <c r="B4839" s="142"/>
      <c r="C4839" s="142"/>
      <c r="D4839" s="142"/>
      <c r="E4839" s="142"/>
      <c r="F4839" s="142"/>
      <c r="K4839" s="140" t="s">
        <v>8465</v>
      </c>
    </row>
    <row r="4840" spans="1:11" s="139" customFormat="1" ht="30" customHeight="1">
      <c r="A4840" s="140" t="s">
        <v>5076</v>
      </c>
      <c r="B4840" s="142"/>
      <c r="C4840" s="142"/>
      <c r="D4840" s="142"/>
      <c r="E4840" s="142"/>
      <c r="F4840" s="142"/>
      <c r="K4840" s="140" t="s">
        <v>8466</v>
      </c>
    </row>
    <row r="4841" spans="1:11" s="139" customFormat="1" ht="30" customHeight="1">
      <c r="A4841" s="140" t="s">
        <v>52</v>
      </c>
      <c r="B4841" s="142"/>
      <c r="C4841" s="142"/>
      <c r="D4841" s="142"/>
      <c r="E4841" s="142"/>
      <c r="F4841" s="142"/>
      <c r="K4841" s="140" t="s">
        <v>52</v>
      </c>
    </row>
    <row r="4842" spans="1:11" s="139" customFormat="1" ht="30" customHeight="1">
      <c r="A4842" s="140" t="s">
        <v>52</v>
      </c>
      <c r="B4842" s="142"/>
      <c r="C4842" s="142"/>
      <c r="D4842" s="142"/>
      <c r="E4842" s="142"/>
      <c r="F4842" s="142"/>
      <c r="K4842" s="140" t="s">
        <v>6676</v>
      </c>
    </row>
    <row r="4843" spans="1:11" s="139" customFormat="1" ht="30" customHeight="1">
      <c r="A4843" s="140" t="s">
        <v>5077</v>
      </c>
      <c r="B4843" s="142"/>
      <c r="C4843" s="142"/>
      <c r="D4843" s="142"/>
      <c r="E4843" s="142"/>
      <c r="F4843" s="142"/>
      <c r="K4843" s="140" t="s">
        <v>8467</v>
      </c>
    </row>
    <row r="4844" spans="1:11" s="139" customFormat="1" ht="30" customHeight="1">
      <c r="A4844" s="140" t="s">
        <v>5078</v>
      </c>
      <c r="B4844" s="142">
        <v>1989.4</v>
      </c>
      <c r="C4844" s="142"/>
      <c r="D4844" s="142"/>
      <c r="E4844" s="142">
        <v>1989.4</v>
      </c>
      <c r="F4844" s="142" t="s">
        <v>7566</v>
      </c>
      <c r="K4844" s="140" t="s">
        <v>8468</v>
      </c>
    </row>
    <row r="4845" spans="1:11" s="139" customFormat="1" ht="30" customHeight="1">
      <c r="A4845" s="140" t="s">
        <v>5079</v>
      </c>
      <c r="B4845" s="142"/>
      <c r="C4845" s="142">
        <v>10052.1</v>
      </c>
      <c r="D4845" s="142"/>
      <c r="E4845" s="142">
        <v>10052.1</v>
      </c>
      <c r="F4845" s="142" t="s">
        <v>7568</v>
      </c>
      <c r="K4845" s="140" t="s">
        <v>8469</v>
      </c>
    </row>
    <row r="4846" spans="1:11" s="139" customFormat="1" ht="30" customHeight="1">
      <c r="A4846" s="140" t="s">
        <v>5080</v>
      </c>
      <c r="B4846" s="142"/>
      <c r="C4846" s="142"/>
      <c r="D4846" s="142">
        <v>9381.2999999999993</v>
      </c>
      <c r="E4846" s="142">
        <v>9381.2999999999993</v>
      </c>
      <c r="F4846" s="142" t="s">
        <v>7570</v>
      </c>
      <c r="K4846" s="140" t="s">
        <v>8470</v>
      </c>
    </row>
    <row r="4847" spans="1:11" s="139" customFormat="1" ht="30" customHeight="1">
      <c r="A4847" s="140" t="s">
        <v>52</v>
      </c>
      <c r="B4847" s="142"/>
      <c r="C4847" s="142"/>
      <c r="D4847" s="142"/>
      <c r="E4847" s="142"/>
      <c r="F4847" s="142"/>
      <c r="K4847" s="140" t="s">
        <v>52</v>
      </c>
    </row>
    <row r="4848" spans="1:11" s="139" customFormat="1" ht="30" customHeight="1">
      <c r="A4848" s="140" t="s">
        <v>3618</v>
      </c>
      <c r="B4848" s="142">
        <v>1989.4</v>
      </c>
      <c r="C4848" s="142">
        <v>10052.1</v>
      </c>
      <c r="D4848" s="142">
        <v>9381.2999999999993</v>
      </c>
      <c r="E4848" s="142">
        <v>21422.799999999999</v>
      </c>
      <c r="F4848" s="142"/>
      <c r="K4848" s="140" t="s">
        <v>6757</v>
      </c>
    </row>
    <row r="4849" spans="1:11" s="139" customFormat="1" ht="30" customHeight="1">
      <c r="A4849" s="140" t="s">
        <v>52</v>
      </c>
      <c r="B4849" s="142"/>
      <c r="C4849" s="142"/>
      <c r="D4849" s="142"/>
      <c r="E4849" s="142"/>
      <c r="F4849" s="142"/>
      <c r="K4849" s="140" t="s">
        <v>6758</v>
      </c>
    </row>
    <row r="4850" spans="1:11" s="139" customFormat="1" ht="30" customHeight="1">
      <c r="A4850" s="140" t="s">
        <v>5081</v>
      </c>
      <c r="B4850" s="142"/>
      <c r="C4850" s="142"/>
      <c r="D4850" s="142"/>
      <c r="E4850" s="142"/>
      <c r="F4850" s="142"/>
      <c r="K4850" s="140" t="s">
        <v>8471</v>
      </c>
    </row>
    <row r="4851" spans="1:11" s="139" customFormat="1" ht="30" customHeight="1">
      <c r="A4851" s="140" t="s">
        <v>4341</v>
      </c>
      <c r="B4851" s="142"/>
      <c r="C4851" s="142"/>
      <c r="D4851" s="142"/>
      <c r="E4851" s="142"/>
      <c r="F4851" s="142"/>
      <c r="K4851" s="140" t="s">
        <v>7577</v>
      </c>
    </row>
    <row r="4852" spans="1:11" s="139" customFormat="1" ht="30" customHeight="1">
      <c r="A4852" s="140" t="s">
        <v>5004</v>
      </c>
      <c r="B4852" s="142"/>
      <c r="C4852" s="142"/>
      <c r="D4852" s="142"/>
      <c r="E4852" s="142"/>
      <c r="F4852" s="142"/>
      <c r="K4852" s="140" t="s">
        <v>8426</v>
      </c>
    </row>
    <row r="4853" spans="1:11" s="139" customFormat="1" ht="30" customHeight="1">
      <c r="A4853" s="140" t="s">
        <v>5082</v>
      </c>
      <c r="B4853" s="142"/>
      <c r="C4853" s="142"/>
      <c r="D4853" s="142"/>
      <c r="E4853" s="142"/>
      <c r="F4853" s="142"/>
      <c r="K4853" s="140" t="s">
        <v>8472</v>
      </c>
    </row>
    <row r="4854" spans="1:11" s="139" customFormat="1" ht="30" customHeight="1">
      <c r="A4854" s="140" t="s">
        <v>5006</v>
      </c>
      <c r="B4854" s="142"/>
      <c r="C4854" s="142"/>
      <c r="D4854" s="142"/>
      <c r="E4854" s="142"/>
      <c r="F4854" s="142"/>
      <c r="K4854" s="140" t="s">
        <v>8428</v>
      </c>
    </row>
    <row r="4855" spans="1:11" s="139" customFormat="1" ht="30" customHeight="1">
      <c r="A4855" s="140" t="s">
        <v>5083</v>
      </c>
      <c r="B4855" s="142"/>
      <c r="C4855" s="142"/>
      <c r="D4855" s="142"/>
      <c r="E4855" s="142"/>
      <c r="F4855" s="142"/>
      <c r="K4855" s="140" t="s">
        <v>8473</v>
      </c>
    </row>
    <row r="4856" spans="1:11" s="139" customFormat="1" ht="30" customHeight="1">
      <c r="A4856" s="140" t="s">
        <v>5084</v>
      </c>
      <c r="B4856" s="142"/>
      <c r="C4856" s="142"/>
      <c r="D4856" s="142"/>
      <c r="E4856" s="142"/>
      <c r="F4856" s="142"/>
      <c r="K4856" s="140" t="s">
        <v>8474</v>
      </c>
    </row>
    <row r="4857" spans="1:11" s="139" customFormat="1" ht="30" customHeight="1">
      <c r="A4857" s="140" t="s">
        <v>5085</v>
      </c>
      <c r="B4857" s="142"/>
      <c r="C4857" s="142"/>
      <c r="D4857" s="142"/>
      <c r="E4857" s="142"/>
      <c r="F4857" s="142"/>
      <c r="K4857" s="140" t="s">
        <v>8475</v>
      </c>
    </row>
    <row r="4858" spans="1:11" s="139" customFormat="1" ht="30" customHeight="1">
      <c r="A4858" s="140" t="s">
        <v>5086</v>
      </c>
      <c r="B4858" s="142">
        <v>3586.4</v>
      </c>
      <c r="C4858" s="142"/>
      <c r="D4858" s="142"/>
      <c r="E4858" s="142">
        <v>3586.4</v>
      </c>
      <c r="F4858" s="142" t="s">
        <v>7566</v>
      </c>
      <c r="K4858" s="140" t="s">
        <v>8476</v>
      </c>
    </row>
    <row r="4859" spans="1:11" s="139" customFormat="1" ht="30" customHeight="1">
      <c r="A4859" s="140" t="s">
        <v>5087</v>
      </c>
      <c r="B4859" s="142"/>
      <c r="C4859" s="142">
        <v>18121</v>
      </c>
      <c r="D4859" s="142"/>
      <c r="E4859" s="142">
        <v>18121</v>
      </c>
      <c r="F4859" s="142" t="s">
        <v>7568</v>
      </c>
      <c r="K4859" s="140" t="s">
        <v>8477</v>
      </c>
    </row>
    <row r="4860" spans="1:11" s="139" customFormat="1" ht="30" customHeight="1">
      <c r="A4860" s="140" t="s">
        <v>5088</v>
      </c>
      <c r="B4860" s="142"/>
      <c r="C4860" s="142"/>
      <c r="D4860" s="142">
        <v>16911.7</v>
      </c>
      <c r="E4860" s="142">
        <v>16911.7</v>
      </c>
      <c r="F4860" s="142" t="s">
        <v>7570</v>
      </c>
      <c r="K4860" s="140" t="s">
        <v>8478</v>
      </c>
    </row>
    <row r="4861" spans="1:11" s="139" customFormat="1" ht="30" customHeight="1">
      <c r="A4861" s="140" t="s">
        <v>52</v>
      </c>
      <c r="B4861" s="142"/>
      <c r="C4861" s="142"/>
      <c r="D4861" s="142"/>
      <c r="E4861" s="142"/>
      <c r="F4861" s="142"/>
      <c r="K4861" s="140" t="s">
        <v>52</v>
      </c>
    </row>
    <row r="4862" spans="1:11" s="139" customFormat="1" ht="30" customHeight="1">
      <c r="A4862" s="140" t="s">
        <v>3618</v>
      </c>
      <c r="B4862" s="142">
        <v>3586.4</v>
      </c>
      <c r="C4862" s="142">
        <v>18121</v>
      </c>
      <c r="D4862" s="142">
        <v>16911.7</v>
      </c>
      <c r="E4862" s="142">
        <v>38619.1</v>
      </c>
      <c r="F4862" s="142"/>
      <c r="K4862" s="140" t="s">
        <v>6761</v>
      </c>
    </row>
    <row r="4863" spans="1:11" s="139" customFormat="1" ht="30" customHeight="1">
      <c r="A4863" s="140" t="s">
        <v>52</v>
      </c>
      <c r="B4863" s="142"/>
      <c r="C4863" s="142"/>
      <c r="D4863" s="142"/>
      <c r="E4863" s="142"/>
      <c r="F4863" s="142"/>
      <c r="K4863" s="140" t="s">
        <v>6796</v>
      </c>
    </row>
    <row r="4864" spans="1:11" s="139" customFormat="1" ht="30" customHeight="1">
      <c r="A4864" s="140" t="s">
        <v>3650</v>
      </c>
      <c r="B4864" s="142"/>
      <c r="C4864" s="142"/>
      <c r="D4864" s="142"/>
      <c r="E4864" s="142"/>
      <c r="F4864" s="142"/>
      <c r="K4864" s="140" t="s">
        <v>6806</v>
      </c>
    </row>
    <row r="4865" spans="1:11" s="139" customFormat="1" ht="30" customHeight="1">
      <c r="A4865" s="140" t="s">
        <v>5089</v>
      </c>
      <c r="B4865" s="142"/>
      <c r="C4865" s="142"/>
      <c r="D4865" s="142"/>
      <c r="E4865" s="142"/>
      <c r="F4865" s="142"/>
      <c r="K4865" s="140" t="s">
        <v>8479</v>
      </c>
    </row>
    <row r="4866" spans="1:11" s="139" customFormat="1" ht="30" customHeight="1">
      <c r="A4866" s="140" t="s">
        <v>5090</v>
      </c>
      <c r="B4866" s="142"/>
      <c r="C4866" s="142">
        <v>8726.2000000000007</v>
      </c>
      <c r="D4866" s="142"/>
      <c r="E4866" s="142">
        <v>8726.2000000000007</v>
      </c>
      <c r="F4866" s="142" t="s">
        <v>6755</v>
      </c>
      <c r="K4866" s="140" t="s">
        <v>8480</v>
      </c>
    </row>
    <row r="4867" spans="1:11" s="139" customFormat="1" ht="30" customHeight="1">
      <c r="A4867" s="140" t="s">
        <v>5091</v>
      </c>
      <c r="B4867" s="142"/>
      <c r="C4867" s="142"/>
      <c r="D4867" s="142"/>
      <c r="E4867" s="142"/>
      <c r="F4867" s="142"/>
      <c r="K4867" s="140" t="s">
        <v>8481</v>
      </c>
    </row>
    <row r="4868" spans="1:11" s="139" customFormat="1" ht="30" customHeight="1">
      <c r="A4868" s="140" t="s">
        <v>5092</v>
      </c>
      <c r="B4868" s="142"/>
      <c r="C4868" s="142">
        <v>5433.6</v>
      </c>
      <c r="D4868" s="142"/>
      <c r="E4868" s="142">
        <v>5433.6</v>
      </c>
      <c r="F4868" s="142" t="s">
        <v>7075</v>
      </c>
      <c r="K4868" s="140" t="s">
        <v>8482</v>
      </c>
    </row>
    <row r="4869" spans="1:11" s="139" customFormat="1" ht="30" customHeight="1">
      <c r="A4869" s="140" t="s">
        <v>52</v>
      </c>
      <c r="B4869" s="142"/>
      <c r="C4869" s="142"/>
      <c r="D4869" s="142"/>
      <c r="E4869" s="142"/>
      <c r="F4869" s="142"/>
      <c r="K4869" s="140" t="s">
        <v>52</v>
      </c>
    </row>
    <row r="4870" spans="1:11" s="139" customFormat="1" ht="30" customHeight="1">
      <c r="A4870" s="140" t="s">
        <v>3618</v>
      </c>
      <c r="B4870" s="142"/>
      <c r="C4870" s="142">
        <v>14159.8</v>
      </c>
      <c r="D4870" s="142"/>
      <c r="E4870" s="142">
        <v>14159.8</v>
      </c>
      <c r="F4870" s="142"/>
      <c r="K4870" s="140" t="s">
        <v>6821</v>
      </c>
    </row>
    <row r="4871" spans="1:11" s="139" customFormat="1" ht="30" customHeight="1">
      <c r="A4871" s="140" t="s">
        <v>52</v>
      </c>
      <c r="B4871" s="142"/>
      <c r="C4871" s="142"/>
      <c r="D4871" s="142"/>
      <c r="E4871" s="142"/>
      <c r="F4871" s="142"/>
      <c r="K4871" s="140" t="s">
        <v>52</v>
      </c>
    </row>
    <row r="4872" spans="1:11" s="139" customFormat="1" ht="30" customHeight="1">
      <c r="A4872" s="140" t="s">
        <v>3929</v>
      </c>
      <c r="B4872" s="142">
        <v>5575.8</v>
      </c>
      <c r="C4872" s="142">
        <v>42332.9</v>
      </c>
      <c r="D4872" s="142">
        <v>26293</v>
      </c>
      <c r="E4872" s="142">
        <v>74201.7</v>
      </c>
      <c r="F4872" s="142"/>
      <c r="K4872" s="140" t="s">
        <v>7041</v>
      </c>
    </row>
    <row r="4873" spans="1:11" s="139" customFormat="1" ht="30" customHeight="1">
      <c r="A4873" s="140"/>
      <c r="B4873" s="140"/>
      <c r="C4873" s="140"/>
      <c r="D4873" s="140"/>
      <c r="E4873" s="140"/>
      <c r="F4873" s="140"/>
    </row>
    <row r="4874" spans="1:11" s="139" customFormat="1" ht="30" customHeight="1" thickBot="1">
      <c r="A4874" s="144" t="s">
        <v>3566</v>
      </c>
      <c r="B4874" s="145">
        <v>5575</v>
      </c>
      <c r="C4874" s="145">
        <v>42332</v>
      </c>
      <c r="D4874" s="145">
        <v>26293</v>
      </c>
      <c r="E4874" s="145">
        <v>74200</v>
      </c>
      <c r="F4874" s="144"/>
    </row>
    <row r="4875" spans="1:11" s="139" customFormat="1" ht="30" customHeight="1">
      <c r="A4875" s="140"/>
      <c r="B4875" s="140"/>
      <c r="C4875" s="140"/>
      <c r="D4875" s="140"/>
      <c r="E4875" s="140"/>
      <c r="F4875" s="140"/>
    </row>
    <row r="4876" spans="1:11" s="139" customFormat="1" ht="30" customHeight="1">
      <c r="A4876" s="140" t="s">
        <v>8483</v>
      </c>
      <c r="B4876" s="141">
        <v>0</v>
      </c>
      <c r="C4876" s="141">
        <v>111180875</v>
      </c>
      <c r="D4876" s="141">
        <v>3454388</v>
      </c>
      <c r="E4876" s="141">
        <v>114635263</v>
      </c>
      <c r="F4876" s="140" t="s">
        <v>52</v>
      </c>
      <c r="G4876" s="139" t="s">
        <v>52</v>
      </c>
      <c r="H4876" s="139" t="s">
        <v>6556</v>
      </c>
      <c r="K4876" s="139">
        <v>1</v>
      </c>
    </row>
    <row r="4877" spans="1:11" s="139" customFormat="1" ht="30" customHeight="1">
      <c r="A4877" s="147"/>
      <c r="B4877" s="140"/>
      <c r="C4877" s="140"/>
      <c r="D4877" s="140"/>
      <c r="E4877" s="140"/>
      <c r="F4877" s="140"/>
    </row>
    <row r="4878" spans="1:11" s="139" customFormat="1" ht="30" customHeight="1">
      <c r="A4878" s="140" t="s">
        <v>6674</v>
      </c>
      <c r="B4878" s="140"/>
      <c r="C4878" s="140"/>
      <c r="D4878" s="140"/>
      <c r="E4878" s="140"/>
      <c r="F4878" s="140"/>
      <c r="G4878" s="139" t="s">
        <v>52</v>
      </c>
      <c r="I4878" s="139" t="s">
        <v>1535</v>
      </c>
      <c r="J4878" s="139" t="s">
        <v>52</v>
      </c>
      <c r="K4878" s="139" t="s">
        <v>56</v>
      </c>
    </row>
    <row r="4879" spans="1:11" s="139" customFormat="1" ht="30" customHeight="1">
      <c r="A4879" s="140" t="s">
        <v>52</v>
      </c>
      <c r="B4879" s="142"/>
      <c r="C4879" s="142"/>
      <c r="D4879" s="142"/>
      <c r="E4879" s="142"/>
      <c r="F4879" s="142"/>
      <c r="K4879" s="140" t="s">
        <v>8484</v>
      </c>
    </row>
    <row r="4880" spans="1:11" s="139" customFormat="1" ht="30" customHeight="1">
      <c r="A4880" s="140" t="s">
        <v>52</v>
      </c>
      <c r="B4880" s="142"/>
      <c r="C4880" s="142"/>
      <c r="D4880" s="142"/>
      <c r="E4880" s="142"/>
      <c r="F4880" s="142"/>
      <c r="K4880" s="140" t="s">
        <v>52</v>
      </c>
    </row>
    <row r="4881" spans="1:11" s="139" customFormat="1" ht="30" customHeight="1">
      <c r="A4881" s="140" t="s">
        <v>52</v>
      </c>
      <c r="B4881" s="142"/>
      <c r="C4881" s="142"/>
      <c r="D4881" s="142"/>
      <c r="E4881" s="142"/>
      <c r="F4881" s="142"/>
      <c r="K4881" s="140" t="s">
        <v>6676</v>
      </c>
    </row>
    <row r="4882" spans="1:11" s="139" customFormat="1" ht="30" customHeight="1">
      <c r="A4882" s="140" t="s">
        <v>52</v>
      </c>
      <c r="B4882" s="142"/>
      <c r="C4882" s="142"/>
      <c r="D4882" s="142"/>
      <c r="E4882" s="142"/>
      <c r="F4882" s="142"/>
      <c r="K4882" s="140" t="s">
        <v>52</v>
      </c>
    </row>
    <row r="4883" spans="1:11" s="139" customFormat="1" ht="30" customHeight="1">
      <c r="A4883" s="140" t="s">
        <v>5093</v>
      </c>
      <c r="B4883" s="142"/>
      <c r="C4883" s="142"/>
      <c r="D4883" s="142"/>
      <c r="E4883" s="142"/>
      <c r="F4883" s="142"/>
      <c r="K4883" s="140" t="s">
        <v>8485</v>
      </c>
    </row>
    <row r="4884" spans="1:11" s="139" customFormat="1" ht="30" customHeight="1">
      <c r="A4884" s="140" t="s">
        <v>5094</v>
      </c>
      <c r="B4884" s="142"/>
      <c r="C4884" s="142"/>
      <c r="D4884" s="142"/>
      <c r="E4884" s="142"/>
      <c r="F4884" s="142"/>
      <c r="K4884" s="140" t="s">
        <v>8486</v>
      </c>
    </row>
    <row r="4885" spans="1:11" s="139" customFormat="1" ht="30" customHeight="1">
      <c r="A4885" s="140" t="s">
        <v>5095</v>
      </c>
      <c r="B4885" s="142"/>
      <c r="C4885" s="142"/>
      <c r="D4885" s="142"/>
      <c r="E4885" s="142"/>
      <c r="F4885" s="142"/>
      <c r="K4885" s="140" t="s">
        <v>8487</v>
      </c>
    </row>
    <row r="4886" spans="1:11" s="139" customFormat="1" ht="30" customHeight="1">
      <c r="A4886" s="140" t="s">
        <v>8488</v>
      </c>
      <c r="B4886" s="142"/>
      <c r="C4886" s="142"/>
      <c r="D4886" s="142"/>
      <c r="E4886" s="142"/>
      <c r="F4886" s="142"/>
      <c r="K4886" s="140" t="s">
        <v>8489</v>
      </c>
    </row>
    <row r="4887" spans="1:11" s="139" customFormat="1" ht="30" customHeight="1">
      <c r="A4887" s="140" t="s">
        <v>8490</v>
      </c>
      <c r="B4887" s="142"/>
      <c r="C4887" s="142"/>
      <c r="D4887" s="142"/>
      <c r="E4887" s="142"/>
      <c r="F4887" s="142"/>
      <c r="K4887" s="140" t="s">
        <v>8491</v>
      </c>
    </row>
    <row r="4888" spans="1:11" s="139" customFormat="1" ht="30" customHeight="1">
      <c r="A4888" s="140" t="s">
        <v>8492</v>
      </c>
      <c r="B4888" s="142"/>
      <c r="C4888" s="142"/>
      <c r="D4888" s="142"/>
      <c r="E4888" s="142"/>
      <c r="F4888" s="142"/>
      <c r="K4888" s="140" t="s">
        <v>8493</v>
      </c>
    </row>
    <row r="4889" spans="1:11" s="139" customFormat="1" ht="30" customHeight="1">
      <c r="A4889" s="140" t="s">
        <v>52</v>
      </c>
      <c r="B4889" s="142"/>
      <c r="C4889" s="142"/>
      <c r="D4889" s="142"/>
      <c r="E4889" s="142"/>
      <c r="F4889" s="142"/>
      <c r="K4889" s="140" t="s">
        <v>52</v>
      </c>
    </row>
    <row r="4890" spans="1:11" s="139" customFormat="1" ht="30" customHeight="1">
      <c r="A4890" s="140" t="s">
        <v>5096</v>
      </c>
      <c r="B4890" s="142"/>
      <c r="C4890" s="142">
        <v>53680225</v>
      </c>
      <c r="D4890" s="142"/>
      <c r="E4890" s="142">
        <v>53680225</v>
      </c>
      <c r="F4890" s="142" t="s">
        <v>8494</v>
      </c>
      <c r="K4890" s="140" t="s">
        <v>8495</v>
      </c>
    </row>
    <row r="4891" spans="1:11" s="139" customFormat="1" ht="30" customHeight="1">
      <c r="A4891" s="140" t="s">
        <v>52</v>
      </c>
      <c r="B4891" s="142"/>
      <c r="C4891" s="142"/>
      <c r="D4891" s="142"/>
      <c r="E4891" s="142"/>
      <c r="F4891" s="142"/>
      <c r="K4891" s="140" t="s">
        <v>52</v>
      </c>
    </row>
    <row r="4892" spans="1:11" s="139" customFormat="1" ht="30" customHeight="1">
      <c r="A4892" s="140" t="s">
        <v>5097</v>
      </c>
      <c r="B4892" s="142"/>
      <c r="C4892" s="142">
        <v>57500650</v>
      </c>
      <c r="D4892" s="142"/>
      <c r="E4892" s="142">
        <v>57500650</v>
      </c>
      <c r="F4892" s="142" t="s">
        <v>6946</v>
      </c>
      <c r="K4892" s="140" t="s">
        <v>8496</v>
      </c>
    </row>
    <row r="4893" spans="1:11" s="139" customFormat="1" ht="30" customHeight="1">
      <c r="A4893" s="140" t="s">
        <v>52</v>
      </c>
      <c r="B4893" s="142"/>
      <c r="C4893" s="142"/>
      <c r="D4893" s="142"/>
      <c r="E4893" s="142"/>
      <c r="F4893" s="142"/>
      <c r="K4893" s="140" t="s">
        <v>52</v>
      </c>
    </row>
    <row r="4894" spans="1:11" s="139" customFormat="1" ht="30" customHeight="1">
      <c r="A4894" s="140" t="s">
        <v>5098</v>
      </c>
      <c r="B4894" s="146"/>
      <c r="C4894" s="146">
        <v>111180875</v>
      </c>
      <c r="D4894" s="146"/>
      <c r="E4894" s="146">
        <v>111180875</v>
      </c>
      <c r="F4894" s="146"/>
      <c r="K4894" s="140" t="s">
        <v>8497</v>
      </c>
    </row>
    <row r="4895" spans="1:11" s="139" customFormat="1" ht="30" customHeight="1">
      <c r="A4895" s="140" t="s">
        <v>52</v>
      </c>
      <c r="B4895" s="142"/>
      <c r="C4895" s="142"/>
      <c r="D4895" s="142"/>
      <c r="E4895" s="142"/>
      <c r="F4895" s="142"/>
      <c r="K4895" s="140" t="s">
        <v>52</v>
      </c>
    </row>
    <row r="4896" spans="1:11" s="139" customFormat="1" ht="30" customHeight="1">
      <c r="A4896" s="140" t="s">
        <v>5099</v>
      </c>
      <c r="B4896" s="142"/>
      <c r="C4896" s="142"/>
      <c r="D4896" s="142"/>
      <c r="E4896" s="142"/>
      <c r="F4896" s="142"/>
      <c r="K4896" s="140" t="s">
        <v>8498</v>
      </c>
    </row>
    <row r="4897" spans="1:11" s="139" customFormat="1" ht="30" customHeight="1">
      <c r="A4897" s="140" t="s">
        <v>52</v>
      </c>
      <c r="B4897" s="142"/>
      <c r="C4897" s="142"/>
      <c r="D4897" s="142"/>
      <c r="E4897" s="142"/>
      <c r="F4897" s="142"/>
      <c r="K4897" s="140" t="s">
        <v>52</v>
      </c>
    </row>
    <row r="4898" spans="1:11" s="139" customFormat="1" ht="30" customHeight="1">
      <c r="A4898" s="140" t="s">
        <v>5100</v>
      </c>
      <c r="B4898" s="142"/>
      <c r="C4898" s="142"/>
      <c r="D4898" s="142">
        <v>1111808.7</v>
      </c>
      <c r="E4898" s="142">
        <v>1111808.7</v>
      </c>
      <c r="F4898" s="142"/>
      <c r="K4898" s="140" t="s">
        <v>8499</v>
      </c>
    </row>
    <row r="4899" spans="1:11" s="139" customFormat="1" ht="30" customHeight="1">
      <c r="A4899" s="140" t="s">
        <v>52</v>
      </c>
      <c r="B4899" s="142"/>
      <c r="C4899" s="142"/>
      <c r="D4899" s="142"/>
      <c r="E4899" s="142"/>
      <c r="F4899" s="142"/>
      <c r="K4899" s="140" t="s">
        <v>52</v>
      </c>
    </row>
    <row r="4900" spans="1:11" s="139" customFormat="1" ht="30" customHeight="1">
      <c r="A4900" s="140" t="s">
        <v>5098</v>
      </c>
      <c r="B4900" s="146"/>
      <c r="C4900" s="146"/>
      <c r="D4900" s="146">
        <v>1111808.7</v>
      </c>
      <c r="E4900" s="146">
        <v>1111808.7</v>
      </c>
      <c r="F4900" s="146"/>
      <c r="K4900" s="140" t="s">
        <v>8497</v>
      </c>
    </row>
    <row r="4901" spans="1:11" s="139" customFormat="1" ht="30" customHeight="1">
      <c r="A4901" s="140" t="s">
        <v>52</v>
      </c>
      <c r="B4901" s="142"/>
      <c r="C4901" s="142"/>
      <c r="D4901" s="142"/>
      <c r="E4901" s="142"/>
      <c r="F4901" s="142"/>
      <c r="K4901" s="140" t="s">
        <v>52</v>
      </c>
    </row>
    <row r="4902" spans="1:11" s="139" customFormat="1" ht="30" customHeight="1">
      <c r="A4902" s="140" t="s">
        <v>5101</v>
      </c>
      <c r="B4902" s="142"/>
      <c r="C4902" s="142"/>
      <c r="D4902" s="142"/>
      <c r="E4902" s="142"/>
      <c r="F4902" s="142"/>
      <c r="K4902" s="140" t="s">
        <v>8500</v>
      </c>
    </row>
    <row r="4903" spans="1:11" s="139" customFormat="1" ht="30" customHeight="1">
      <c r="A4903" s="140" t="s">
        <v>52</v>
      </c>
      <c r="B4903" s="142"/>
      <c r="C4903" s="142"/>
      <c r="D4903" s="142"/>
      <c r="E4903" s="142"/>
      <c r="F4903" s="142"/>
      <c r="K4903" s="140" t="s">
        <v>52</v>
      </c>
    </row>
    <row r="4904" spans="1:11" s="139" customFormat="1" ht="30" customHeight="1">
      <c r="A4904" s="140" t="s">
        <v>5102</v>
      </c>
      <c r="B4904" s="142"/>
      <c r="C4904" s="142"/>
      <c r="D4904" s="142">
        <v>1111808.7</v>
      </c>
      <c r="E4904" s="142">
        <v>1111808.7</v>
      </c>
      <c r="F4904" s="142"/>
      <c r="K4904" s="140" t="s">
        <v>8501</v>
      </c>
    </row>
    <row r="4905" spans="1:11" s="139" customFormat="1" ht="30" customHeight="1">
      <c r="A4905" s="140" t="s">
        <v>52</v>
      </c>
      <c r="B4905" s="142"/>
      <c r="C4905" s="142"/>
      <c r="D4905" s="142"/>
      <c r="E4905" s="142"/>
      <c r="F4905" s="142"/>
      <c r="K4905" s="140" t="s">
        <v>52</v>
      </c>
    </row>
    <row r="4906" spans="1:11" s="139" customFormat="1" ht="30" customHeight="1">
      <c r="A4906" s="140" t="s">
        <v>5098</v>
      </c>
      <c r="B4906" s="146"/>
      <c r="C4906" s="146"/>
      <c r="D4906" s="146">
        <v>1111808.7</v>
      </c>
      <c r="E4906" s="146">
        <v>1111808.7</v>
      </c>
      <c r="F4906" s="146"/>
      <c r="K4906" s="140" t="s">
        <v>8497</v>
      </c>
    </row>
    <row r="4907" spans="1:11" s="139" customFormat="1" ht="30" customHeight="1">
      <c r="A4907" s="140" t="s">
        <v>52</v>
      </c>
      <c r="B4907" s="142"/>
      <c r="C4907" s="142"/>
      <c r="D4907" s="142"/>
      <c r="E4907" s="142"/>
      <c r="F4907" s="142"/>
      <c r="K4907" s="140" t="s">
        <v>52</v>
      </c>
    </row>
    <row r="4908" spans="1:11" s="139" customFormat="1" ht="30" customHeight="1">
      <c r="A4908" s="140" t="s">
        <v>5103</v>
      </c>
      <c r="B4908" s="142"/>
      <c r="C4908" s="142"/>
      <c r="D4908" s="142"/>
      <c r="E4908" s="142"/>
      <c r="F4908" s="142"/>
      <c r="K4908" s="140" t="s">
        <v>8502</v>
      </c>
    </row>
    <row r="4909" spans="1:11" s="139" customFormat="1" ht="30" customHeight="1">
      <c r="A4909" s="140" t="s">
        <v>52</v>
      </c>
      <c r="B4909" s="142"/>
      <c r="C4909" s="142"/>
      <c r="D4909" s="142"/>
      <c r="E4909" s="142"/>
      <c r="F4909" s="142"/>
      <c r="K4909" s="140" t="s">
        <v>52</v>
      </c>
    </row>
    <row r="4910" spans="1:11" s="139" customFormat="1" ht="30" customHeight="1">
      <c r="A4910" s="140" t="s">
        <v>5104</v>
      </c>
      <c r="B4910" s="142"/>
      <c r="C4910" s="142"/>
      <c r="D4910" s="142">
        <v>95768.7</v>
      </c>
      <c r="E4910" s="142">
        <v>95768.7</v>
      </c>
      <c r="F4910" s="142" t="s">
        <v>8503</v>
      </c>
      <c r="K4910" s="140" t="s">
        <v>8504</v>
      </c>
    </row>
    <row r="4911" spans="1:11" s="139" customFormat="1" ht="30" customHeight="1">
      <c r="A4911" s="140" t="s">
        <v>52</v>
      </c>
      <c r="B4911" s="142"/>
      <c r="C4911" s="142"/>
      <c r="D4911" s="142"/>
      <c r="E4911" s="142"/>
      <c r="F4911" s="142"/>
      <c r="K4911" s="140" t="s">
        <v>52</v>
      </c>
    </row>
    <row r="4912" spans="1:11" s="139" customFormat="1" ht="30" customHeight="1">
      <c r="A4912" s="140" t="s">
        <v>5098</v>
      </c>
      <c r="B4912" s="146"/>
      <c r="C4912" s="146"/>
      <c r="D4912" s="146">
        <v>95768.7</v>
      </c>
      <c r="E4912" s="146">
        <v>95768.7</v>
      </c>
      <c r="F4912" s="146"/>
      <c r="K4912" s="140" t="s">
        <v>8497</v>
      </c>
    </row>
    <row r="4913" spans="1:11" s="139" customFormat="1" ht="30" customHeight="1">
      <c r="A4913" s="140" t="s">
        <v>52</v>
      </c>
      <c r="B4913" s="142"/>
      <c r="C4913" s="142"/>
      <c r="D4913" s="142"/>
      <c r="E4913" s="142"/>
      <c r="F4913" s="142"/>
      <c r="K4913" s="140" t="s">
        <v>52</v>
      </c>
    </row>
    <row r="4914" spans="1:11" s="139" customFormat="1" ht="30" customHeight="1">
      <c r="A4914" s="140" t="s">
        <v>5105</v>
      </c>
      <c r="B4914" s="142"/>
      <c r="C4914" s="142"/>
      <c r="D4914" s="142"/>
      <c r="E4914" s="142"/>
      <c r="F4914" s="142"/>
      <c r="K4914" s="140" t="s">
        <v>8505</v>
      </c>
    </row>
    <row r="4915" spans="1:11" s="139" customFormat="1" ht="30" customHeight="1">
      <c r="A4915" s="140" t="s">
        <v>52</v>
      </c>
      <c r="B4915" s="142"/>
      <c r="C4915" s="142"/>
      <c r="D4915" s="142"/>
      <c r="E4915" s="142"/>
      <c r="F4915" s="142"/>
      <c r="K4915" s="140" t="s">
        <v>52</v>
      </c>
    </row>
    <row r="4916" spans="1:11" s="139" customFormat="1" ht="30" customHeight="1">
      <c r="A4916" s="140" t="s">
        <v>5106</v>
      </c>
      <c r="B4916" s="142"/>
      <c r="C4916" s="142"/>
      <c r="D4916" s="142">
        <v>1135002.6000000001</v>
      </c>
      <c r="E4916" s="142">
        <v>1135002.6000000001</v>
      </c>
      <c r="F4916" s="142"/>
      <c r="K4916" s="140" t="s">
        <v>8506</v>
      </c>
    </row>
    <row r="4917" spans="1:11" s="139" customFormat="1" ht="30" customHeight="1">
      <c r="A4917" s="140" t="s">
        <v>52</v>
      </c>
      <c r="B4917" s="142"/>
      <c r="C4917" s="142"/>
      <c r="D4917" s="142"/>
      <c r="E4917" s="142"/>
      <c r="F4917" s="142"/>
      <c r="K4917" s="140" t="s">
        <v>52</v>
      </c>
    </row>
    <row r="4918" spans="1:11" s="139" customFormat="1" ht="30" customHeight="1">
      <c r="A4918" s="140" t="s">
        <v>5098</v>
      </c>
      <c r="B4918" s="146"/>
      <c r="C4918" s="146"/>
      <c r="D4918" s="146">
        <v>1135002.6000000001</v>
      </c>
      <c r="E4918" s="146">
        <v>1135002.6000000001</v>
      </c>
      <c r="F4918" s="146"/>
      <c r="K4918" s="140" t="s">
        <v>8497</v>
      </c>
    </row>
    <row r="4919" spans="1:11" s="139" customFormat="1" ht="30" customHeight="1">
      <c r="A4919" s="140" t="s">
        <v>52</v>
      </c>
      <c r="B4919" s="142"/>
      <c r="C4919" s="142"/>
      <c r="D4919" s="142"/>
      <c r="E4919" s="142"/>
      <c r="F4919" s="142"/>
      <c r="K4919" s="140" t="s">
        <v>52</v>
      </c>
    </row>
    <row r="4920" spans="1:11" s="139" customFormat="1" ht="30" customHeight="1">
      <c r="A4920" s="140" t="s">
        <v>5107</v>
      </c>
      <c r="B4920" s="143"/>
      <c r="C4920" s="143">
        <v>111180875</v>
      </c>
      <c r="D4920" s="143">
        <v>3454388.7</v>
      </c>
      <c r="E4920" s="143">
        <v>114635263.7</v>
      </c>
      <c r="F4920" s="143"/>
      <c r="K4920" s="140" t="s">
        <v>8507</v>
      </c>
    </row>
    <row r="4921" spans="1:11" s="139" customFormat="1" ht="30" customHeight="1">
      <c r="A4921" s="140"/>
      <c r="B4921" s="140"/>
      <c r="C4921" s="140"/>
      <c r="D4921" s="140"/>
      <c r="E4921" s="140"/>
      <c r="F4921" s="140"/>
    </row>
    <row r="4922" spans="1:11" s="139" customFormat="1" ht="30" customHeight="1" thickBot="1">
      <c r="A4922" s="144" t="s">
        <v>3566</v>
      </c>
      <c r="B4922" s="145">
        <v>0</v>
      </c>
      <c r="C4922" s="145">
        <v>111180875</v>
      </c>
      <c r="D4922" s="145">
        <v>3454388</v>
      </c>
      <c r="E4922" s="145">
        <v>114635263</v>
      </c>
      <c r="F4922" s="144"/>
    </row>
    <row r="4923" spans="1:11" s="139" customFormat="1" ht="30" customHeight="1">
      <c r="A4923" s="140"/>
      <c r="B4923" s="140"/>
      <c r="C4923" s="140"/>
      <c r="D4923" s="140"/>
      <c r="E4923" s="140"/>
      <c r="F4923" s="140"/>
    </row>
    <row r="4924" spans="1:11" s="139" customFormat="1" ht="30" customHeight="1">
      <c r="A4924" s="140" t="s">
        <v>8508</v>
      </c>
      <c r="B4924" s="141">
        <v>5569</v>
      </c>
      <c r="C4924" s="141">
        <v>4021</v>
      </c>
      <c r="D4924" s="141">
        <v>389</v>
      </c>
      <c r="E4924" s="141">
        <v>9979</v>
      </c>
      <c r="F4924" s="140" t="s">
        <v>52</v>
      </c>
      <c r="G4924" s="139" t="s">
        <v>52</v>
      </c>
      <c r="H4924" s="139" t="s">
        <v>6557</v>
      </c>
      <c r="K4924" s="139">
        <v>1</v>
      </c>
    </row>
    <row r="4925" spans="1:11" s="139" customFormat="1" ht="30" customHeight="1">
      <c r="A4925" s="147"/>
      <c r="B4925" s="140"/>
      <c r="C4925" s="140"/>
      <c r="D4925" s="140"/>
      <c r="E4925" s="140"/>
      <c r="F4925" s="140"/>
    </row>
    <row r="4926" spans="1:11" s="139" customFormat="1" ht="30" customHeight="1">
      <c r="A4926" s="140" t="s">
        <v>6674</v>
      </c>
      <c r="B4926" s="140"/>
      <c r="C4926" s="140"/>
      <c r="D4926" s="140"/>
      <c r="E4926" s="140"/>
      <c r="F4926" s="140"/>
      <c r="G4926" s="139" t="s">
        <v>52</v>
      </c>
      <c r="I4926" s="139" t="s">
        <v>1535</v>
      </c>
      <c r="J4926" s="139" t="s">
        <v>52</v>
      </c>
      <c r="K4926" s="139" t="s">
        <v>56</v>
      </c>
    </row>
    <row r="4927" spans="1:11" s="139" customFormat="1" ht="30" customHeight="1">
      <c r="A4927" s="140" t="s">
        <v>5108</v>
      </c>
      <c r="B4927" s="142"/>
      <c r="C4927" s="142"/>
      <c r="D4927" s="142"/>
      <c r="E4927" s="142"/>
      <c r="F4927" s="142"/>
      <c r="K4927" s="140" t="s">
        <v>8509</v>
      </c>
    </row>
    <row r="4928" spans="1:11" s="139" customFormat="1" ht="30" customHeight="1">
      <c r="A4928" s="140" t="s">
        <v>52</v>
      </c>
      <c r="B4928" s="142"/>
      <c r="C4928" s="142"/>
      <c r="D4928" s="142"/>
      <c r="E4928" s="142"/>
      <c r="F4928" s="142"/>
      <c r="K4928" s="140" t="s">
        <v>52</v>
      </c>
    </row>
    <row r="4929" spans="1:11" s="139" customFormat="1" ht="30" customHeight="1">
      <c r="A4929" s="140" t="s">
        <v>4687</v>
      </c>
      <c r="B4929" s="142"/>
      <c r="C4929" s="142"/>
      <c r="D4929" s="142"/>
      <c r="E4929" s="142"/>
      <c r="F4929" s="142"/>
      <c r="K4929" s="140" t="s">
        <v>8061</v>
      </c>
    </row>
    <row r="4930" spans="1:11" s="139" customFormat="1" ht="30" customHeight="1">
      <c r="A4930" s="140" t="s">
        <v>5109</v>
      </c>
      <c r="B4930" s="142"/>
      <c r="C4930" s="142"/>
      <c r="D4930" s="142"/>
      <c r="E4930" s="142"/>
      <c r="F4930" s="142"/>
      <c r="K4930" s="140" t="s">
        <v>8510</v>
      </c>
    </row>
    <row r="4931" spans="1:11" s="139" customFormat="1" ht="30" customHeight="1">
      <c r="A4931" s="140" t="s">
        <v>5110</v>
      </c>
      <c r="B4931" s="142"/>
      <c r="C4931" s="142"/>
      <c r="D4931" s="142"/>
      <c r="E4931" s="142"/>
      <c r="F4931" s="142"/>
      <c r="K4931" s="140" t="s">
        <v>8511</v>
      </c>
    </row>
    <row r="4932" spans="1:11" s="139" customFormat="1" ht="30" customHeight="1">
      <c r="A4932" s="140" t="s">
        <v>5111</v>
      </c>
      <c r="B4932" s="142"/>
      <c r="C4932" s="142"/>
      <c r="D4932" s="142"/>
      <c r="E4932" s="142"/>
      <c r="F4932" s="142"/>
      <c r="K4932" s="140" t="s">
        <v>8512</v>
      </c>
    </row>
    <row r="4933" spans="1:11" s="139" customFormat="1" ht="30" customHeight="1">
      <c r="A4933" s="140" t="s">
        <v>5112</v>
      </c>
      <c r="B4933" s="142"/>
      <c r="C4933" s="142"/>
      <c r="D4933" s="142"/>
      <c r="E4933" s="142"/>
      <c r="F4933" s="142"/>
      <c r="K4933" s="140" t="s">
        <v>8513</v>
      </c>
    </row>
    <row r="4934" spans="1:11" s="139" customFormat="1" ht="30" customHeight="1">
      <c r="A4934" s="140" t="s">
        <v>5113</v>
      </c>
      <c r="B4934" s="142"/>
      <c r="C4934" s="142"/>
      <c r="D4934" s="142"/>
      <c r="E4934" s="142"/>
      <c r="F4934" s="142"/>
      <c r="K4934" s="140" t="s">
        <v>8514</v>
      </c>
    </row>
    <row r="4935" spans="1:11" s="139" customFormat="1" ht="30" customHeight="1">
      <c r="A4935" s="140" t="s">
        <v>52</v>
      </c>
      <c r="B4935" s="142"/>
      <c r="C4935" s="142"/>
      <c r="D4935" s="142"/>
      <c r="E4935" s="142"/>
      <c r="F4935" s="142"/>
      <c r="K4935" s="140" t="s">
        <v>6676</v>
      </c>
    </row>
    <row r="4936" spans="1:11" s="139" customFormat="1" ht="30" customHeight="1">
      <c r="A4936" s="140" t="s">
        <v>4606</v>
      </c>
      <c r="B4936" s="142"/>
      <c r="C4936" s="142"/>
      <c r="D4936" s="142"/>
      <c r="E4936" s="142"/>
      <c r="F4936" s="142"/>
      <c r="K4936" s="140" t="s">
        <v>7947</v>
      </c>
    </row>
    <row r="4937" spans="1:11" s="139" customFormat="1" ht="30" customHeight="1">
      <c r="A4937" s="140" t="s">
        <v>4700</v>
      </c>
      <c r="B4937" s="142"/>
      <c r="C4937" s="142"/>
      <c r="D4937" s="142"/>
      <c r="E4937" s="142"/>
      <c r="F4937" s="142"/>
      <c r="K4937" s="140" t="s">
        <v>8074</v>
      </c>
    </row>
    <row r="4938" spans="1:11" s="139" customFormat="1" ht="30" customHeight="1">
      <c r="A4938" s="140" t="s">
        <v>5114</v>
      </c>
      <c r="B4938" s="142"/>
      <c r="C4938" s="142"/>
      <c r="D4938" s="142"/>
      <c r="E4938" s="142"/>
      <c r="F4938" s="142"/>
      <c r="K4938" s="140" t="s">
        <v>8515</v>
      </c>
    </row>
    <row r="4939" spans="1:11" s="139" customFormat="1" ht="30" customHeight="1">
      <c r="A4939" s="140" t="s">
        <v>5115</v>
      </c>
      <c r="B4939" s="142">
        <v>18.7</v>
      </c>
      <c r="C4939" s="142"/>
      <c r="D4939" s="142"/>
      <c r="E4939" s="142">
        <v>18.7</v>
      </c>
      <c r="F4939" s="142" t="s">
        <v>8044</v>
      </c>
      <c r="K4939" s="140" t="s">
        <v>8516</v>
      </c>
    </row>
    <row r="4940" spans="1:11" s="139" customFormat="1" ht="30" customHeight="1">
      <c r="A4940" s="140" t="s">
        <v>4703</v>
      </c>
      <c r="B4940" s="142"/>
      <c r="C4940" s="142"/>
      <c r="D4940" s="142"/>
      <c r="E4940" s="142"/>
      <c r="F4940" s="142"/>
      <c r="K4940" s="140" t="s">
        <v>8077</v>
      </c>
    </row>
    <row r="4941" spans="1:11" s="139" customFormat="1" ht="30" customHeight="1">
      <c r="A4941" s="140" t="s">
        <v>5116</v>
      </c>
      <c r="B4941" s="142"/>
      <c r="C4941" s="142"/>
      <c r="D4941" s="142"/>
      <c r="E4941" s="142"/>
      <c r="F4941" s="142"/>
      <c r="K4941" s="140" t="s">
        <v>8517</v>
      </c>
    </row>
    <row r="4942" spans="1:11" s="139" customFormat="1" ht="30" customHeight="1">
      <c r="A4942" s="140" t="s">
        <v>5117</v>
      </c>
      <c r="B4942" s="142">
        <v>3407.1</v>
      </c>
      <c r="C4942" s="142"/>
      <c r="D4942" s="142"/>
      <c r="E4942" s="142">
        <v>3407.1</v>
      </c>
      <c r="F4942" s="142" t="s">
        <v>8040</v>
      </c>
      <c r="K4942" s="140" t="s">
        <v>8518</v>
      </c>
    </row>
    <row r="4943" spans="1:11" s="139" customFormat="1" ht="30" customHeight="1">
      <c r="A4943" s="140" t="s">
        <v>4706</v>
      </c>
      <c r="B4943" s="142"/>
      <c r="C4943" s="142"/>
      <c r="D4943" s="142"/>
      <c r="E4943" s="142"/>
      <c r="F4943" s="142"/>
      <c r="K4943" s="140" t="s">
        <v>8080</v>
      </c>
    </row>
    <row r="4944" spans="1:11" s="139" customFormat="1" ht="30" customHeight="1">
      <c r="A4944" s="140" t="s">
        <v>5118</v>
      </c>
      <c r="B4944" s="142"/>
      <c r="C4944" s="142"/>
      <c r="D4944" s="142"/>
      <c r="E4944" s="142"/>
      <c r="F4944" s="142"/>
      <c r="K4944" s="140" t="s">
        <v>8519</v>
      </c>
    </row>
    <row r="4945" spans="1:11" s="139" customFormat="1" ht="30" customHeight="1">
      <c r="A4945" s="140" t="s">
        <v>5119</v>
      </c>
      <c r="B4945" s="142">
        <v>78.400000000000006</v>
      </c>
      <c r="C4945" s="142"/>
      <c r="D4945" s="142"/>
      <c r="E4945" s="142">
        <v>78.400000000000006</v>
      </c>
      <c r="F4945" s="142" t="s">
        <v>8046</v>
      </c>
      <c r="K4945" s="140" t="s">
        <v>8520</v>
      </c>
    </row>
    <row r="4946" spans="1:11" s="139" customFormat="1" ht="30" customHeight="1">
      <c r="A4946" s="140" t="s">
        <v>52</v>
      </c>
      <c r="B4946" s="142"/>
      <c r="C4946" s="142"/>
      <c r="D4946" s="142"/>
      <c r="E4946" s="142"/>
      <c r="F4946" s="142"/>
      <c r="K4946" s="140" t="s">
        <v>52</v>
      </c>
    </row>
    <row r="4947" spans="1:11" s="139" customFormat="1" ht="30" customHeight="1">
      <c r="A4947" s="140" t="s">
        <v>4709</v>
      </c>
      <c r="B4947" s="142">
        <v>3504.2</v>
      </c>
      <c r="C4947" s="142"/>
      <c r="D4947" s="142"/>
      <c r="E4947" s="142">
        <v>3504.2</v>
      </c>
      <c r="F4947" s="142"/>
      <c r="K4947" s="140" t="s">
        <v>8083</v>
      </c>
    </row>
    <row r="4948" spans="1:11" s="139" customFormat="1" ht="30" customHeight="1">
      <c r="A4948" s="140" t="s">
        <v>52</v>
      </c>
      <c r="B4948" s="142"/>
      <c r="C4948" s="142"/>
      <c r="D4948" s="142"/>
      <c r="E4948" s="142"/>
      <c r="F4948" s="142"/>
      <c r="K4948" s="140" t="s">
        <v>52</v>
      </c>
    </row>
    <row r="4949" spans="1:11" s="139" customFormat="1" ht="30" customHeight="1">
      <c r="A4949" s="140" t="s">
        <v>52</v>
      </c>
      <c r="B4949" s="142"/>
      <c r="C4949" s="142"/>
      <c r="D4949" s="142"/>
      <c r="E4949" s="142"/>
      <c r="F4949" s="142"/>
      <c r="K4949" s="140" t="s">
        <v>6758</v>
      </c>
    </row>
    <row r="4950" spans="1:11" s="139" customFormat="1" ht="30" customHeight="1">
      <c r="A4950" s="140" t="s">
        <v>5120</v>
      </c>
      <c r="B4950" s="142"/>
      <c r="C4950" s="142"/>
      <c r="D4950" s="142"/>
      <c r="E4950" s="142"/>
      <c r="F4950" s="142"/>
      <c r="K4950" s="140" t="s">
        <v>8521</v>
      </c>
    </row>
    <row r="4951" spans="1:11" s="139" customFormat="1" ht="30" customHeight="1">
      <c r="A4951" s="140" t="s">
        <v>52</v>
      </c>
      <c r="B4951" s="142"/>
      <c r="C4951" s="142"/>
      <c r="D4951" s="142"/>
      <c r="E4951" s="142"/>
      <c r="F4951" s="142"/>
      <c r="K4951" s="140" t="s">
        <v>52</v>
      </c>
    </row>
    <row r="4952" spans="1:11" s="139" customFormat="1" ht="30" customHeight="1">
      <c r="A4952" s="140" t="s">
        <v>4709</v>
      </c>
      <c r="B4952" s="142">
        <v>70</v>
      </c>
      <c r="C4952" s="142"/>
      <c r="D4952" s="142"/>
      <c r="E4952" s="142">
        <v>70</v>
      </c>
      <c r="F4952" s="142"/>
      <c r="K4952" s="140" t="s">
        <v>8085</v>
      </c>
    </row>
    <row r="4953" spans="1:11" s="139" customFormat="1" ht="30" customHeight="1">
      <c r="A4953" s="140" t="s">
        <v>52</v>
      </c>
      <c r="B4953" s="142"/>
      <c r="C4953" s="142"/>
      <c r="D4953" s="142"/>
      <c r="E4953" s="142"/>
      <c r="F4953" s="142"/>
      <c r="K4953" s="140" t="s">
        <v>52</v>
      </c>
    </row>
    <row r="4954" spans="1:11" s="139" customFormat="1" ht="30" customHeight="1">
      <c r="A4954" s="140" t="s">
        <v>52</v>
      </c>
      <c r="B4954" s="142"/>
      <c r="C4954" s="142"/>
      <c r="D4954" s="142"/>
      <c r="E4954" s="142"/>
      <c r="F4954" s="142"/>
      <c r="K4954" s="140" t="s">
        <v>6796</v>
      </c>
    </row>
    <row r="4955" spans="1:11" s="139" customFormat="1" ht="30" customHeight="1">
      <c r="A4955" s="140" t="s">
        <v>4711</v>
      </c>
      <c r="B4955" s="142"/>
      <c r="C4955" s="142"/>
      <c r="D4955" s="142"/>
      <c r="E4955" s="142"/>
      <c r="F4955" s="142"/>
      <c r="K4955" s="140" t="s">
        <v>8086</v>
      </c>
    </row>
    <row r="4956" spans="1:11" s="139" customFormat="1" ht="30" customHeight="1">
      <c r="A4956" s="140" t="s">
        <v>52</v>
      </c>
      <c r="B4956" s="142"/>
      <c r="C4956" s="142"/>
      <c r="D4956" s="142"/>
      <c r="E4956" s="142"/>
      <c r="F4956" s="142"/>
      <c r="K4956" s="140" t="s">
        <v>52</v>
      </c>
    </row>
    <row r="4957" spans="1:11" s="139" customFormat="1" ht="30" customHeight="1">
      <c r="A4957" s="140" t="s">
        <v>5121</v>
      </c>
      <c r="B4957" s="142">
        <v>1995</v>
      </c>
      <c r="C4957" s="142"/>
      <c r="D4957" s="142"/>
      <c r="E4957" s="142">
        <v>1995</v>
      </c>
      <c r="F4957" s="142" t="s">
        <v>8087</v>
      </c>
      <c r="K4957" s="140" t="s">
        <v>8522</v>
      </c>
    </row>
    <row r="4958" spans="1:11" s="139" customFormat="1" ht="30" customHeight="1">
      <c r="A4958" s="140" t="s">
        <v>52</v>
      </c>
      <c r="B4958" s="142"/>
      <c r="C4958" s="142"/>
      <c r="D4958" s="142"/>
      <c r="E4958" s="142"/>
      <c r="F4958" s="142"/>
      <c r="K4958" s="140" t="s">
        <v>52</v>
      </c>
    </row>
    <row r="4959" spans="1:11" s="139" customFormat="1" ht="30" customHeight="1">
      <c r="A4959" s="140" t="s">
        <v>5122</v>
      </c>
      <c r="B4959" s="142"/>
      <c r="C4959" s="142">
        <v>4021</v>
      </c>
      <c r="D4959" s="142"/>
      <c r="E4959" s="142">
        <v>4021</v>
      </c>
      <c r="F4959" s="142" t="s">
        <v>8089</v>
      </c>
      <c r="K4959" s="140" t="s">
        <v>8523</v>
      </c>
    </row>
    <row r="4960" spans="1:11" s="139" customFormat="1" ht="30" customHeight="1">
      <c r="A4960" s="140" t="s">
        <v>52</v>
      </c>
      <c r="B4960" s="142"/>
      <c r="C4960" s="142"/>
      <c r="D4960" s="142"/>
      <c r="E4960" s="142"/>
      <c r="F4960" s="142"/>
      <c r="K4960" s="140" t="s">
        <v>52</v>
      </c>
    </row>
    <row r="4961" spans="1:11" s="139" customFormat="1" ht="30" customHeight="1">
      <c r="A4961" s="140" t="s">
        <v>5123</v>
      </c>
      <c r="B4961" s="142"/>
      <c r="C4961" s="142"/>
      <c r="D4961" s="142">
        <v>389</v>
      </c>
      <c r="E4961" s="142">
        <v>389</v>
      </c>
      <c r="F4961" s="142" t="s">
        <v>8091</v>
      </c>
      <c r="K4961" s="140" t="s">
        <v>8524</v>
      </c>
    </row>
    <row r="4962" spans="1:11" s="139" customFormat="1" ht="30" customHeight="1">
      <c r="A4962" s="140" t="s">
        <v>52</v>
      </c>
      <c r="B4962" s="142"/>
      <c r="C4962" s="142"/>
      <c r="D4962" s="142"/>
      <c r="E4962" s="142"/>
      <c r="F4962" s="142"/>
      <c r="K4962" s="140" t="s">
        <v>52</v>
      </c>
    </row>
    <row r="4963" spans="1:11" s="139" customFormat="1" ht="30" customHeight="1">
      <c r="A4963" s="140" t="s">
        <v>4709</v>
      </c>
      <c r="B4963" s="142">
        <v>1995</v>
      </c>
      <c r="C4963" s="142">
        <v>4021</v>
      </c>
      <c r="D4963" s="142">
        <v>389</v>
      </c>
      <c r="E4963" s="142">
        <v>6405</v>
      </c>
      <c r="F4963" s="142"/>
      <c r="K4963" s="140" t="s">
        <v>8093</v>
      </c>
    </row>
    <row r="4964" spans="1:11" s="139" customFormat="1" ht="30" customHeight="1">
      <c r="A4964" s="140" t="s">
        <v>52</v>
      </c>
      <c r="B4964" s="142"/>
      <c r="C4964" s="142"/>
      <c r="D4964" s="142"/>
      <c r="E4964" s="142"/>
      <c r="F4964" s="142"/>
      <c r="K4964" s="140" t="s">
        <v>52</v>
      </c>
    </row>
    <row r="4965" spans="1:11" s="139" customFormat="1" ht="30" customHeight="1">
      <c r="A4965" s="140" t="s">
        <v>4715</v>
      </c>
      <c r="B4965" s="142">
        <v>5569.2</v>
      </c>
      <c r="C4965" s="142">
        <v>4021</v>
      </c>
      <c r="D4965" s="142">
        <v>389</v>
      </c>
      <c r="E4965" s="142">
        <v>9979.2000000000007</v>
      </c>
      <c r="F4965" s="142"/>
      <c r="K4965" s="140" t="s">
        <v>8094</v>
      </c>
    </row>
    <row r="4966" spans="1:11" s="139" customFormat="1" ht="30" customHeight="1">
      <c r="A4966" s="140"/>
      <c r="B4966" s="140"/>
      <c r="C4966" s="140"/>
      <c r="D4966" s="140"/>
      <c r="E4966" s="140"/>
      <c r="F4966" s="140"/>
    </row>
    <row r="4967" spans="1:11" s="139" customFormat="1" ht="30" customHeight="1" thickBot="1">
      <c r="A4967" s="144" t="s">
        <v>3566</v>
      </c>
      <c r="B4967" s="145">
        <v>5569</v>
      </c>
      <c r="C4967" s="145">
        <v>4021</v>
      </c>
      <c r="D4967" s="145">
        <v>389</v>
      </c>
      <c r="E4967" s="145">
        <v>9979</v>
      </c>
      <c r="F4967" s="144"/>
    </row>
    <row r="4968" spans="1:11" s="139" customFormat="1" ht="30" customHeight="1">
      <c r="A4968" s="140"/>
      <c r="B4968" s="140"/>
      <c r="C4968" s="140"/>
      <c r="D4968" s="140"/>
      <c r="E4968" s="140"/>
      <c r="F4968" s="140"/>
    </row>
    <row r="4969" spans="1:11" s="139" customFormat="1" ht="30" customHeight="1">
      <c r="A4969" s="140" t="s">
        <v>8525</v>
      </c>
      <c r="B4969" s="141">
        <v>0</v>
      </c>
      <c r="C4969" s="141">
        <v>168999</v>
      </c>
      <c r="D4969" s="141">
        <v>0</v>
      </c>
      <c r="E4969" s="141">
        <v>168999</v>
      </c>
      <c r="F4969" s="140" t="s">
        <v>52</v>
      </c>
      <c r="G4969" s="139" t="s">
        <v>52</v>
      </c>
      <c r="H4969" s="139" t="s">
        <v>6558</v>
      </c>
      <c r="K4969" s="139">
        <v>1</v>
      </c>
    </row>
    <row r="4970" spans="1:11" s="139" customFormat="1" ht="30" customHeight="1">
      <c r="A4970" s="147"/>
      <c r="B4970" s="140"/>
      <c r="C4970" s="140"/>
      <c r="D4970" s="140"/>
      <c r="E4970" s="140"/>
      <c r="F4970" s="140"/>
    </row>
    <row r="4971" spans="1:11" s="139" customFormat="1" ht="30" customHeight="1">
      <c r="A4971" s="140" t="s">
        <v>6674</v>
      </c>
      <c r="B4971" s="140"/>
      <c r="C4971" s="140"/>
      <c r="D4971" s="140"/>
      <c r="E4971" s="140"/>
      <c r="F4971" s="140"/>
      <c r="G4971" s="139" t="s">
        <v>52</v>
      </c>
      <c r="I4971" s="139" t="s">
        <v>1535</v>
      </c>
      <c r="J4971" s="139" t="s">
        <v>52</v>
      </c>
      <c r="K4971" s="139" t="s">
        <v>56</v>
      </c>
    </row>
    <row r="4972" spans="1:11" s="139" customFormat="1" ht="30" customHeight="1">
      <c r="A4972" s="140" t="s">
        <v>5124</v>
      </c>
      <c r="B4972" s="142"/>
      <c r="C4972" s="142"/>
      <c r="D4972" s="142"/>
      <c r="E4972" s="142"/>
      <c r="F4972" s="142"/>
      <c r="K4972" s="140" t="s">
        <v>8526</v>
      </c>
    </row>
    <row r="4973" spans="1:11" s="139" customFormat="1" ht="30" customHeight="1">
      <c r="A4973" s="140" t="s">
        <v>52</v>
      </c>
      <c r="B4973" s="142"/>
      <c r="C4973" s="142"/>
      <c r="D4973" s="142"/>
      <c r="E4973" s="142"/>
      <c r="F4973" s="142"/>
      <c r="K4973" s="140" t="s">
        <v>6676</v>
      </c>
    </row>
    <row r="4974" spans="1:11" s="139" customFormat="1" ht="30" customHeight="1">
      <c r="A4974" s="140" t="s">
        <v>5125</v>
      </c>
      <c r="B4974" s="142"/>
      <c r="C4974" s="142"/>
      <c r="D4974" s="142"/>
      <c r="E4974" s="142"/>
      <c r="F4974" s="142"/>
      <c r="K4974" s="140" t="s">
        <v>8527</v>
      </c>
    </row>
    <row r="4975" spans="1:11" s="139" customFormat="1" ht="30" customHeight="1">
      <c r="A4975" s="140" t="s">
        <v>5126</v>
      </c>
      <c r="B4975" s="142"/>
      <c r="C4975" s="142"/>
      <c r="D4975" s="142"/>
      <c r="E4975" s="142"/>
      <c r="F4975" s="142"/>
      <c r="K4975" s="140" t="s">
        <v>8528</v>
      </c>
    </row>
    <row r="4976" spans="1:11" s="139" customFormat="1" ht="30" customHeight="1">
      <c r="A4976" s="140" t="s">
        <v>5127</v>
      </c>
      <c r="B4976" s="142"/>
      <c r="C4976" s="142"/>
      <c r="D4976" s="142"/>
      <c r="E4976" s="142"/>
      <c r="F4976" s="142"/>
      <c r="K4976" s="140" t="s">
        <v>8529</v>
      </c>
    </row>
    <row r="4977" spans="1:11" s="139" customFormat="1" ht="30" customHeight="1">
      <c r="A4977" s="140" t="s">
        <v>5128</v>
      </c>
      <c r="B4977" s="142"/>
      <c r="C4977" s="142">
        <v>64909.4</v>
      </c>
      <c r="D4977" s="142"/>
      <c r="E4977" s="142">
        <v>64909.4</v>
      </c>
      <c r="F4977" s="142" t="s">
        <v>8530</v>
      </c>
      <c r="K4977" s="140" t="s">
        <v>8531</v>
      </c>
    </row>
    <row r="4978" spans="1:11" s="139" customFormat="1" ht="30" customHeight="1">
      <c r="A4978" s="140" t="s">
        <v>5129</v>
      </c>
      <c r="B4978" s="142"/>
      <c r="C4978" s="142"/>
      <c r="D4978" s="142"/>
      <c r="E4978" s="142"/>
      <c r="F4978" s="142"/>
      <c r="K4978" s="140" t="s">
        <v>8532</v>
      </c>
    </row>
    <row r="4979" spans="1:11" s="139" customFormat="1" ht="30" customHeight="1">
      <c r="A4979" s="140" t="s">
        <v>5130</v>
      </c>
      <c r="B4979" s="142"/>
      <c r="C4979" s="142">
        <v>104090</v>
      </c>
      <c r="D4979" s="142"/>
      <c r="E4979" s="142">
        <v>104090</v>
      </c>
      <c r="F4979" s="142" t="s">
        <v>8533</v>
      </c>
      <c r="K4979" s="140" t="s">
        <v>8534</v>
      </c>
    </row>
    <row r="4980" spans="1:11" s="139" customFormat="1" ht="30" customHeight="1">
      <c r="A4980" s="140" t="s">
        <v>5131</v>
      </c>
      <c r="B4980" s="143"/>
      <c r="C4980" s="143">
        <v>168999.4</v>
      </c>
      <c r="D4980" s="143"/>
      <c r="E4980" s="143">
        <v>168999.4</v>
      </c>
      <c r="F4980" s="143"/>
      <c r="K4980" s="140" t="s">
        <v>8535</v>
      </c>
    </row>
    <row r="4981" spans="1:11" s="139" customFormat="1" ht="30" customHeight="1">
      <c r="A4981" s="140"/>
      <c r="B4981" s="140"/>
      <c r="C4981" s="140"/>
      <c r="D4981" s="140"/>
      <c r="E4981" s="140"/>
      <c r="F4981" s="140"/>
    </row>
    <row r="4982" spans="1:11" s="139" customFormat="1" ht="30" customHeight="1" thickBot="1">
      <c r="A4982" s="144" t="s">
        <v>3566</v>
      </c>
      <c r="B4982" s="145">
        <v>0</v>
      </c>
      <c r="C4982" s="145">
        <v>168999</v>
      </c>
      <c r="D4982" s="145">
        <v>0</v>
      </c>
      <c r="E4982" s="145">
        <v>168999</v>
      </c>
      <c r="F4982" s="144"/>
    </row>
    <row r="4983" spans="1:11" s="139" customFormat="1" ht="30" customHeight="1">
      <c r="A4983" s="140"/>
      <c r="B4983" s="140"/>
      <c r="C4983" s="140"/>
      <c r="D4983" s="140"/>
      <c r="E4983" s="140"/>
      <c r="F4983" s="140"/>
    </row>
    <row r="4984" spans="1:11" s="139" customFormat="1" ht="30" customHeight="1">
      <c r="A4984" s="140" t="s">
        <v>8536</v>
      </c>
      <c r="B4984" s="141">
        <v>0</v>
      </c>
      <c r="C4984" s="141">
        <v>0</v>
      </c>
      <c r="D4984" s="141">
        <v>2080000</v>
      </c>
      <c r="E4984" s="141">
        <v>2080000</v>
      </c>
      <c r="F4984" s="140" t="s">
        <v>52</v>
      </c>
      <c r="G4984" s="139" t="s">
        <v>52</v>
      </c>
      <c r="H4984" s="139" t="s">
        <v>6559</v>
      </c>
      <c r="K4984" s="139">
        <v>1</v>
      </c>
    </row>
    <row r="4985" spans="1:11" s="139" customFormat="1" ht="30" customHeight="1">
      <c r="A4985" s="147"/>
      <c r="B4985" s="140"/>
      <c r="C4985" s="140"/>
      <c r="D4985" s="140"/>
      <c r="E4985" s="140"/>
      <c r="F4985" s="140"/>
    </row>
    <row r="4986" spans="1:11" s="139" customFormat="1" ht="30" customHeight="1">
      <c r="A4986" s="140" t="s">
        <v>6674</v>
      </c>
      <c r="B4986" s="140"/>
      <c r="C4986" s="140"/>
      <c r="D4986" s="140"/>
      <c r="E4986" s="140"/>
      <c r="F4986" s="140"/>
      <c r="G4986" s="139" t="s">
        <v>52</v>
      </c>
      <c r="I4986" s="139" t="s">
        <v>1535</v>
      </c>
      <c r="J4986" s="139" t="s">
        <v>52</v>
      </c>
      <c r="K4986" s="139" t="s">
        <v>56</v>
      </c>
    </row>
    <row r="4987" spans="1:11" s="139" customFormat="1" ht="30" customHeight="1">
      <c r="A4987" s="140" t="s">
        <v>5132</v>
      </c>
      <c r="B4987" s="142"/>
      <c r="C4987" s="142"/>
      <c r="D4987" s="142"/>
      <c r="E4987" s="142"/>
      <c r="F4987" s="142"/>
      <c r="K4987" s="140" t="s">
        <v>8537</v>
      </c>
    </row>
    <row r="4988" spans="1:11" s="139" customFormat="1" ht="30" customHeight="1">
      <c r="A4988" s="140" t="s">
        <v>52</v>
      </c>
      <c r="B4988" s="142"/>
      <c r="C4988" s="142"/>
      <c r="D4988" s="142"/>
      <c r="E4988" s="142"/>
      <c r="F4988" s="142"/>
      <c r="K4988" s="140" t="s">
        <v>6676</v>
      </c>
    </row>
    <row r="4989" spans="1:11" s="139" customFormat="1" ht="30" customHeight="1">
      <c r="A4989" s="140" t="s">
        <v>5133</v>
      </c>
      <c r="B4989" s="142"/>
      <c r="C4989" s="142"/>
      <c r="D4989" s="142"/>
      <c r="E4989" s="142"/>
      <c r="F4989" s="142"/>
      <c r="K4989" s="140" t="s">
        <v>8538</v>
      </c>
    </row>
    <row r="4990" spans="1:11" s="139" customFormat="1" ht="30" customHeight="1">
      <c r="A4990" s="140" t="s">
        <v>8539</v>
      </c>
      <c r="B4990" s="142"/>
      <c r="C4990" s="142"/>
      <c r="D4990" s="142"/>
      <c r="E4990" s="142"/>
      <c r="F4990" s="142"/>
      <c r="K4990" s="140" t="s">
        <v>8540</v>
      </c>
    </row>
    <row r="4991" spans="1:11" s="139" customFormat="1" ht="30" customHeight="1">
      <c r="A4991" s="140" t="s">
        <v>5134</v>
      </c>
      <c r="B4991" s="142"/>
      <c r="C4991" s="142"/>
      <c r="D4991" s="142"/>
      <c r="E4991" s="142"/>
      <c r="F4991" s="142"/>
      <c r="K4991" s="140" t="s">
        <v>8541</v>
      </c>
    </row>
    <row r="4992" spans="1:11" s="139" customFormat="1" ht="30" customHeight="1">
      <c r="A4992" s="140" t="s">
        <v>5135</v>
      </c>
      <c r="B4992" s="142"/>
      <c r="C4992" s="142"/>
      <c r="D4992" s="142"/>
      <c r="E4992" s="142"/>
      <c r="F4992" s="142"/>
      <c r="K4992" s="140" t="s">
        <v>8542</v>
      </c>
    </row>
    <row r="4993" spans="1:11" s="139" customFormat="1" ht="30" customHeight="1">
      <c r="A4993" s="140" t="s">
        <v>52</v>
      </c>
      <c r="B4993" s="142"/>
      <c r="C4993" s="142"/>
      <c r="D4993" s="142"/>
      <c r="E4993" s="142"/>
      <c r="F4993" s="142"/>
      <c r="K4993" s="140" t="s">
        <v>52</v>
      </c>
    </row>
    <row r="4994" spans="1:11" s="139" customFormat="1" ht="30" customHeight="1">
      <c r="A4994" s="140" t="s">
        <v>5136</v>
      </c>
      <c r="B4994" s="142"/>
      <c r="C4994" s="142"/>
      <c r="D4994" s="142"/>
      <c r="E4994" s="142"/>
      <c r="F4994" s="142"/>
      <c r="K4994" s="140" t="s">
        <v>8543</v>
      </c>
    </row>
    <row r="4995" spans="1:11" s="139" customFormat="1" ht="30" customHeight="1">
      <c r="A4995" s="140" t="s">
        <v>5137</v>
      </c>
      <c r="B4995" s="142"/>
      <c r="C4995" s="142"/>
      <c r="D4995" s="142"/>
      <c r="E4995" s="142"/>
      <c r="F4995" s="142"/>
      <c r="K4995" s="140" t="s">
        <v>8544</v>
      </c>
    </row>
    <row r="4996" spans="1:11" s="139" customFormat="1" ht="30" customHeight="1">
      <c r="A4996" s="140" t="s">
        <v>52</v>
      </c>
      <c r="B4996" s="142"/>
      <c r="C4996" s="142"/>
      <c r="D4996" s="142"/>
      <c r="E4996" s="142"/>
      <c r="F4996" s="142"/>
      <c r="K4996" s="140" t="s">
        <v>52</v>
      </c>
    </row>
    <row r="4997" spans="1:11" s="139" customFormat="1" ht="30" customHeight="1">
      <c r="A4997" s="140" t="s">
        <v>5138</v>
      </c>
      <c r="B4997" s="142"/>
      <c r="C4997" s="142"/>
      <c r="D4997" s="142"/>
      <c r="E4997" s="142"/>
      <c r="F4997" s="142"/>
      <c r="K4997" s="140" t="s">
        <v>8545</v>
      </c>
    </row>
    <row r="4998" spans="1:11" s="139" customFormat="1" ht="30" customHeight="1">
      <c r="A4998" s="140" t="s">
        <v>52</v>
      </c>
      <c r="B4998" s="142"/>
      <c r="C4998" s="142"/>
      <c r="D4998" s="142"/>
      <c r="E4998" s="142"/>
      <c r="F4998" s="142"/>
      <c r="K4998" s="140" t="s">
        <v>52</v>
      </c>
    </row>
    <row r="4999" spans="1:11" s="139" customFormat="1" ht="30" customHeight="1">
      <c r="A4999" s="140" t="s">
        <v>5139</v>
      </c>
      <c r="B4999" s="142"/>
      <c r="C4999" s="142"/>
      <c r="D4999" s="142">
        <v>450000</v>
      </c>
      <c r="E4999" s="142">
        <v>450000</v>
      </c>
      <c r="F4999" s="142" t="s">
        <v>8546</v>
      </c>
      <c r="K4999" s="140" t="s">
        <v>8547</v>
      </c>
    </row>
    <row r="5000" spans="1:11" s="139" customFormat="1" ht="30" customHeight="1">
      <c r="A5000" s="140" t="s">
        <v>52</v>
      </c>
      <c r="B5000" s="142"/>
      <c r="C5000" s="142"/>
      <c r="D5000" s="142"/>
      <c r="E5000" s="142"/>
      <c r="F5000" s="142"/>
      <c r="K5000" s="140" t="s">
        <v>52</v>
      </c>
    </row>
    <row r="5001" spans="1:11" s="139" customFormat="1" ht="30" customHeight="1">
      <c r="A5001" s="140" t="s">
        <v>5140</v>
      </c>
      <c r="B5001" s="142"/>
      <c r="C5001" s="142"/>
      <c r="D5001" s="142">
        <v>750000</v>
      </c>
      <c r="E5001" s="142">
        <v>750000</v>
      </c>
      <c r="F5001" s="142" t="s">
        <v>8548</v>
      </c>
      <c r="K5001" s="140" t="s">
        <v>8549</v>
      </c>
    </row>
    <row r="5002" spans="1:11" s="139" customFormat="1" ht="30" customHeight="1">
      <c r="A5002" s="140" t="s">
        <v>52</v>
      </c>
      <c r="B5002" s="142"/>
      <c r="C5002" s="142"/>
      <c r="D5002" s="142"/>
      <c r="E5002" s="142"/>
      <c r="F5002" s="142"/>
      <c r="K5002" s="140" t="s">
        <v>52</v>
      </c>
    </row>
    <row r="5003" spans="1:11" s="139" customFormat="1" ht="30" customHeight="1">
      <c r="A5003" s="140" t="s">
        <v>5141</v>
      </c>
      <c r="B5003" s="142"/>
      <c r="C5003" s="142"/>
      <c r="D5003" s="142">
        <v>90000</v>
      </c>
      <c r="E5003" s="142">
        <v>90000</v>
      </c>
      <c r="F5003" s="142" t="s">
        <v>8550</v>
      </c>
      <c r="K5003" s="140" t="s">
        <v>8551</v>
      </c>
    </row>
    <row r="5004" spans="1:11" s="139" customFormat="1" ht="30" customHeight="1">
      <c r="A5004" s="140" t="s">
        <v>52</v>
      </c>
      <c r="B5004" s="146"/>
      <c r="C5004" s="146"/>
      <c r="D5004" s="146"/>
      <c r="E5004" s="146"/>
      <c r="F5004" s="146"/>
      <c r="K5004" s="140" t="s">
        <v>6994</v>
      </c>
    </row>
    <row r="5005" spans="1:11" s="139" customFormat="1" ht="30" customHeight="1">
      <c r="A5005" s="140" t="s">
        <v>5142</v>
      </c>
      <c r="B5005" s="146"/>
      <c r="C5005" s="146"/>
      <c r="D5005" s="146">
        <v>1290000</v>
      </c>
      <c r="E5005" s="146">
        <v>1290000</v>
      </c>
      <c r="F5005" s="146"/>
      <c r="K5005" s="140" t="s">
        <v>8552</v>
      </c>
    </row>
    <row r="5006" spans="1:11" s="139" customFormat="1" ht="30" customHeight="1">
      <c r="A5006" s="140" t="s">
        <v>52</v>
      </c>
      <c r="B5006" s="142"/>
      <c r="C5006" s="142"/>
      <c r="D5006" s="142"/>
      <c r="E5006" s="142"/>
      <c r="F5006" s="142"/>
      <c r="K5006" s="140" t="s">
        <v>6758</v>
      </c>
    </row>
    <row r="5007" spans="1:11" s="139" customFormat="1" ht="30" customHeight="1">
      <c r="A5007" s="140" t="s">
        <v>5143</v>
      </c>
      <c r="B5007" s="142"/>
      <c r="C5007" s="142"/>
      <c r="D5007" s="142"/>
      <c r="E5007" s="142"/>
      <c r="F5007" s="142"/>
      <c r="K5007" s="140" t="s">
        <v>8553</v>
      </c>
    </row>
    <row r="5008" spans="1:11" s="139" customFormat="1" ht="30" customHeight="1">
      <c r="A5008" s="140" t="s">
        <v>52</v>
      </c>
      <c r="B5008" s="142"/>
      <c r="C5008" s="142"/>
      <c r="D5008" s="142"/>
      <c r="E5008" s="142"/>
      <c r="F5008" s="142"/>
      <c r="K5008" s="140" t="s">
        <v>52</v>
      </c>
    </row>
    <row r="5009" spans="1:11" s="139" customFormat="1" ht="30" customHeight="1">
      <c r="A5009" s="140" t="s">
        <v>5144</v>
      </c>
      <c r="B5009" s="142"/>
      <c r="C5009" s="142"/>
      <c r="D5009" s="142">
        <v>21000</v>
      </c>
      <c r="E5009" s="142">
        <v>21000</v>
      </c>
      <c r="F5009" s="142" t="s">
        <v>8554</v>
      </c>
      <c r="K5009" s="140" t="s">
        <v>8555</v>
      </c>
    </row>
    <row r="5010" spans="1:11" s="139" customFormat="1" ht="30" customHeight="1">
      <c r="A5010" s="140" t="s">
        <v>52</v>
      </c>
      <c r="B5010" s="142"/>
      <c r="C5010" s="142"/>
      <c r="D5010" s="142"/>
      <c r="E5010" s="142"/>
      <c r="F5010" s="142"/>
      <c r="K5010" s="140" t="s">
        <v>52</v>
      </c>
    </row>
    <row r="5011" spans="1:11" s="139" customFormat="1" ht="30" customHeight="1">
      <c r="A5011" s="140" t="s">
        <v>5145</v>
      </c>
      <c r="B5011" s="142"/>
      <c r="C5011" s="142"/>
      <c r="D5011" s="142">
        <v>21000</v>
      </c>
      <c r="E5011" s="142">
        <v>21000</v>
      </c>
      <c r="F5011" s="142" t="s">
        <v>8556</v>
      </c>
      <c r="K5011" s="140" t="s">
        <v>8557</v>
      </c>
    </row>
    <row r="5012" spans="1:11" s="139" customFormat="1" ht="30" customHeight="1">
      <c r="A5012" s="140" t="s">
        <v>52</v>
      </c>
      <c r="B5012" s="142"/>
      <c r="C5012" s="142"/>
      <c r="D5012" s="142"/>
      <c r="E5012" s="142"/>
      <c r="F5012" s="142"/>
      <c r="K5012" s="140" t="s">
        <v>52</v>
      </c>
    </row>
    <row r="5013" spans="1:11" s="139" customFormat="1" ht="30" customHeight="1">
      <c r="A5013" s="140" t="s">
        <v>5142</v>
      </c>
      <c r="B5013" s="146"/>
      <c r="C5013" s="146"/>
      <c r="D5013" s="146">
        <v>42000</v>
      </c>
      <c r="E5013" s="146">
        <v>42000</v>
      </c>
      <c r="F5013" s="146"/>
      <c r="K5013" s="140" t="s">
        <v>8558</v>
      </c>
    </row>
    <row r="5014" spans="1:11" s="139" customFormat="1" ht="30" customHeight="1">
      <c r="A5014" s="140" t="s">
        <v>52</v>
      </c>
      <c r="B5014" s="142"/>
      <c r="C5014" s="142"/>
      <c r="D5014" s="142"/>
      <c r="E5014" s="142"/>
      <c r="F5014" s="142"/>
      <c r="K5014" s="140" t="s">
        <v>6796</v>
      </c>
    </row>
    <row r="5015" spans="1:11" s="139" customFormat="1" ht="30" customHeight="1">
      <c r="A5015" s="140" t="s">
        <v>5146</v>
      </c>
      <c r="B5015" s="142"/>
      <c r="C5015" s="142"/>
      <c r="D5015" s="142"/>
      <c r="E5015" s="142"/>
      <c r="F5015" s="142"/>
      <c r="K5015" s="140" t="s">
        <v>8559</v>
      </c>
    </row>
    <row r="5016" spans="1:11" s="139" customFormat="1" ht="30" customHeight="1">
      <c r="A5016" s="140" t="s">
        <v>52</v>
      </c>
      <c r="B5016" s="142"/>
      <c r="C5016" s="142"/>
      <c r="D5016" s="142"/>
      <c r="E5016" s="142"/>
      <c r="F5016" s="142"/>
      <c r="K5016" s="140" t="s">
        <v>52</v>
      </c>
    </row>
    <row r="5017" spans="1:11" s="139" customFormat="1" ht="30" customHeight="1">
      <c r="A5017" s="140" t="s">
        <v>5147</v>
      </c>
      <c r="B5017" s="142"/>
      <c r="C5017" s="142"/>
      <c r="D5017" s="142">
        <v>7000</v>
      </c>
      <c r="E5017" s="142">
        <v>7000</v>
      </c>
      <c r="F5017" s="142" t="s">
        <v>8554</v>
      </c>
      <c r="K5017" s="140" t="s">
        <v>8560</v>
      </c>
    </row>
    <row r="5018" spans="1:11" s="139" customFormat="1" ht="30" customHeight="1">
      <c r="A5018" s="140" t="s">
        <v>52</v>
      </c>
      <c r="B5018" s="142"/>
      <c r="C5018" s="142"/>
      <c r="D5018" s="142"/>
      <c r="E5018" s="142"/>
      <c r="F5018" s="142"/>
      <c r="K5018" s="140" t="s">
        <v>52</v>
      </c>
    </row>
    <row r="5019" spans="1:11" s="139" customFormat="1" ht="30" customHeight="1">
      <c r="A5019" s="140" t="s">
        <v>5145</v>
      </c>
      <c r="B5019" s="142"/>
      <c r="C5019" s="142"/>
      <c r="D5019" s="142">
        <v>21000</v>
      </c>
      <c r="E5019" s="142">
        <v>21000</v>
      </c>
      <c r="F5019" s="142" t="s">
        <v>8556</v>
      </c>
      <c r="K5019" s="140" t="s">
        <v>8561</v>
      </c>
    </row>
    <row r="5020" spans="1:11" s="139" customFormat="1" ht="30" customHeight="1">
      <c r="A5020" s="140" t="s">
        <v>52</v>
      </c>
      <c r="B5020" s="142"/>
      <c r="C5020" s="142"/>
      <c r="D5020" s="142"/>
      <c r="E5020" s="142"/>
      <c r="F5020" s="142"/>
      <c r="K5020" s="140" t="s">
        <v>52</v>
      </c>
    </row>
    <row r="5021" spans="1:11" s="139" customFormat="1" ht="30" customHeight="1">
      <c r="A5021" s="140" t="s">
        <v>5142</v>
      </c>
      <c r="B5021" s="146"/>
      <c r="C5021" s="146"/>
      <c r="D5021" s="146">
        <v>28000</v>
      </c>
      <c r="E5021" s="146">
        <v>28000</v>
      </c>
      <c r="F5021" s="146"/>
      <c r="K5021" s="140" t="s">
        <v>8562</v>
      </c>
    </row>
    <row r="5022" spans="1:11" s="139" customFormat="1" ht="30" customHeight="1">
      <c r="A5022" s="140" t="s">
        <v>52</v>
      </c>
      <c r="B5022" s="142"/>
      <c r="C5022" s="142"/>
      <c r="D5022" s="142"/>
      <c r="E5022" s="142"/>
      <c r="F5022" s="142"/>
      <c r="K5022" s="140" t="s">
        <v>6805</v>
      </c>
    </row>
    <row r="5023" spans="1:11" s="139" customFormat="1" ht="30" customHeight="1">
      <c r="A5023" s="140" t="s">
        <v>5148</v>
      </c>
      <c r="B5023" s="142"/>
      <c r="C5023" s="142"/>
      <c r="D5023" s="142"/>
      <c r="E5023" s="142"/>
      <c r="F5023" s="142"/>
      <c r="K5023" s="140" t="s">
        <v>8563</v>
      </c>
    </row>
    <row r="5024" spans="1:11" s="139" customFormat="1" ht="30" customHeight="1">
      <c r="A5024" s="140" t="s">
        <v>52</v>
      </c>
      <c r="B5024" s="142"/>
      <c r="C5024" s="142"/>
      <c r="D5024" s="142"/>
      <c r="E5024" s="142"/>
      <c r="F5024" s="142"/>
      <c r="K5024" s="140" t="s">
        <v>52</v>
      </c>
    </row>
    <row r="5025" spans="1:11" s="139" customFormat="1" ht="30" customHeight="1">
      <c r="A5025" s="140" t="s">
        <v>5149</v>
      </c>
      <c r="B5025" s="142"/>
      <c r="C5025" s="142"/>
      <c r="D5025" s="142"/>
      <c r="E5025" s="142"/>
      <c r="F5025" s="142"/>
      <c r="K5025" s="140" t="s">
        <v>8564</v>
      </c>
    </row>
    <row r="5026" spans="1:11" s="139" customFormat="1" ht="30" customHeight="1">
      <c r="A5026" s="140" t="s">
        <v>52</v>
      </c>
      <c r="B5026" s="142"/>
      <c r="C5026" s="142"/>
      <c r="D5026" s="142"/>
      <c r="E5026" s="142"/>
      <c r="F5026" s="142"/>
      <c r="K5026" s="140" t="s">
        <v>52</v>
      </c>
    </row>
    <row r="5027" spans="1:11" s="139" customFormat="1" ht="30" customHeight="1">
      <c r="A5027" s="140" t="s">
        <v>5150</v>
      </c>
      <c r="B5027" s="142"/>
      <c r="C5027" s="142"/>
      <c r="D5027" s="142"/>
      <c r="E5027" s="142"/>
      <c r="F5027" s="142"/>
      <c r="K5027" s="140" t="s">
        <v>8565</v>
      </c>
    </row>
    <row r="5028" spans="1:11" s="139" customFormat="1" ht="30" customHeight="1">
      <c r="A5028" s="140" t="s">
        <v>52</v>
      </c>
      <c r="B5028" s="142"/>
      <c r="C5028" s="142"/>
      <c r="D5028" s="142"/>
      <c r="E5028" s="142"/>
      <c r="F5028" s="142"/>
      <c r="K5028" s="140" t="s">
        <v>52</v>
      </c>
    </row>
    <row r="5029" spans="1:11" s="139" customFormat="1" ht="30" customHeight="1">
      <c r="A5029" s="140" t="s">
        <v>5151</v>
      </c>
      <c r="B5029" s="142"/>
      <c r="C5029" s="142"/>
      <c r="D5029" s="142"/>
      <c r="E5029" s="142"/>
      <c r="F5029" s="142"/>
      <c r="K5029" s="140" t="s">
        <v>8566</v>
      </c>
    </row>
    <row r="5030" spans="1:11" s="139" customFormat="1" ht="30" customHeight="1">
      <c r="A5030" s="140" t="s">
        <v>52</v>
      </c>
      <c r="B5030" s="142"/>
      <c r="C5030" s="142"/>
      <c r="D5030" s="142"/>
      <c r="E5030" s="142"/>
      <c r="F5030" s="142"/>
      <c r="K5030" s="140" t="s">
        <v>52</v>
      </c>
    </row>
    <row r="5031" spans="1:11" s="139" customFormat="1" ht="30" customHeight="1">
      <c r="A5031" s="140" t="s">
        <v>5152</v>
      </c>
      <c r="B5031" s="142"/>
      <c r="C5031" s="142"/>
      <c r="D5031" s="142">
        <v>720000</v>
      </c>
      <c r="E5031" s="142">
        <v>720000</v>
      </c>
      <c r="F5031" s="142" t="s">
        <v>8567</v>
      </c>
      <c r="K5031" s="140" t="s">
        <v>8568</v>
      </c>
    </row>
    <row r="5032" spans="1:11" s="139" customFormat="1" ht="30" customHeight="1">
      <c r="A5032" s="140" t="s">
        <v>5142</v>
      </c>
      <c r="B5032" s="146"/>
      <c r="C5032" s="146"/>
      <c r="D5032" s="146">
        <v>720000</v>
      </c>
      <c r="E5032" s="146">
        <v>720000</v>
      </c>
      <c r="F5032" s="146"/>
      <c r="K5032" s="140" t="s">
        <v>8569</v>
      </c>
    </row>
    <row r="5033" spans="1:11" s="139" customFormat="1" ht="30" customHeight="1">
      <c r="A5033" s="140" t="s">
        <v>5153</v>
      </c>
      <c r="B5033" s="143"/>
      <c r="C5033" s="143"/>
      <c r="D5033" s="143">
        <v>2080000</v>
      </c>
      <c r="E5033" s="143">
        <v>2080000</v>
      </c>
      <c r="F5033" s="143"/>
      <c r="K5033" s="140" t="s">
        <v>8570</v>
      </c>
    </row>
    <row r="5034" spans="1:11" s="139" customFormat="1" ht="30" customHeight="1">
      <c r="A5034" s="140"/>
      <c r="B5034" s="140"/>
      <c r="C5034" s="140"/>
      <c r="D5034" s="140"/>
      <c r="E5034" s="140"/>
      <c r="F5034" s="140"/>
    </row>
    <row r="5035" spans="1:11" s="139" customFormat="1" ht="30" customHeight="1" thickBot="1">
      <c r="A5035" s="144" t="s">
        <v>3566</v>
      </c>
      <c r="B5035" s="145">
        <v>0</v>
      </c>
      <c r="C5035" s="145">
        <v>0</v>
      </c>
      <c r="D5035" s="145">
        <v>2080000</v>
      </c>
      <c r="E5035" s="145">
        <v>2080000</v>
      </c>
      <c r="F5035" s="144"/>
    </row>
    <row r="5036" spans="1:11" s="139" customFormat="1" ht="30" customHeight="1">
      <c r="A5036" s="140"/>
      <c r="B5036" s="140"/>
      <c r="C5036" s="140"/>
      <c r="D5036" s="140"/>
      <c r="E5036" s="140"/>
      <c r="F5036" s="140"/>
    </row>
    <row r="5037" spans="1:11" s="139" customFormat="1" ht="30" customHeight="1">
      <c r="A5037" s="140" t="s">
        <v>8571</v>
      </c>
      <c r="B5037" s="141">
        <v>0</v>
      </c>
      <c r="C5037" s="141">
        <v>0</v>
      </c>
      <c r="D5037" s="249">
        <v>5207364</v>
      </c>
      <c r="E5037" s="249">
        <v>5207364</v>
      </c>
      <c r="F5037" s="140" t="s">
        <v>52</v>
      </c>
      <c r="G5037" s="139" t="s">
        <v>52</v>
      </c>
      <c r="H5037" s="139" t="s">
        <v>6560</v>
      </c>
      <c r="K5037" s="139">
        <v>1</v>
      </c>
    </row>
    <row r="5038" spans="1:11" s="139" customFormat="1" ht="30" customHeight="1">
      <c r="A5038" s="147"/>
      <c r="B5038" s="140"/>
      <c r="C5038" s="140"/>
      <c r="D5038" s="140"/>
      <c r="E5038" s="140"/>
      <c r="F5038" s="140"/>
    </row>
    <row r="5039" spans="1:11" s="139" customFormat="1" ht="30" customHeight="1">
      <c r="A5039" s="140" t="s">
        <v>6674</v>
      </c>
      <c r="B5039" s="140"/>
      <c r="C5039" s="140"/>
      <c r="D5039" s="140"/>
      <c r="E5039" s="140"/>
      <c r="F5039" s="140"/>
      <c r="G5039" s="139" t="s">
        <v>52</v>
      </c>
      <c r="I5039" s="139" t="s">
        <v>1535</v>
      </c>
      <c r="J5039" s="139" t="s">
        <v>52</v>
      </c>
      <c r="K5039" s="139" t="s">
        <v>56</v>
      </c>
    </row>
    <row r="5040" spans="1:11" s="139" customFormat="1" ht="30" customHeight="1">
      <c r="A5040" s="140" t="s">
        <v>5154</v>
      </c>
      <c r="B5040" s="142"/>
      <c r="C5040" s="142"/>
      <c r="D5040" s="142"/>
      <c r="E5040" s="142"/>
      <c r="F5040" s="142"/>
      <c r="K5040" s="140" t="s">
        <v>8572</v>
      </c>
    </row>
    <row r="5041" spans="1:11" s="139" customFormat="1" ht="30" customHeight="1">
      <c r="A5041" s="140" t="s">
        <v>5155</v>
      </c>
      <c r="B5041" s="142"/>
      <c r="C5041" s="142"/>
      <c r="D5041" s="142"/>
      <c r="E5041" s="142"/>
      <c r="F5041" s="142"/>
      <c r="K5041" s="140" t="s">
        <v>8573</v>
      </c>
    </row>
    <row r="5042" spans="1:11" s="139" customFormat="1" ht="30" customHeight="1">
      <c r="A5042" s="140" t="s">
        <v>52</v>
      </c>
      <c r="B5042" s="142"/>
      <c r="C5042" s="142"/>
      <c r="D5042" s="142"/>
      <c r="E5042" s="142"/>
      <c r="F5042" s="142"/>
      <c r="K5042" s="140" t="s">
        <v>6676</v>
      </c>
    </row>
    <row r="5043" spans="1:11" s="139" customFormat="1" ht="30" customHeight="1">
      <c r="A5043" s="140" t="s">
        <v>5156</v>
      </c>
      <c r="B5043" s="142"/>
      <c r="C5043" s="142"/>
      <c r="D5043" s="142"/>
      <c r="E5043" s="142"/>
      <c r="F5043" s="142"/>
      <c r="K5043" s="140" t="s">
        <v>8574</v>
      </c>
    </row>
    <row r="5044" spans="1:11" s="139" customFormat="1" ht="30" customHeight="1">
      <c r="A5044" s="140" t="s">
        <v>5157</v>
      </c>
      <c r="B5044" s="142"/>
      <c r="C5044" s="142"/>
      <c r="D5044" s="142"/>
      <c r="E5044" s="142"/>
      <c r="F5044" s="142"/>
      <c r="K5044" s="140" t="s">
        <v>8575</v>
      </c>
    </row>
    <row r="5045" spans="1:11" s="139" customFormat="1" ht="30" customHeight="1">
      <c r="A5045" s="140" t="s">
        <v>5158</v>
      </c>
      <c r="B5045" s="142"/>
      <c r="C5045" s="142"/>
      <c r="D5045" s="142"/>
      <c r="E5045" s="142"/>
      <c r="F5045" s="142"/>
      <c r="K5045" s="140" t="s">
        <v>8576</v>
      </c>
    </row>
    <row r="5046" spans="1:11" s="139" customFormat="1" ht="30" customHeight="1">
      <c r="A5046" s="140" t="s">
        <v>5159</v>
      </c>
      <c r="B5046" s="142"/>
      <c r="C5046" s="142"/>
      <c r="D5046" s="142"/>
      <c r="E5046" s="142"/>
      <c r="F5046" s="142"/>
      <c r="K5046" s="140" t="s">
        <v>8577</v>
      </c>
    </row>
    <row r="5047" spans="1:11" s="139" customFormat="1" ht="30" customHeight="1">
      <c r="A5047" s="140" t="s">
        <v>5160</v>
      </c>
      <c r="B5047" s="142"/>
      <c r="C5047" s="142"/>
      <c r="D5047" s="142"/>
      <c r="E5047" s="142"/>
      <c r="F5047" s="142"/>
      <c r="K5047" s="140" t="s">
        <v>8578</v>
      </c>
    </row>
    <row r="5048" spans="1:11" s="139" customFormat="1" ht="30" customHeight="1">
      <c r="A5048" s="140" t="s">
        <v>11120</v>
      </c>
      <c r="B5048" s="142"/>
      <c r="C5048" s="142"/>
      <c r="D5048" s="249">
        <v>5207364</v>
      </c>
      <c r="E5048" s="249">
        <v>5207364</v>
      </c>
      <c r="F5048" s="142" t="s">
        <v>8579</v>
      </c>
      <c r="K5048" s="140" t="s">
        <v>8580</v>
      </c>
    </row>
    <row r="5049" spans="1:11" s="139" customFormat="1" ht="30" customHeight="1">
      <c r="A5049" s="140" t="s">
        <v>5161</v>
      </c>
      <c r="B5049" s="143"/>
      <c r="C5049" s="143"/>
      <c r="D5049" s="248">
        <v>5207364</v>
      </c>
      <c r="E5049" s="248">
        <v>5207364</v>
      </c>
      <c r="F5049" s="143"/>
      <c r="K5049" s="140" t="s">
        <v>8581</v>
      </c>
    </row>
    <row r="5050" spans="1:11" s="139" customFormat="1" ht="30" customHeight="1">
      <c r="A5050" s="140"/>
      <c r="B5050" s="140"/>
      <c r="C5050" s="140"/>
      <c r="D5050" s="140"/>
      <c r="E5050" s="140"/>
      <c r="F5050" s="140"/>
    </row>
    <row r="5051" spans="1:11" s="139" customFormat="1" ht="30" customHeight="1" thickBot="1">
      <c r="A5051" s="144" t="s">
        <v>3566</v>
      </c>
      <c r="B5051" s="145">
        <v>0</v>
      </c>
      <c r="C5051" s="145">
        <v>0</v>
      </c>
      <c r="D5051" s="248">
        <v>5207364</v>
      </c>
      <c r="E5051" s="248">
        <v>5207364</v>
      </c>
      <c r="F5051" s="144"/>
    </row>
    <row r="5052" spans="1:11" s="139" customFormat="1" ht="30" customHeight="1">
      <c r="A5052" s="140"/>
      <c r="B5052" s="140"/>
      <c r="C5052" s="140"/>
      <c r="D5052" s="140"/>
      <c r="E5052" s="140"/>
      <c r="F5052" s="140"/>
    </row>
    <row r="5053" spans="1:11" s="139" customFormat="1" ht="30" customHeight="1">
      <c r="A5053" s="140" t="s">
        <v>8582</v>
      </c>
      <c r="B5053" s="141">
        <v>0</v>
      </c>
      <c r="C5053" s="141">
        <v>1320996</v>
      </c>
      <c r="D5053" s="141">
        <v>13209</v>
      </c>
      <c r="E5053" s="141">
        <v>1334205</v>
      </c>
      <c r="F5053" s="140" t="s">
        <v>52</v>
      </c>
      <c r="G5053" s="139" t="s">
        <v>52</v>
      </c>
      <c r="H5053" s="139" t="s">
        <v>6561</v>
      </c>
      <c r="K5053" s="139">
        <v>1</v>
      </c>
    </row>
    <row r="5054" spans="1:11" s="139" customFormat="1" ht="30" customHeight="1">
      <c r="A5054" s="147"/>
      <c r="B5054" s="140"/>
      <c r="C5054" s="140"/>
      <c r="D5054" s="140"/>
      <c r="E5054" s="140"/>
      <c r="F5054" s="140"/>
    </row>
    <row r="5055" spans="1:11" s="139" customFormat="1" ht="30" customHeight="1">
      <c r="A5055" s="140" t="s">
        <v>6674</v>
      </c>
      <c r="B5055" s="140"/>
      <c r="C5055" s="140"/>
      <c r="D5055" s="140"/>
      <c r="E5055" s="140"/>
      <c r="F5055" s="140"/>
      <c r="G5055" s="139" t="s">
        <v>52</v>
      </c>
      <c r="I5055" s="139" t="s">
        <v>1535</v>
      </c>
      <c r="J5055" s="139" t="s">
        <v>52</v>
      </c>
      <c r="K5055" s="139" t="s">
        <v>56</v>
      </c>
    </row>
    <row r="5056" spans="1:11" s="139" customFormat="1" ht="30" customHeight="1">
      <c r="A5056" s="140" t="s">
        <v>5162</v>
      </c>
      <c r="B5056" s="142"/>
      <c r="C5056" s="142"/>
      <c r="D5056" s="142"/>
      <c r="E5056" s="142"/>
      <c r="F5056" s="142"/>
      <c r="K5056" s="140" t="s">
        <v>8583</v>
      </c>
    </row>
    <row r="5057" spans="1:11" s="139" customFormat="1" ht="30" customHeight="1">
      <c r="A5057" s="140" t="s">
        <v>52</v>
      </c>
      <c r="B5057" s="142"/>
      <c r="C5057" s="142"/>
      <c r="D5057" s="142"/>
      <c r="E5057" s="142"/>
      <c r="F5057" s="142"/>
      <c r="K5057" s="140" t="s">
        <v>52</v>
      </c>
    </row>
    <row r="5058" spans="1:11" s="139" customFormat="1" ht="30" customHeight="1">
      <c r="A5058" s="140" t="s">
        <v>3548</v>
      </c>
      <c r="B5058" s="142"/>
      <c r="C5058" s="142"/>
      <c r="D5058" s="142"/>
      <c r="E5058" s="142"/>
      <c r="F5058" s="142"/>
      <c r="K5058" s="140" t="s">
        <v>6677</v>
      </c>
    </row>
    <row r="5059" spans="1:11" s="139" customFormat="1" ht="30" customHeight="1">
      <c r="A5059" s="140" t="s">
        <v>5163</v>
      </c>
      <c r="B5059" s="142"/>
      <c r="C5059" s="142"/>
      <c r="D5059" s="142"/>
      <c r="E5059" s="142"/>
      <c r="F5059" s="142"/>
      <c r="K5059" s="140" t="s">
        <v>8584</v>
      </c>
    </row>
    <row r="5060" spans="1:11" s="139" customFormat="1" ht="30" customHeight="1">
      <c r="A5060" s="140" t="s">
        <v>5164</v>
      </c>
      <c r="B5060" s="142"/>
      <c r="C5060" s="142"/>
      <c r="D5060" s="142"/>
      <c r="E5060" s="142"/>
      <c r="F5060" s="142"/>
      <c r="K5060" s="140" t="s">
        <v>8585</v>
      </c>
    </row>
    <row r="5061" spans="1:11" s="139" customFormat="1" ht="30" customHeight="1">
      <c r="A5061" s="140" t="s">
        <v>5165</v>
      </c>
      <c r="B5061" s="142"/>
      <c r="C5061" s="142"/>
      <c r="D5061" s="142"/>
      <c r="E5061" s="142"/>
      <c r="F5061" s="142"/>
      <c r="K5061" s="140" t="s">
        <v>8586</v>
      </c>
    </row>
    <row r="5062" spans="1:11" s="139" customFormat="1" ht="30" customHeight="1">
      <c r="A5062" s="140" t="s">
        <v>5166</v>
      </c>
      <c r="B5062" s="142"/>
      <c r="C5062" s="142"/>
      <c r="D5062" s="142"/>
      <c r="E5062" s="142"/>
      <c r="F5062" s="142"/>
      <c r="K5062" s="140" t="s">
        <v>8587</v>
      </c>
    </row>
    <row r="5063" spans="1:11" s="139" customFormat="1" ht="30" customHeight="1">
      <c r="A5063" s="140" t="s">
        <v>5167</v>
      </c>
      <c r="B5063" s="142"/>
      <c r="C5063" s="142"/>
      <c r="D5063" s="142"/>
      <c r="E5063" s="142"/>
      <c r="F5063" s="142"/>
      <c r="K5063" s="140" t="s">
        <v>8588</v>
      </c>
    </row>
    <row r="5064" spans="1:11" s="139" customFormat="1" ht="30" customHeight="1">
      <c r="A5064" s="140" t="s">
        <v>5168</v>
      </c>
      <c r="B5064" s="142"/>
      <c r="C5064" s="142"/>
      <c r="D5064" s="142"/>
      <c r="E5064" s="142"/>
      <c r="F5064" s="142"/>
      <c r="K5064" s="140" t="s">
        <v>8589</v>
      </c>
    </row>
    <row r="5065" spans="1:11" s="139" customFormat="1" ht="30" customHeight="1">
      <c r="A5065" s="140" t="s">
        <v>5169</v>
      </c>
      <c r="B5065" s="142"/>
      <c r="C5065" s="142"/>
      <c r="D5065" s="142"/>
      <c r="E5065" s="142"/>
      <c r="F5065" s="142"/>
      <c r="K5065" s="140" t="s">
        <v>8590</v>
      </c>
    </row>
    <row r="5066" spans="1:11" s="139" customFormat="1" ht="30" customHeight="1">
      <c r="A5066" s="140" t="s">
        <v>5170</v>
      </c>
      <c r="B5066" s="142"/>
      <c r="C5066" s="142"/>
      <c r="D5066" s="142"/>
      <c r="E5066" s="142"/>
      <c r="F5066" s="142"/>
      <c r="K5066" s="140" t="s">
        <v>8591</v>
      </c>
    </row>
    <row r="5067" spans="1:11" s="139" customFormat="1" ht="30" customHeight="1">
      <c r="A5067" s="140" t="s">
        <v>5171</v>
      </c>
      <c r="B5067" s="142"/>
      <c r="C5067" s="142"/>
      <c r="D5067" s="142"/>
      <c r="E5067" s="142"/>
      <c r="F5067" s="142"/>
      <c r="K5067" s="140" t="s">
        <v>8592</v>
      </c>
    </row>
    <row r="5068" spans="1:11" s="139" customFormat="1" ht="30" customHeight="1">
      <c r="A5068" s="140" t="s">
        <v>5172</v>
      </c>
      <c r="B5068" s="142"/>
      <c r="C5068" s="142"/>
      <c r="D5068" s="142"/>
      <c r="E5068" s="142"/>
      <c r="F5068" s="142"/>
      <c r="K5068" s="140" t="s">
        <v>8593</v>
      </c>
    </row>
    <row r="5069" spans="1:11" s="139" customFormat="1" ht="30" customHeight="1">
      <c r="A5069" s="140" t="s">
        <v>52</v>
      </c>
      <c r="B5069" s="142"/>
      <c r="C5069" s="142"/>
      <c r="D5069" s="142"/>
      <c r="E5069" s="142"/>
      <c r="F5069" s="142"/>
      <c r="K5069" s="140" t="s">
        <v>8594</v>
      </c>
    </row>
    <row r="5070" spans="1:11" s="139" customFormat="1" ht="30" customHeight="1">
      <c r="A5070" s="140" t="s">
        <v>5173</v>
      </c>
      <c r="B5070" s="142"/>
      <c r="C5070" s="142"/>
      <c r="D5070" s="142"/>
      <c r="E5070" s="142"/>
      <c r="F5070" s="142"/>
      <c r="K5070" s="140" t="s">
        <v>8595</v>
      </c>
    </row>
    <row r="5071" spans="1:11" s="139" customFormat="1" ht="30" customHeight="1">
      <c r="A5071" s="140" t="s">
        <v>5174</v>
      </c>
      <c r="B5071" s="142"/>
      <c r="C5071" s="142"/>
      <c r="D5071" s="142"/>
      <c r="E5071" s="142"/>
      <c r="F5071" s="142"/>
      <c r="K5071" s="140" t="s">
        <v>8596</v>
      </c>
    </row>
    <row r="5072" spans="1:11" s="139" customFormat="1" ht="30" customHeight="1">
      <c r="A5072" s="140" t="s">
        <v>5175</v>
      </c>
      <c r="B5072" s="142"/>
      <c r="C5072" s="142">
        <v>147004</v>
      </c>
      <c r="D5072" s="142"/>
      <c r="E5072" s="142">
        <v>147004</v>
      </c>
      <c r="F5072" s="142" t="s">
        <v>8597</v>
      </c>
      <c r="K5072" s="140" t="s">
        <v>8598</v>
      </c>
    </row>
    <row r="5073" spans="1:11" s="139" customFormat="1" ht="30" customHeight="1">
      <c r="A5073" s="140" t="s">
        <v>5176</v>
      </c>
      <c r="B5073" s="142"/>
      <c r="C5073" s="142">
        <v>18112.8</v>
      </c>
      <c r="D5073" s="142"/>
      <c r="E5073" s="142">
        <v>18112.8</v>
      </c>
      <c r="F5073" s="142" t="s">
        <v>6755</v>
      </c>
      <c r="K5073" s="140" t="s">
        <v>8599</v>
      </c>
    </row>
    <row r="5074" spans="1:11" s="139" customFormat="1" ht="30" customHeight="1">
      <c r="A5074" s="140" t="s">
        <v>5177</v>
      </c>
      <c r="B5074" s="142"/>
      <c r="C5074" s="142"/>
      <c r="D5074" s="142"/>
      <c r="E5074" s="142"/>
      <c r="F5074" s="142"/>
      <c r="K5074" s="140" t="s">
        <v>8600</v>
      </c>
    </row>
    <row r="5075" spans="1:11" s="139" customFormat="1" ht="30" customHeight="1">
      <c r="A5075" s="140" t="s">
        <v>5178</v>
      </c>
      <c r="B5075" s="142"/>
      <c r="C5075" s="142">
        <v>294008</v>
      </c>
      <c r="D5075" s="142"/>
      <c r="E5075" s="142">
        <v>294008</v>
      </c>
      <c r="F5075" s="142" t="s">
        <v>8597</v>
      </c>
      <c r="K5075" s="140" t="s">
        <v>8601</v>
      </c>
    </row>
    <row r="5076" spans="1:11" s="139" customFormat="1" ht="30" customHeight="1">
      <c r="A5076" s="140" t="s">
        <v>5179</v>
      </c>
      <c r="B5076" s="142"/>
      <c r="C5076" s="142">
        <v>69432.7</v>
      </c>
      <c r="D5076" s="142"/>
      <c r="E5076" s="142">
        <v>69432.7</v>
      </c>
      <c r="F5076" s="142" t="s">
        <v>6755</v>
      </c>
      <c r="K5076" s="140" t="s">
        <v>8602</v>
      </c>
    </row>
    <row r="5077" spans="1:11" s="139" customFormat="1" ht="30" customHeight="1">
      <c r="A5077" s="140" t="s">
        <v>5180</v>
      </c>
      <c r="B5077" s="142"/>
      <c r="C5077" s="142"/>
      <c r="D5077" s="142"/>
      <c r="E5077" s="142"/>
      <c r="F5077" s="142"/>
      <c r="K5077" s="140" t="s">
        <v>8603</v>
      </c>
    </row>
    <row r="5078" spans="1:11" s="139" customFormat="1" ht="30" customHeight="1">
      <c r="A5078" s="140" t="s">
        <v>5181</v>
      </c>
      <c r="B5078" s="142"/>
      <c r="C5078" s="142">
        <v>792439.2</v>
      </c>
      <c r="D5078" s="142"/>
      <c r="E5078" s="142">
        <v>792439.2</v>
      </c>
      <c r="F5078" s="142" t="s">
        <v>6755</v>
      </c>
      <c r="K5078" s="140" t="s">
        <v>8604</v>
      </c>
    </row>
    <row r="5079" spans="1:11" s="139" customFormat="1" ht="30" customHeight="1">
      <c r="A5079" s="140" t="s">
        <v>5182</v>
      </c>
      <c r="B5079" s="142"/>
      <c r="C5079" s="142">
        <v>1320996.7</v>
      </c>
      <c r="D5079" s="142"/>
      <c r="E5079" s="142">
        <v>1320996.7</v>
      </c>
      <c r="F5079" s="142"/>
      <c r="K5079" s="140" t="s">
        <v>8605</v>
      </c>
    </row>
    <row r="5080" spans="1:11" s="139" customFormat="1" ht="30" customHeight="1">
      <c r="A5080" s="140" t="s">
        <v>52</v>
      </c>
      <c r="B5080" s="142"/>
      <c r="C5080" s="142"/>
      <c r="D5080" s="142"/>
      <c r="E5080" s="142"/>
      <c r="F5080" s="142"/>
      <c r="K5080" s="140" t="s">
        <v>8606</v>
      </c>
    </row>
    <row r="5081" spans="1:11" s="139" customFormat="1" ht="30" customHeight="1">
      <c r="A5081" s="140" t="s">
        <v>5183</v>
      </c>
      <c r="B5081" s="142"/>
      <c r="C5081" s="142"/>
      <c r="D5081" s="142"/>
      <c r="E5081" s="142"/>
      <c r="F5081" s="142"/>
      <c r="K5081" s="140" t="s">
        <v>8607</v>
      </c>
    </row>
    <row r="5082" spans="1:11" s="139" customFormat="1" ht="30" customHeight="1">
      <c r="A5082" s="140" t="s">
        <v>5184</v>
      </c>
      <c r="B5082" s="142"/>
      <c r="C5082" s="142"/>
      <c r="D5082" s="142">
        <v>13209.9</v>
      </c>
      <c r="E5082" s="142">
        <v>13209.9</v>
      </c>
      <c r="F5082" s="142"/>
      <c r="K5082" s="140" t="s">
        <v>8608</v>
      </c>
    </row>
    <row r="5083" spans="1:11" s="139" customFormat="1" ht="30" customHeight="1">
      <c r="A5083" s="140" t="s">
        <v>5182</v>
      </c>
      <c r="B5083" s="142"/>
      <c r="C5083" s="142"/>
      <c r="D5083" s="142">
        <v>13209.9</v>
      </c>
      <c r="E5083" s="142">
        <v>13209.9</v>
      </c>
      <c r="F5083" s="142"/>
      <c r="K5083" s="140" t="s">
        <v>8609</v>
      </c>
    </row>
    <row r="5084" spans="1:11" s="139" customFormat="1" ht="30" customHeight="1">
      <c r="A5084" s="140" t="s">
        <v>5185</v>
      </c>
      <c r="B5084" s="142"/>
      <c r="C5084" s="142">
        <v>1320996.7</v>
      </c>
      <c r="D5084" s="142">
        <v>13209.9</v>
      </c>
      <c r="E5084" s="142">
        <v>1334206.5999999999</v>
      </c>
      <c r="F5084" s="142"/>
      <c r="K5084" s="140" t="s">
        <v>8610</v>
      </c>
    </row>
    <row r="5085" spans="1:11" s="139" customFormat="1" ht="30" customHeight="1">
      <c r="A5085" s="140"/>
      <c r="B5085" s="140"/>
      <c r="C5085" s="140"/>
      <c r="D5085" s="140"/>
      <c r="E5085" s="140"/>
      <c r="F5085" s="140"/>
    </row>
    <row r="5086" spans="1:11" s="139" customFormat="1" ht="30" customHeight="1" thickBot="1">
      <c r="A5086" s="144" t="s">
        <v>3566</v>
      </c>
      <c r="B5086" s="145">
        <v>0</v>
      </c>
      <c r="C5086" s="145">
        <v>1320996</v>
      </c>
      <c r="D5086" s="145">
        <v>13209</v>
      </c>
      <c r="E5086" s="145">
        <v>1334205</v>
      </c>
      <c r="F5086" s="144"/>
    </row>
    <row r="5087" spans="1:11" s="139" customFormat="1" ht="30" customHeight="1">
      <c r="A5087" s="140"/>
      <c r="B5087" s="140"/>
      <c r="C5087" s="140"/>
      <c r="D5087" s="140"/>
      <c r="E5087" s="140"/>
      <c r="F5087" s="140"/>
    </row>
    <row r="5088" spans="1:11" s="139" customFormat="1" ht="30" customHeight="1">
      <c r="A5088" s="140" t="s">
        <v>8611</v>
      </c>
      <c r="B5088" s="141">
        <v>385</v>
      </c>
      <c r="C5088" s="141">
        <v>726</v>
      </c>
      <c r="D5088" s="141">
        <v>527</v>
      </c>
      <c r="E5088" s="141">
        <v>1638</v>
      </c>
      <c r="F5088" s="140" t="s">
        <v>52</v>
      </c>
      <c r="G5088" s="139" t="s">
        <v>52</v>
      </c>
      <c r="H5088" s="139" t="s">
        <v>6562</v>
      </c>
      <c r="K5088" s="139">
        <v>1</v>
      </c>
    </row>
    <row r="5089" spans="1:11" s="139" customFormat="1" ht="30" customHeight="1">
      <c r="A5089" s="147"/>
      <c r="B5089" s="140"/>
      <c r="C5089" s="140"/>
      <c r="D5089" s="140"/>
      <c r="E5089" s="140"/>
      <c r="F5089" s="140"/>
    </row>
    <row r="5090" spans="1:11" s="139" customFormat="1" ht="30" customHeight="1">
      <c r="A5090" s="140" t="s">
        <v>6674</v>
      </c>
      <c r="B5090" s="140"/>
      <c r="C5090" s="140"/>
      <c r="D5090" s="140"/>
      <c r="E5090" s="140"/>
      <c r="F5090" s="140"/>
      <c r="G5090" s="139" t="s">
        <v>52</v>
      </c>
      <c r="I5090" s="139" t="s">
        <v>1535</v>
      </c>
      <c r="J5090" s="139" t="s">
        <v>52</v>
      </c>
      <c r="K5090" s="139" t="s">
        <v>56</v>
      </c>
    </row>
    <row r="5091" spans="1:11" s="139" customFormat="1" ht="30" customHeight="1">
      <c r="A5091" s="140" t="s">
        <v>5186</v>
      </c>
      <c r="B5091" s="142"/>
      <c r="C5091" s="142"/>
      <c r="D5091" s="142"/>
      <c r="E5091" s="142"/>
      <c r="F5091" s="142"/>
      <c r="K5091" s="140" t="s">
        <v>8612</v>
      </c>
    </row>
    <row r="5092" spans="1:11" s="139" customFormat="1" ht="30" customHeight="1">
      <c r="A5092" s="140" t="s">
        <v>52</v>
      </c>
      <c r="B5092" s="142"/>
      <c r="C5092" s="142"/>
      <c r="D5092" s="142"/>
      <c r="E5092" s="142"/>
      <c r="F5092" s="142"/>
      <c r="K5092" s="140" t="s">
        <v>52</v>
      </c>
    </row>
    <row r="5093" spans="1:11" s="139" customFormat="1" ht="30" customHeight="1">
      <c r="A5093" s="140" t="s">
        <v>5187</v>
      </c>
      <c r="B5093" s="142"/>
      <c r="C5093" s="142"/>
      <c r="D5093" s="142"/>
      <c r="E5093" s="142"/>
      <c r="F5093" s="142"/>
      <c r="K5093" s="140" t="s">
        <v>8613</v>
      </c>
    </row>
    <row r="5094" spans="1:11" s="139" customFormat="1" ht="30" customHeight="1">
      <c r="A5094" s="140" t="s">
        <v>5188</v>
      </c>
      <c r="B5094" s="142"/>
      <c r="C5094" s="142"/>
      <c r="D5094" s="142"/>
      <c r="E5094" s="142"/>
      <c r="F5094" s="142"/>
      <c r="K5094" s="140" t="s">
        <v>8614</v>
      </c>
    </row>
    <row r="5095" spans="1:11" s="139" customFormat="1" ht="30" customHeight="1">
      <c r="A5095" s="140" t="s">
        <v>5189</v>
      </c>
      <c r="B5095" s="142"/>
      <c r="C5095" s="142"/>
      <c r="D5095" s="142"/>
      <c r="E5095" s="142"/>
      <c r="F5095" s="142"/>
      <c r="K5095" s="140" t="s">
        <v>8615</v>
      </c>
    </row>
    <row r="5096" spans="1:11" s="139" customFormat="1" ht="30" customHeight="1">
      <c r="A5096" s="140" t="s">
        <v>52</v>
      </c>
      <c r="B5096" s="142"/>
      <c r="C5096" s="142"/>
      <c r="D5096" s="142"/>
      <c r="E5096" s="142"/>
      <c r="F5096" s="142"/>
      <c r="K5096" s="140" t="s">
        <v>52</v>
      </c>
    </row>
    <row r="5097" spans="1:11" s="139" customFormat="1" ht="30" customHeight="1">
      <c r="A5097" s="140" t="s">
        <v>5190</v>
      </c>
      <c r="B5097" s="142"/>
      <c r="C5097" s="142"/>
      <c r="D5097" s="142"/>
      <c r="E5097" s="142"/>
      <c r="F5097" s="142"/>
      <c r="K5097" s="140" t="s">
        <v>8616</v>
      </c>
    </row>
    <row r="5098" spans="1:11" s="139" customFormat="1" ht="30" customHeight="1">
      <c r="A5098" s="140" t="s">
        <v>52</v>
      </c>
      <c r="B5098" s="142"/>
      <c r="C5098" s="142"/>
      <c r="D5098" s="142"/>
      <c r="E5098" s="142"/>
      <c r="F5098" s="142"/>
      <c r="K5098" s="140" t="s">
        <v>52</v>
      </c>
    </row>
    <row r="5099" spans="1:11" s="139" customFormat="1" ht="30" customHeight="1">
      <c r="A5099" s="140" t="s">
        <v>5191</v>
      </c>
      <c r="B5099" s="142"/>
      <c r="C5099" s="142"/>
      <c r="D5099" s="142"/>
      <c r="E5099" s="142"/>
      <c r="F5099" s="142"/>
      <c r="K5099" s="140" t="s">
        <v>8617</v>
      </c>
    </row>
    <row r="5100" spans="1:11" s="139" customFormat="1" ht="30" customHeight="1">
      <c r="A5100" s="140" t="s">
        <v>52</v>
      </c>
      <c r="B5100" s="142"/>
      <c r="C5100" s="142"/>
      <c r="D5100" s="142"/>
      <c r="E5100" s="142"/>
      <c r="F5100" s="142"/>
      <c r="K5100" s="140" t="s">
        <v>52</v>
      </c>
    </row>
    <row r="5101" spans="1:11" s="139" customFormat="1" ht="30" customHeight="1">
      <c r="A5101" s="140" t="s">
        <v>5192</v>
      </c>
      <c r="B5101" s="142">
        <v>385.4</v>
      </c>
      <c r="C5101" s="142"/>
      <c r="D5101" s="142"/>
      <c r="E5101" s="142">
        <v>385.4</v>
      </c>
      <c r="F5101" s="142" t="s">
        <v>8618</v>
      </c>
      <c r="K5101" s="140" t="s">
        <v>8619</v>
      </c>
    </row>
    <row r="5102" spans="1:11" s="139" customFormat="1" ht="30" customHeight="1">
      <c r="A5102" s="140" t="s">
        <v>52</v>
      </c>
      <c r="B5102" s="142"/>
      <c r="C5102" s="142"/>
      <c r="D5102" s="142"/>
      <c r="E5102" s="142"/>
      <c r="F5102" s="142"/>
      <c r="K5102" s="140" t="s">
        <v>52</v>
      </c>
    </row>
    <row r="5103" spans="1:11" s="139" customFormat="1" ht="30" customHeight="1">
      <c r="A5103" s="140" t="s">
        <v>5193</v>
      </c>
      <c r="B5103" s="142"/>
      <c r="C5103" s="142">
        <v>726.8</v>
      </c>
      <c r="D5103" s="142"/>
      <c r="E5103" s="142">
        <v>726.8</v>
      </c>
      <c r="F5103" s="142" t="s">
        <v>8620</v>
      </c>
      <c r="K5103" s="140" t="s">
        <v>8621</v>
      </c>
    </row>
    <row r="5104" spans="1:11" s="139" customFormat="1" ht="30" customHeight="1">
      <c r="A5104" s="140" t="s">
        <v>52</v>
      </c>
      <c r="B5104" s="142"/>
      <c r="C5104" s="142"/>
      <c r="D5104" s="142"/>
      <c r="E5104" s="142"/>
      <c r="F5104" s="142"/>
      <c r="K5104" s="140" t="s">
        <v>52</v>
      </c>
    </row>
    <row r="5105" spans="1:11" s="139" customFormat="1" ht="30" customHeight="1">
      <c r="A5105" s="140" t="s">
        <v>5194</v>
      </c>
      <c r="B5105" s="142"/>
      <c r="C5105" s="142"/>
      <c r="D5105" s="142">
        <v>527.20000000000005</v>
      </c>
      <c r="E5105" s="142">
        <v>527.20000000000005</v>
      </c>
      <c r="F5105" s="142" t="s">
        <v>8622</v>
      </c>
      <c r="K5105" s="140" t="s">
        <v>8623</v>
      </c>
    </row>
    <row r="5106" spans="1:11" s="139" customFormat="1" ht="30" customHeight="1">
      <c r="A5106" s="140" t="s">
        <v>52</v>
      </c>
      <c r="B5106" s="142"/>
      <c r="C5106" s="142"/>
      <c r="D5106" s="142"/>
      <c r="E5106" s="142"/>
      <c r="F5106" s="142"/>
      <c r="K5106" s="140" t="s">
        <v>52</v>
      </c>
    </row>
    <row r="5107" spans="1:11" s="139" customFormat="1" ht="30" customHeight="1">
      <c r="A5107" s="140" t="s">
        <v>5195</v>
      </c>
      <c r="B5107" s="143">
        <v>385.4</v>
      </c>
      <c r="C5107" s="143">
        <v>726.8</v>
      </c>
      <c r="D5107" s="143">
        <v>527.20000000000005</v>
      </c>
      <c r="E5107" s="143">
        <v>1639.4</v>
      </c>
      <c r="F5107" s="143"/>
      <c r="K5107" s="140" t="s">
        <v>8624</v>
      </c>
    </row>
    <row r="5108" spans="1:11" s="139" customFormat="1" ht="30" customHeight="1">
      <c r="A5108" s="140"/>
      <c r="B5108" s="140"/>
      <c r="C5108" s="140"/>
      <c r="D5108" s="140"/>
      <c r="E5108" s="140"/>
      <c r="F5108" s="140"/>
    </row>
    <row r="5109" spans="1:11" s="139" customFormat="1" ht="30" customHeight="1" thickBot="1">
      <c r="A5109" s="144" t="s">
        <v>3566</v>
      </c>
      <c r="B5109" s="145">
        <v>385</v>
      </c>
      <c r="C5109" s="145">
        <v>726</v>
      </c>
      <c r="D5109" s="145">
        <v>527</v>
      </c>
      <c r="E5109" s="145">
        <v>1638</v>
      </c>
      <c r="F5109" s="144"/>
    </row>
    <row r="5110" spans="1:11" s="139" customFormat="1" ht="30" customHeight="1">
      <c r="A5110" s="140"/>
      <c r="B5110" s="140"/>
      <c r="C5110" s="140"/>
      <c r="D5110" s="140"/>
      <c r="E5110" s="140"/>
      <c r="F5110" s="140"/>
    </row>
    <row r="5111" spans="1:11" s="139" customFormat="1" ht="30" customHeight="1">
      <c r="A5111" s="140" t="s">
        <v>8625</v>
      </c>
      <c r="B5111" s="141">
        <v>454</v>
      </c>
      <c r="C5111" s="141">
        <v>2434</v>
      </c>
      <c r="D5111" s="141">
        <v>328</v>
      </c>
      <c r="E5111" s="141">
        <v>3216</v>
      </c>
      <c r="F5111" s="140" t="s">
        <v>52</v>
      </c>
      <c r="G5111" s="139" t="s">
        <v>52</v>
      </c>
      <c r="H5111" s="139" t="s">
        <v>6563</v>
      </c>
      <c r="K5111" s="139">
        <v>1</v>
      </c>
    </row>
    <row r="5112" spans="1:11" s="139" customFormat="1" ht="30" customHeight="1">
      <c r="A5112" s="147"/>
      <c r="B5112" s="140"/>
      <c r="C5112" s="140"/>
      <c r="D5112" s="140"/>
      <c r="E5112" s="140"/>
      <c r="F5112" s="140"/>
    </row>
    <row r="5113" spans="1:11" s="139" customFormat="1" ht="30" customHeight="1">
      <c r="A5113" s="140" t="s">
        <v>6674</v>
      </c>
      <c r="B5113" s="140"/>
      <c r="C5113" s="140"/>
      <c r="D5113" s="140"/>
      <c r="E5113" s="140"/>
      <c r="F5113" s="140"/>
      <c r="G5113" s="139" t="s">
        <v>52</v>
      </c>
      <c r="I5113" s="139" t="s">
        <v>1535</v>
      </c>
      <c r="J5113" s="139" t="s">
        <v>52</v>
      </c>
      <c r="K5113" s="139" t="s">
        <v>56</v>
      </c>
    </row>
    <row r="5114" spans="1:11" s="139" customFormat="1" ht="30" customHeight="1">
      <c r="A5114" s="140" t="s">
        <v>5196</v>
      </c>
      <c r="B5114" s="142"/>
      <c r="C5114" s="142"/>
      <c r="D5114" s="142"/>
      <c r="E5114" s="142"/>
      <c r="F5114" s="142"/>
      <c r="K5114" s="140" t="s">
        <v>8626</v>
      </c>
    </row>
    <row r="5115" spans="1:11" s="139" customFormat="1" ht="30" customHeight="1">
      <c r="A5115" s="140" t="s">
        <v>52</v>
      </c>
      <c r="B5115" s="142"/>
      <c r="C5115" s="142"/>
      <c r="D5115" s="142"/>
      <c r="E5115" s="142"/>
      <c r="F5115" s="142"/>
      <c r="K5115" s="140" t="s">
        <v>52</v>
      </c>
    </row>
    <row r="5116" spans="1:11" s="139" customFormat="1" ht="30" customHeight="1">
      <c r="A5116" s="140" t="s">
        <v>3548</v>
      </c>
      <c r="B5116" s="142"/>
      <c r="C5116" s="142"/>
      <c r="D5116" s="142"/>
      <c r="E5116" s="142"/>
      <c r="F5116" s="142"/>
      <c r="K5116" s="140" t="s">
        <v>6677</v>
      </c>
    </row>
    <row r="5117" spans="1:11" s="139" customFormat="1" ht="30" customHeight="1">
      <c r="A5117" s="140" t="s">
        <v>4352</v>
      </c>
      <c r="B5117" s="142"/>
      <c r="C5117" s="142"/>
      <c r="D5117" s="142"/>
      <c r="E5117" s="142"/>
      <c r="F5117" s="142"/>
      <c r="K5117" s="140" t="s">
        <v>7629</v>
      </c>
    </row>
    <row r="5118" spans="1:11" s="139" customFormat="1" ht="30" customHeight="1">
      <c r="A5118" s="140" t="s">
        <v>4369</v>
      </c>
      <c r="B5118" s="142"/>
      <c r="C5118" s="142"/>
      <c r="D5118" s="142"/>
      <c r="E5118" s="142"/>
      <c r="F5118" s="142"/>
      <c r="K5118" s="140" t="s">
        <v>7646</v>
      </c>
    </row>
    <row r="5119" spans="1:11" s="139" customFormat="1" ht="30" customHeight="1">
      <c r="A5119" s="140" t="s">
        <v>4354</v>
      </c>
      <c r="B5119" s="142"/>
      <c r="C5119" s="142"/>
      <c r="D5119" s="142"/>
      <c r="E5119" s="142"/>
      <c r="F5119" s="142"/>
      <c r="K5119" s="140" t="s">
        <v>7593</v>
      </c>
    </row>
    <row r="5120" spans="1:11" s="139" customFormat="1" ht="30" customHeight="1">
      <c r="A5120" s="140" t="s">
        <v>4355</v>
      </c>
      <c r="B5120" s="142"/>
      <c r="C5120" s="142"/>
      <c r="D5120" s="142"/>
      <c r="E5120" s="142"/>
      <c r="F5120" s="142"/>
      <c r="K5120" s="140" t="s">
        <v>7594</v>
      </c>
    </row>
    <row r="5121" spans="1:11" s="139" customFormat="1" ht="30" customHeight="1">
      <c r="A5121" s="140" t="s">
        <v>5197</v>
      </c>
      <c r="B5121" s="142"/>
      <c r="C5121" s="142"/>
      <c r="D5121" s="142"/>
      <c r="E5121" s="142"/>
      <c r="F5121" s="142"/>
      <c r="K5121" s="140" t="s">
        <v>8627</v>
      </c>
    </row>
    <row r="5122" spans="1:11" s="139" customFormat="1" ht="30" customHeight="1">
      <c r="A5122" s="140" t="s">
        <v>4357</v>
      </c>
      <c r="B5122" s="142"/>
      <c r="C5122" s="142"/>
      <c r="D5122" s="142"/>
      <c r="E5122" s="142"/>
      <c r="F5122" s="142"/>
      <c r="K5122" s="140" t="s">
        <v>7632</v>
      </c>
    </row>
    <row r="5123" spans="1:11" s="139" customFormat="1" ht="30" customHeight="1">
      <c r="A5123" s="140" t="s">
        <v>4358</v>
      </c>
      <c r="B5123" s="142"/>
      <c r="C5123" s="142"/>
      <c r="D5123" s="142"/>
      <c r="E5123" s="142"/>
      <c r="F5123" s="142"/>
      <c r="K5123" s="140" t="s">
        <v>7633</v>
      </c>
    </row>
    <row r="5124" spans="1:11" s="139" customFormat="1" ht="30" customHeight="1">
      <c r="A5124" s="140" t="s">
        <v>5198</v>
      </c>
      <c r="B5124" s="142"/>
      <c r="C5124" s="142"/>
      <c r="D5124" s="142"/>
      <c r="E5124" s="142"/>
      <c r="F5124" s="142"/>
      <c r="K5124" s="140" t="s">
        <v>8628</v>
      </c>
    </row>
    <row r="5125" spans="1:11" s="139" customFormat="1" ht="30" customHeight="1">
      <c r="A5125" s="140" t="s">
        <v>3586</v>
      </c>
      <c r="B5125" s="142"/>
      <c r="C5125" s="142"/>
      <c r="D5125" s="142"/>
      <c r="E5125" s="142"/>
      <c r="F5125" s="142"/>
      <c r="K5125" s="140" t="s">
        <v>6718</v>
      </c>
    </row>
    <row r="5126" spans="1:11" s="139" customFormat="1" ht="30" customHeight="1">
      <c r="A5126" s="140" t="s">
        <v>5199</v>
      </c>
      <c r="B5126" s="142"/>
      <c r="C5126" s="142"/>
      <c r="D5126" s="142"/>
      <c r="E5126" s="142"/>
      <c r="F5126" s="142"/>
      <c r="K5126" s="140" t="s">
        <v>8629</v>
      </c>
    </row>
    <row r="5127" spans="1:11" s="139" customFormat="1" ht="30" customHeight="1">
      <c r="A5127" s="140" t="s">
        <v>5200</v>
      </c>
      <c r="B5127" s="142"/>
      <c r="C5127" s="142"/>
      <c r="D5127" s="142"/>
      <c r="E5127" s="142"/>
      <c r="F5127" s="142"/>
      <c r="K5127" s="140" t="s">
        <v>7636</v>
      </c>
    </row>
    <row r="5128" spans="1:11" s="139" customFormat="1" ht="30" customHeight="1">
      <c r="A5128" s="140" t="s">
        <v>52</v>
      </c>
      <c r="B5128" s="142"/>
      <c r="C5128" s="142"/>
      <c r="D5128" s="142"/>
      <c r="E5128" s="142"/>
      <c r="F5128" s="142"/>
      <c r="K5128" s="140" t="s">
        <v>6676</v>
      </c>
    </row>
    <row r="5129" spans="1:11" s="139" customFormat="1" ht="30" customHeight="1">
      <c r="A5129" s="140" t="s">
        <v>4361</v>
      </c>
      <c r="B5129" s="142"/>
      <c r="C5129" s="142"/>
      <c r="D5129" s="142"/>
      <c r="E5129" s="142"/>
      <c r="F5129" s="142"/>
      <c r="K5129" s="140" t="s">
        <v>7637</v>
      </c>
    </row>
    <row r="5130" spans="1:11" s="139" customFormat="1" ht="30" customHeight="1">
      <c r="A5130" s="140" t="s">
        <v>5201</v>
      </c>
      <c r="B5130" s="142"/>
      <c r="C5130" s="142"/>
      <c r="D5130" s="142"/>
      <c r="E5130" s="142"/>
      <c r="F5130" s="142"/>
      <c r="K5130" s="140" t="s">
        <v>7638</v>
      </c>
    </row>
    <row r="5131" spans="1:11" s="139" customFormat="1" ht="30" customHeight="1">
      <c r="A5131" s="140" t="s">
        <v>5202</v>
      </c>
      <c r="B5131" s="142">
        <v>454.2</v>
      </c>
      <c r="C5131" s="142"/>
      <c r="D5131" s="142"/>
      <c r="E5131" s="142">
        <v>454.2</v>
      </c>
      <c r="F5131" s="142" t="s">
        <v>7067</v>
      </c>
      <c r="K5131" s="140" t="s">
        <v>8630</v>
      </c>
    </row>
    <row r="5132" spans="1:11" s="139" customFormat="1" ht="30" customHeight="1">
      <c r="A5132" s="140" t="s">
        <v>5203</v>
      </c>
      <c r="B5132" s="142"/>
      <c r="C5132" s="142">
        <v>1552.4</v>
      </c>
      <c r="D5132" s="142"/>
      <c r="E5132" s="142">
        <v>1552.4</v>
      </c>
      <c r="F5132" s="142" t="s">
        <v>7069</v>
      </c>
      <c r="K5132" s="140" t="s">
        <v>8631</v>
      </c>
    </row>
    <row r="5133" spans="1:11" s="139" customFormat="1" ht="30" customHeight="1">
      <c r="A5133" s="140" t="s">
        <v>5204</v>
      </c>
      <c r="B5133" s="142"/>
      <c r="C5133" s="142"/>
      <c r="D5133" s="142">
        <v>328.4</v>
      </c>
      <c r="E5133" s="142">
        <v>328.4</v>
      </c>
      <c r="F5133" s="142" t="s">
        <v>7071</v>
      </c>
      <c r="K5133" s="140" t="s">
        <v>8632</v>
      </c>
    </row>
    <row r="5134" spans="1:11" s="139" customFormat="1" ht="30" customHeight="1">
      <c r="A5134" s="140" t="s">
        <v>52</v>
      </c>
      <c r="B5134" s="142"/>
      <c r="C5134" s="142"/>
      <c r="D5134" s="142"/>
      <c r="E5134" s="142"/>
      <c r="F5134" s="142"/>
      <c r="K5134" s="140" t="s">
        <v>52</v>
      </c>
    </row>
    <row r="5135" spans="1:11" s="139" customFormat="1" ht="30" customHeight="1">
      <c r="A5135" s="140" t="s">
        <v>3642</v>
      </c>
      <c r="B5135" s="146">
        <v>454.2</v>
      </c>
      <c r="C5135" s="146">
        <v>1552.4</v>
      </c>
      <c r="D5135" s="146">
        <v>328.4</v>
      </c>
      <c r="E5135" s="146">
        <v>2335</v>
      </c>
      <c r="F5135" s="146"/>
      <c r="K5135" s="140" t="s">
        <v>6787</v>
      </c>
    </row>
    <row r="5136" spans="1:11" s="139" customFormat="1" ht="30" customHeight="1">
      <c r="A5136" s="140" t="s">
        <v>52</v>
      </c>
      <c r="B5136" s="142"/>
      <c r="C5136" s="142"/>
      <c r="D5136" s="142"/>
      <c r="E5136" s="142"/>
      <c r="F5136" s="142"/>
      <c r="K5136" s="140" t="s">
        <v>52</v>
      </c>
    </row>
    <row r="5137" spans="1:11" s="139" customFormat="1" ht="30" customHeight="1">
      <c r="A5137" s="140" t="s">
        <v>52</v>
      </c>
      <c r="B5137" s="142"/>
      <c r="C5137" s="142"/>
      <c r="D5137" s="142"/>
      <c r="E5137" s="142"/>
      <c r="F5137" s="142"/>
      <c r="K5137" s="140" t="s">
        <v>6758</v>
      </c>
    </row>
    <row r="5138" spans="1:11" s="139" customFormat="1" ht="30" customHeight="1">
      <c r="A5138" s="140" t="s">
        <v>3702</v>
      </c>
      <c r="B5138" s="142"/>
      <c r="C5138" s="142"/>
      <c r="D5138" s="142"/>
      <c r="E5138" s="142"/>
      <c r="F5138" s="142"/>
      <c r="K5138" s="140" t="s">
        <v>6876</v>
      </c>
    </row>
    <row r="5139" spans="1:11" s="139" customFormat="1" ht="30" customHeight="1">
      <c r="A5139" s="140" t="s">
        <v>5205</v>
      </c>
      <c r="B5139" s="142"/>
      <c r="C5139" s="142"/>
      <c r="D5139" s="142"/>
      <c r="E5139" s="142"/>
      <c r="F5139" s="142"/>
      <c r="K5139" s="140" t="s">
        <v>7642</v>
      </c>
    </row>
    <row r="5140" spans="1:11" s="139" customFormat="1" ht="30" customHeight="1">
      <c r="A5140" s="140" t="s">
        <v>5206</v>
      </c>
      <c r="B5140" s="142"/>
      <c r="C5140" s="142">
        <v>882</v>
      </c>
      <c r="D5140" s="142"/>
      <c r="E5140" s="142">
        <v>882</v>
      </c>
      <c r="F5140" s="142" t="s">
        <v>7075</v>
      </c>
      <c r="K5140" s="140" t="s">
        <v>8633</v>
      </c>
    </row>
    <row r="5141" spans="1:11" s="139" customFormat="1" ht="30" customHeight="1">
      <c r="A5141" s="140" t="s">
        <v>52</v>
      </c>
      <c r="B5141" s="142"/>
      <c r="C5141" s="142"/>
      <c r="D5141" s="142"/>
      <c r="E5141" s="142"/>
      <c r="F5141" s="142"/>
      <c r="K5141" s="140" t="s">
        <v>52</v>
      </c>
    </row>
    <row r="5142" spans="1:11" s="139" customFormat="1" ht="30" customHeight="1">
      <c r="A5142" s="140" t="s">
        <v>3642</v>
      </c>
      <c r="B5142" s="146"/>
      <c r="C5142" s="146">
        <v>882</v>
      </c>
      <c r="D5142" s="146"/>
      <c r="E5142" s="146">
        <v>882</v>
      </c>
      <c r="F5142" s="146"/>
      <c r="K5142" s="140" t="s">
        <v>6795</v>
      </c>
    </row>
    <row r="5143" spans="1:11" s="139" customFormat="1" ht="30" customHeight="1">
      <c r="A5143" s="140" t="s">
        <v>4386</v>
      </c>
      <c r="B5143" s="143">
        <v>454.2</v>
      </c>
      <c r="C5143" s="143">
        <v>2434.4</v>
      </c>
      <c r="D5143" s="143">
        <v>328.4</v>
      </c>
      <c r="E5143" s="143">
        <v>3217</v>
      </c>
      <c r="F5143" s="143"/>
      <c r="K5143" s="140" t="s">
        <v>7664</v>
      </c>
    </row>
    <row r="5144" spans="1:11" s="139" customFormat="1" ht="30" customHeight="1">
      <c r="A5144" s="140"/>
      <c r="B5144" s="140"/>
      <c r="C5144" s="140"/>
      <c r="D5144" s="140"/>
      <c r="E5144" s="140"/>
      <c r="F5144" s="140"/>
    </row>
    <row r="5145" spans="1:11" s="139" customFormat="1" ht="30" customHeight="1" thickBot="1">
      <c r="A5145" s="144" t="s">
        <v>3566</v>
      </c>
      <c r="B5145" s="145">
        <v>454</v>
      </c>
      <c r="C5145" s="145">
        <v>2434</v>
      </c>
      <c r="D5145" s="145">
        <v>328</v>
      </c>
      <c r="E5145" s="145">
        <v>3216</v>
      </c>
      <c r="F5145" s="144"/>
    </row>
    <row r="5146" spans="1:11" s="139" customFormat="1" ht="30" customHeight="1">
      <c r="A5146" s="140"/>
      <c r="B5146" s="140"/>
      <c r="C5146" s="140"/>
      <c r="D5146" s="140"/>
      <c r="E5146" s="140"/>
      <c r="F5146" s="140"/>
    </row>
    <row r="5147" spans="1:11" s="139" customFormat="1" ht="30" customHeight="1">
      <c r="A5147" s="140" t="s">
        <v>8634</v>
      </c>
      <c r="B5147" s="141">
        <v>55</v>
      </c>
      <c r="C5147" s="141">
        <v>190</v>
      </c>
      <c r="D5147" s="141">
        <v>40</v>
      </c>
      <c r="E5147" s="141">
        <v>285</v>
      </c>
      <c r="F5147" s="140" t="s">
        <v>52</v>
      </c>
      <c r="G5147" s="139" t="s">
        <v>52</v>
      </c>
      <c r="H5147" s="139" t="s">
        <v>6564</v>
      </c>
      <c r="K5147" s="139">
        <v>1</v>
      </c>
    </row>
    <row r="5148" spans="1:11" s="139" customFormat="1" ht="30" customHeight="1">
      <c r="A5148" s="147"/>
      <c r="B5148" s="140"/>
      <c r="C5148" s="140"/>
      <c r="D5148" s="140"/>
      <c r="E5148" s="140"/>
      <c r="F5148" s="140"/>
    </row>
    <row r="5149" spans="1:11" s="139" customFormat="1" ht="30" customHeight="1">
      <c r="A5149" s="140" t="s">
        <v>6674</v>
      </c>
      <c r="B5149" s="140"/>
      <c r="C5149" s="140"/>
      <c r="D5149" s="140"/>
      <c r="E5149" s="140"/>
      <c r="F5149" s="140"/>
      <c r="G5149" s="139" t="s">
        <v>52</v>
      </c>
      <c r="I5149" s="139" t="s">
        <v>1535</v>
      </c>
      <c r="J5149" s="139" t="s">
        <v>52</v>
      </c>
      <c r="K5149" s="139" t="s">
        <v>56</v>
      </c>
    </row>
    <row r="5150" spans="1:11" s="139" customFormat="1" ht="30" customHeight="1">
      <c r="A5150" s="140" t="s">
        <v>5207</v>
      </c>
      <c r="B5150" s="142"/>
      <c r="C5150" s="142"/>
      <c r="D5150" s="142"/>
      <c r="E5150" s="142"/>
      <c r="F5150" s="142"/>
      <c r="K5150" s="140" t="s">
        <v>8635</v>
      </c>
    </row>
    <row r="5151" spans="1:11" s="139" customFormat="1" ht="30" customHeight="1">
      <c r="A5151" s="140" t="s">
        <v>52</v>
      </c>
      <c r="B5151" s="142"/>
      <c r="C5151" s="142"/>
      <c r="D5151" s="142"/>
      <c r="E5151" s="142"/>
      <c r="F5151" s="142"/>
      <c r="K5151" s="140" t="s">
        <v>52</v>
      </c>
    </row>
    <row r="5152" spans="1:11" s="139" customFormat="1" ht="30" customHeight="1">
      <c r="A5152" s="140" t="s">
        <v>3548</v>
      </c>
      <c r="B5152" s="142"/>
      <c r="C5152" s="142"/>
      <c r="D5152" s="142"/>
      <c r="E5152" s="142"/>
      <c r="F5152" s="142"/>
      <c r="K5152" s="140" t="s">
        <v>6677</v>
      </c>
    </row>
    <row r="5153" spans="1:11" s="139" customFormat="1" ht="30" customHeight="1">
      <c r="A5153" s="140" t="s">
        <v>5208</v>
      </c>
      <c r="B5153" s="142"/>
      <c r="C5153" s="142"/>
      <c r="D5153" s="142"/>
      <c r="E5153" s="142"/>
      <c r="F5153" s="142"/>
      <c r="K5153" s="140" t="s">
        <v>8636</v>
      </c>
    </row>
    <row r="5154" spans="1:11" s="139" customFormat="1" ht="30" customHeight="1">
      <c r="A5154" s="140" t="s">
        <v>5209</v>
      </c>
      <c r="B5154" s="142"/>
      <c r="C5154" s="142"/>
      <c r="D5154" s="142"/>
      <c r="E5154" s="142"/>
      <c r="F5154" s="142"/>
      <c r="K5154" s="140" t="s">
        <v>8637</v>
      </c>
    </row>
    <row r="5155" spans="1:11" s="139" customFormat="1" ht="30" customHeight="1">
      <c r="A5155" s="140" t="s">
        <v>4354</v>
      </c>
      <c r="B5155" s="142"/>
      <c r="C5155" s="142"/>
      <c r="D5155" s="142"/>
      <c r="E5155" s="142"/>
      <c r="F5155" s="142"/>
      <c r="K5155" s="140" t="s">
        <v>7593</v>
      </c>
    </row>
    <row r="5156" spans="1:11" s="139" customFormat="1" ht="30" customHeight="1">
      <c r="A5156" s="140" t="s">
        <v>5210</v>
      </c>
      <c r="B5156" s="142"/>
      <c r="C5156" s="142"/>
      <c r="D5156" s="142"/>
      <c r="E5156" s="142"/>
      <c r="F5156" s="142"/>
      <c r="K5156" s="140" t="s">
        <v>8638</v>
      </c>
    </row>
    <row r="5157" spans="1:11" s="139" customFormat="1" ht="30" customHeight="1">
      <c r="A5157" s="140" t="s">
        <v>5211</v>
      </c>
      <c r="B5157" s="142"/>
      <c r="C5157" s="142"/>
      <c r="D5157" s="142"/>
      <c r="E5157" s="142"/>
      <c r="F5157" s="142"/>
      <c r="K5157" s="140" t="s">
        <v>8639</v>
      </c>
    </row>
    <row r="5158" spans="1:11" s="139" customFormat="1" ht="30" customHeight="1">
      <c r="A5158" s="140" t="s">
        <v>5212</v>
      </c>
      <c r="B5158" s="142"/>
      <c r="C5158" s="142"/>
      <c r="D5158" s="142"/>
      <c r="E5158" s="142"/>
      <c r="F5158" s="142"/>
      <c r="K5158" s="140" t="s">
        <v>8640</v>
      </c>
    </row>
    <row r="5159" spans="1:11" s="139" customFormat="1" ht="30" customHeight="1">
      <c r="A5159" s="140" t="s">
        <v>5213</v>
      </c>
      <c r="B5159" s="142"/>
      <c r="C5159" s="142"/>
      <c r="D5159" s="142"/>
      <c r="E5159" s="142"/>
      <c r="F5159" s="142"/>
      <c r="K5159" s="140" t="s">
        <v>8641</v>
      </c>
    </row>
    <row r="5160" spans="1:11" s="139" customFormat="1" ht="30" customHeight="1">
      <c r="A5160" s="140" t="s">
        <v>52</v>
      </c>
      <c r="B5160" s="142"/>
      <c r="C5160" s="142"/>
      <c r="D5160" s="142"/>
      <c r="E5160" s="142"/>
      <c r="F5160" s="142"/>
      <c r="K5160" s="140" t="s">
        <v>6676</v>
      </c>
    </row>
    <row r="5161" spans="1:11" s="139" customFormat="1" ht="30" customHeight="1">
      <c r="A5161" s="140" t="s">
        <v>3586</v>
      </c>
      <c r="B5161" s="142"/>
      <c r="C5161" s="142"/>
      <c r="D5161" s="142"/>
      <c r="E5161" s="142"/>
      <c r="F5161" s="142"/>
      <c r="K5161" s="140" t="s">
        <v>7500</v>
      </c>
    </row>
    <row r="5162" spans="1:11" s="139" customFormat="1" ht="30" customHeight="1">
      <c r="A5162" s="140" t="s">
        <v>5214</v>
      </c>
      <c r="B5162" s="142"/>
      <c r="C5162" s="142"/>
      <c r="D5162" s="142"/>
      <c r="E5162" s="142"/>
      <c r="F5162" s="142"/>
      <c r="K5162" s="140" t="s">
        <v>8642</v>
      </c>
    </row>
    <row r="5163" spans="1:11" s="139" customFormat="1" ht="30" customHeight="1">
      <c r="A5163" s="140" t="s">
        <v>5215</v>
      </c>
      <c r="B5163" s="142"/>
      <c r="C5163" s="142"/>
      <c r="D5163" s="142"/>
      <c r="E5163" s="142"/>
      <c r="F5163" s="142"/>
      <c r="K5163" s="140" t="s">
        <v>7526</v>
      </c>
    </row>
    <row r="5164" spans="1:11" s="139" customFormat="1" ht="30" customHeight="1">
      <c r="A5164" s="140" t="s">
        <v>52</v>
      </c>
      <c r="B5164" s="142"/>
      <c r="C5164" s="142"/>
      <c r="D5164" s="142"/>
      <c r="E5164" s="142"/>
      <c r="F5164" s="142"/>
      <c r="K5164" s="140" t="s">
        <v>52</v>
      </c>
    </row>
    <row r="5165" spans="1:11" s="139" customFormat="1" ht="30" customHeight="1">
      <c r="A5165" s="140" t="s">
        <v>5216</v>
      </c>
      <c r="B5165" s="142"/>
      <c r="C5165" s="142"/>
      <c r="D5165" s="142"/>
      <c r="E5165" s="142"/>
      <c r="F5165" s="142"/>
      <c r="K5165" s="140" t="s">
        <v>8643</v>
      </c>
    </row>
    <row r="5166" spans="1:11" s="139" customFormat="1" ht="30" customHeight="1">
      <c r="A5166" s="140" t="s">
        <v>5217</v>
      </c>
      <c r="B5166" s="142"/>
      <c r="C5166" s="142"/>
      <c r="D5166" s="142"/>
      <c r="E5166" s="142"/>
      <c r="F5166" s="142"/>
      <c r="K5166" s="140" t="s">
        <v>8644</v>
      </c>
    </row>
    <row r="5167" spans="1:11" s="139" customFormat="1" ht="30" customHeight="1">
      <c r="A5167" s="140" t="s">
        <v>5218</v>
      </c>
      <c r="B5167" s="142">
        <v>55.6</v>
      </c>
      <c r="C5167" s="142"/>
      <c r="D5167" s="142"/>
      <c r="E5167" s="142">
        <v>55.6</v>
      </c>
      <c r="F5167" s="142" t="s">
        <v>7067</v>
      </c>
      <c r="K5167" s="140" t="s">
        <v>8645</v>
      </c>
    </row>
    <row r="5168" spans="1:11" s="139" customFormat="1" ht="30" customHeight="1">
      <c r="A5168" s="140" t="s">
        <v>5219</v>
      </c>
      <c r="B5168" s="142"/>
      <c r="C5168" s="142">
        <v>190.1</v>
      </c>
      <c r="D5168" s="142"/>
      <c r="E5168" s="142">
        <v>190.1</v>
      </c>
      <c r="F5168" s="142" t="s">
        <v>7069</v>
      </c>
      <c r="K5168" s="140" t="s">
        <v>8646</v>
      </c>
    </row>
    <row r="5169" spans="1:11" s="139" customFormat="1" ht="30" customHeight="1">
      <c r="A5169" s="140" t="s">
        <v>5220</v>
      </c>
      <c r="B5169" s="142"/>
      <c r="C5169" s="142"/>
      <c r="D5169" s="142">
        <v>40.200000000000003</v>
      </c>
      <c r="E5169" s="142">
        <v>40.200000000000003</v>
      </c>
      <c r="F5169" s="142" t="s">
        <v>7071</v>
      </c>
      <c r="K5169" s="140" t="s">
        <v>8647</v>
      </c>
    </row>
    <row r="5170" spans="1:11" s="139" customFormat="1" ht="30" customHeight="1">
      <c r="A5170" s="140" t="s">
        <v>52</v>
      </c>
      <c r="B5170" s="142"/>
      <c r="C5170" s="142"/>
      <c r="D5170" s="142"/>
      <c r="E5170" s="142"/>
      <c r="F5170" s="142"/>
      <c r="K5170" s="140" t="s">
        <v>52</v>
      </c>
    </row>
    <row r="5171" spans="1:11" s="139" customFormat="1" ht="30" customHeight="1">
      <c r="A5171" s="140" t="s">
        <v>5221</v>
      </c>
      <c r="B5171" s="142">
        <v>55.6</v>
      </c>
      <c r="C5171" s="142">
        <v>190.1</v>
      </c>
      <c r="D5171" s="142">
        <v>40.200000000000003</v>
      </c>
      <c r="E5171" s="142">
        <v>285.89999999999998</v>
      </c>
      <c r="F5171" s="142"/>
      <c r="K5171" s="140" t="s">
        <v>8648</v>
      </c>
    </row>
    <row r="5172" spans="1:11" s="139" customFormat="1" ht="30" customHeight="1">
      <c r="A5172" s="140"/>
      <c r="B5172" s="140"/>
      <c r="C5172" s="140"/>
      <c r="D5172" s="140"/>
      <c r="E5172" s="140"/>
      <c r="F5172" s="140"/>
    </row>
    <row r="5173" spans="1:11" s="139" customFormat="1" ht="30" customHeight="1" thickBot="1">
      <c r="A5173" s="144" t="s">
        <v>3566</v>
      </c>
      <c r="B5173" s="145">
        <v>55</v>
      </c>
      <c r="C5173" s="145">
        <v>190</v>
      </c>
      <c r="D5173" s="145">
        <v>40</v>
      </c>
      <c r="E5173" s="145">
        <v>285</v>
      </c>
      <c r="F5173" s="144"/>
    </row>
    <row r="5174" spans="1:11" s="139" customFormat="1" ht="30" customHeight="1">
      <c r="A5174" s="140"/>
      <c r="B5174" s="140"/>
      <c r="C5174" s="140"/>
      <c r="D5174" s="140"/>
      <c r="E5174" s="140"/>
      <c r="F5174" s="140"/>
    </row>
    <row r="5175" spans="1:11" s="139" customFormat="1" ht="30" customHeight="1">
      <c r="A5175" s="140" t="s">
        <v>8649</v>
      </c>
      <c r="B5175" s="141">
        <v>169</v>
      </c>
      <c r="C5175" s="141">
        <v>319</v>
      </c>
      <c r="D5175" s="141">
        <v>231</v>
      </c>
      <c r="E5175" s="141">
        <v>719</v>
      </c>
      <c r="F5175" s="140" t="s">
        <v>52</v>
      </c>
      <c r="G5175" s="139" t="s">
        <v>52</v>
      </c>
      <c r="H5175" s="139" t="s">
        <v>6565</v>
      </c>
      <c r="K5175" s="139">
        <v>1</v>
      </c>
    </row>
    <row r="5176" spans="1:11" s="139" customFormat="1" ht="30" customHeight="1">
      <c r="A5176" s="147"/>
      <c r="B5176" s="140"/>
      <c r="C5176" s="140"/>
      <c r="D5176" s="140"/>
      <c r="E5176" s="140"/>
      <c r="F5176" s="140"/>
    </row>
    <row r="5177" spans="1:11" s="139" customFormat="1" ht="30" customHeight="1">
      <c r="A5177" s="140" t="s">
        <v>6674</v>
      </c>
      <c r="B5177" s="140"/>
      <c r="C5177" s="140"/>
      <c r="D5177" s="140"/>
      <c r="E5177" s="140"/>
      <c r="F5177" s="140"/>
      <c r="G5177" s="139" t="s">
        <v>52</v>
      </c>
      <c r="I5177" s="139" t="s">
        <v>1535</v>
      </c>
      <c r="J5177" s="139" t="s">
        <v>52</v>
      </c>
      <c r="K5177" s="139" t="s">
        <v>56</v>
      </c>
    </row>
    <row r="5178" spans="1:11" s="139" customFormat="1" ht="30" customHeight="1">
      <c r="A5178" s="140" t="s">
        <v>5222</v>
      </c>
      <c r="B5178" s="142"/>
      <c r="C5178" s="142"/>
      <c r="D5178" s="142"/>
      <c r="E5178" s="142"/>
      <c r="F5178" s="142"/>
      <c r="K5178" s="140" t="s">
        <v>8650</v>
      </c>
    </row>
    <row r="5179" spans="1:11" s="139" customFormat="1" ht="30" customHeight="1">
      <c r="A5179" s="140" t="s">
        <v>52</v>
      </c>
      <c r="B5179" s="142"/>
      <c r="C5179" s="142"/>
      <c r="D5179" s="142"/>
      <c r="E5179" s="142"/>
      <c r="F5179" s="142"/>
      <c r="K5179" s="140" t="s">
        <v>6676</v>
      </c>
    </row>
    <row r="5180" spans="1:11" s="139" customFormat="1" ht="30" customHeight="1">
      <c r="A5180" s="140" t="s">
        <v>3548</v>
      </c>
      <c r="B5180" s="142"/>
      <c r="C5180" s="142"/>
      <c r="D5180" s="142"/>
      <c r="E5180" s="142"/>
      <c r="F5180" s="142"/>
      <c r="K5180" s="140" t="s">
        <v>6677</v>
      </c>
    </row>
    <row r="5181" spans="1:11" s="139" customFormat="1" ht="30" customHeight="1">
      <c r="A5181" s="140" t="s">
        <v>5223</v>
      </c>
      <c r="B5181" s="142"/>
      <c r="C5181" s="142"/>
      <c r="D5181" s="142"/>
      <c r="E5181" s="142"/>
      <c r="F5181" s="142"/>
      <c r="K5181" s="140" t="s">
        <v>8651</v>
      </c>
    </row>
    <row r="5182" spans="1:11" s="139" customFormat="1" ht="30" customHeight="1">
      <c r="A5182" s="140" t="s">
        <v>5224</v>
      </c>
      <c r="B5182" s="142"/>
      <c r="C5182" s="142"/>
      <c r="D5182" s="142"/>
      <c r="E5182" s="142"/>
      <c r="F5182" s="142"/>
      <c r="K5182" s="140" t="s">
        <v>8652</v>
      </c>
    </row>
    <row r="5183" spans="1:11" s="139" customFormat="1" ht="30" customHeight="1">
      <c r="A5183" s="140" t="s">
        <v>5225</v>
      </c>
      <c r="B5183" s="142"/>
      <c r="C5183" s="142"/>
      <c r="D5183" s="142"/>
      <c r="E5183" s="142"/>
      <c r="F5183" s="142"/>
      <c r="K5183" s="140" t="s">
        <v>8653</v>
      </c>
    </row>
    <row r="5184" spans="1:11" s="139" customFormat="1" ht="30" customHeight="1">
      <c r="A5184" s="140" t="s">
        <v>5226</v>
      </c>
      <c r="B5184" s="142"/>
      <c r="C5184" s="142"/>
      <c r="D5184" s="142"/>
      <c r="E5184" s="142"/>
      <c r="F5184" s="142"/>
      <c r="K5184" s="140" t="s">
        <v>8654</v>
      </c>
    </row>
    <row r="5185" spans="1:11" s="139" customFormat="1" ht="30" customHeight="1">
      <c r="A5185" s="140" t="s">
        <v>5227</v>
      </c>
      <c r="B5185" s="142"/>
      <c r="C5185" s="142"/>
      <c r="D5185" s="142"/>
      <c r="E5185" s="142"/>
      <c r="F5185" s="142"/>
      <c r="K5185" s="140" t="s">
        <v>8655</v>
      </c>
    </row>
    <row r="5186" spans="1:11" s="139" customFormat="1" ht="30" customHeight="1">
      <c r="A5186" s="140" t="s">
        <v>5228</v>
      </c>
      <c r="B5186" s="142"/>
      <c r="C5186" s="142"/>
      <c r="D5186" s="142"/>
      <c r="E5186" s="142"/>
      <c r="F5186" s="142"/>
      <c r="K5186" s="140" t="s">
        <v>8656</v>
      </c>
    </row>
    <row r="5187" spans="1:11" s="139" customFormat="1" ht="30" customHeight="1">
      <c r="A5187" s="140" t="s">
        <v>5229</v>
      </c>
      <c r="B5187" s="142"/>
      <c r="C5187" s="142"/>
      <c r="D5187" s="142"/>
      <c r="E5187" s="142"/>
      <c r="F5187" s="142"/>
      <c r="K5187" s="140" t="s">
        <v>8657</v>
      </c>
    </row>
    <row r="5188" spans="1:11" s="139" customFormat="1" ht="30" customHeight="1">
      <c r="A5188" s="140" t="s">
        <v>5230</v>
      </c>
      <c r="B5188" s="142"/>
      <c r="C5188" s="142"/>
      <c r="D5188" s="142"/>
      <c r="E5188" s="142"/>
      <c r="F5188" s="142"/>
      <c r="K5188" s="140" t="s">
        <v>8658</v>
      </c>
    </row>
    <row r="5189" spans="1:11" s="139" customFormat="1" ht="30" customHeight="1">
      <c r="A5189" s="140" t="s">
        <v>5231</v>
      </c>
      <c r="B5189" s="142"/>
      <c r="C5189" s="142"/>
      <c r="D5189" s="142"/>
      <c r="E5189" s="142"/>
      <c r="F5189" s="142"/>
      <c r="K5189" s="140" t="s">
        <v>8659</v>
      </c>
    </row>
    <row r="5190" spans="1:11" s="139" customFormat="1" ht="30" customHeight="1">
      <c r="A5190" s="140" t="s">
        <v>5232</v>
      </c>
      <c r="B5190" s="142"/>
      <c r="C5190" s="142"/>
      <c r="D5190" s="142"/>
      <c r="E5190" s="142"/>
      <c r="F5190" s="142"/>
      <c r="K5190" s="140" t="s">
        <v>8660</v>
      </c>
    </row>
    <row r="5191" spans="1:11" s="139" customFormat="1" ht="30" customHeight="1">
      <c r="A5191" s="140" t="s">
        <v>5233</v>
      </c>
      <c r="B5191" s="142"/>
      <c r="C5191" s="142"/>
      <c r="D5191" s="142"/>
      <c r="E5191" s="142"/>
      <c r="F5191" s="142"/>
      <c r="K5191" s="140" t="s">
        <v>8661</v>
      </c>
    </row>
    <row r="5192" spans="1:11" s="139" customFormat="1" ht="30" customHeight="1">
      <c r="A5192" s="140" t="s">
        <v>5234</v>
      </c>
      <c r="B5192" s="142"/>
      <c r="C5192" s="142"/>
      <c r="D5192" s="142"/>
      <c r="E5192" s="142"/>
      <c r="F5192" s="142"/>
      <c r="K5192" s="140" t="s">
        <v>8662</v>
      </c>
    </row>
    <row r="5193" spans="1:11" s="139" customFormat="1" ht="30" customHeight="1">
      <c r="A5193" s="140" t="s">
        <v>5235</v>
      </c>
      <c r="B5193" s="142">
        <v>169.4</v>
      </c>
      <c r="C5193" s="142"/>
      <c r="D5193" s="142"/>
      <c r="E5193" s="142">
        <v>169.4</v>
      </c>
      <c r="F5193" s="142" t="s">
        <v>8618</v>
      </c>
      <c r="K5193" s="140" t="s">
        <v>8663</v>
      </c>
    </row>
    <row r="5194" spans="1:11" s="139" customFormat="1" ht="30" customHeight="1">
      <c r="A5194" s="140" t="s">
        <v>5236</v>
      </c>
      <c r="B5194" s="142"/>
      <c r="C5194" s="142">
        <v>319.60000000000002</v>
      </c>
      <c r="D5194" s="142"/>
      <c r="E5194" s="142">
        <v>319.60000000000002</v>
      </c>
      <c r="F5194" s="142" t="s">
        <v>8620</v>
      </c>
      <c r="K5194" s="140" t="s">
        <v>8664</v>
      </c>
    </row>
    <row r="5195" spans="1:11" s="139" customFormat="1" ht="30" customHeight="1">
      <c r="A5195" s="140" t="s">
        <v>5237</v>
      </c>
      <c r="B5195" s="142"/>
      <c r="C5195" s="142"/>
      <c r="D5195" s="142">
        <v>231.8</v>
      </c>
      <c r="E5195" s="142">
        <v>231.8</v>
      </c>
      <c r="F5195" s="142" t="s">
        <v>8622</v>
      </c>
      <c r="K5195" s="140" t="s">
        <v>8665</v>
      </c>
    </row>
    <row r="5196" spans="1:11" s="139" customFormat="1" ht="30" customHeight="1">
      <c r="A5196" s="140" t="s">
        <v>3565</v>
      </c>
      <c r="B5196" s="146">
        <v>169.4</v>
      </c>
      <c r="C5196" s="146">
        <v>319.60000000000002</v>
      </c>
      <c r="D5196" s="146">
        <v>231.8</v>
      </c>
      <c r="E5196" s="146">
        <v>720.8</v>
      </c>
      <c r="F5196" s="146"/>
      <c r="K5196" s="140" t="s">
        <v>8666</v>
      </c>
    </row>
    <row r="5197" spans="1:11" s="139" customFormat="1" ht="30" customHeight="1">
      <c r="A5197" s="140"/>
      <c r="B5197" s="140"/>
      <c r="C5197" s="140"/>
      <c r="D5197" s="140"/>
      <c r="E5197" s="140"/>
      <c r="F5197" s="140"/>
    </row>
    <row r="5198" spans="1:11" s="139" customFormat="1" ht="30" customHeight="1" thickBot="1">
      <c r="A5198" s="144" t="s">
        <v>3566</v>
      </c>
      <c r="B5198" s="145">
        <v>169</v>
      </c>
      <c r="C5198" s="145">
        <v>319</v>
      </c>
      <c r="D5198" s="145">
        <v>231</v>
      </c>
      <c r="E5198" s="145">
        <v>719</v>
      </c>
      <c r="F5198" s="144"/>
    </row>
    <row r="5199" spans="1:11" s="139" customFormat="1" ht="30" customHeight="1">
      <c r="A5199" s="140"/>
      <c r="B5199" s="140"/>
      <c r="C5199" s="140"/>
      <c r="D5199" s="140"/>
      <c r="E5199" s="140"/>
      <c r="F5199" s="140"/>
    </row>
    <row r="5200" spans="1:11" s="139" customFormat="1" ht="30" customHeight="1">
      <c r="A5200" s="140" t="s">
        <v>8667</v>
      </c>
      <c r="B5200" s="141">
        <v>23372</v>
      </c>
      <c r="C5200" s="141">
        <v>779075</v>
      </c>
      <c r="D5200" s="141">
        <v>0</v>
      </c>
      <c r="E5200" s="141">
        <v>802447</v>
      </c>
      <c r="F5200" s="140" t="s">
        <v>52</v>
      </c>
      <c r="G5200" s="139" t="s">
        <v>52</v>
      </c>
      <c r="H5200" s="139" t="s">
        <v>6566</v>
      </c>
      <c r="K5200" s="139">
        <v>1</v>
      </c>
    </row>
    <row r="5201" spans="1:11" s="139" customFormat="1" ht="30" customHeight="1">
      <c r="A5201" s="147"/>
      <c r="B5201" s="140"/>
      <c r="C5201" s="140"/>
      <c r="D5201" s="140"/>
      <c r="E5201" s="140"/>
      <c r="F5201" s="140"/>
    </row>
    <row r="5202" spans="1:11" s="139" customFormat="1" ht="30" customHeight="1">
      <c r="A5202" s="140" t="s">
        <v>6674</v>
      </c>
      <c r="B5202" s="140"/>
      <c r="C5202" s="140"/>
      <c r="D5202" s="140"/>
      <c r="E5202" s="140"/>
      <c r="F5202" s="140"/>
      <c r="G5202" s="139" t="s">
        <v>52</v>
      </c>
      <c r="I5202" s="139" t="s">
        <v>1535</v>
      </c>
      <c r="J5202" s="139" t="s">
        <v>52</v>
      </c>
      <c r="K5202" s="139" t="s">
        <v>56</v>
      </c>
    </row>
    <row r="5203" spans="1:11" s="139" customFormat="1" ht="30" customHeight="1">
      <c r="A5203" s="140" t="s">
        <v>5238</v>
      </c>
      <c r="B5203" s="142"/>
      <c r="C5203" s="142"/>
      <c r="D5203" s="142"/>
      <c r="E5203" s="142"/>
      <c r="F5203" s="142"/>
      <c r="K5203" s="140" t="s">
        <v>8668</v>
      </c>
    </row>
    <row r="5204" spans="1:11" s="139" customFormat="1" ht="30" customHeight="1">
      <c r="A5204" s="140" t="s">
        <v>52</v>
      </c>
      <c r="B5204" s="142"/>
      <c r="C5204" s="142"/>
      <c r="D5204" s="142"/>
      <c r="E5204" s="142"/>
      <c r="F5204" s="142"/>
      <c r="K5204" s="140" t="s">
        <v>52</v>
      </c>
    </row>
    <row r="5205" spans="1:11" s="139" customFormat="1" ht="30" customHeight="1">
      <c r="A5205" s="140" t="s">
        <v>3548</v>
      </c>
      <c r="B5205" s="142"/>
      <c r="C5205" s="142"/>
      <c r="D5205" s="142"/>
      <c r="E5205" s="142"/>
      <c r="F5205" s="142"/>
      <c r="K5205" s="140" t="s">
        <v>6677</v>
      </c>
    </row>
    <row r="5206" spans="1:11" s="139" customFormat="1" ht="30" customHeight="1">
      <c r="A5206" s="140" t="s">
        <v>5239</v>
      </c>
      <c r="B5206" s="142"/>
      <c r="C5206" s="142"/>
      <c r="D5206" s="142"/>
      <c r="E5206" s="142"/>
      <c r="F5206" s="142"/>
      <c r="K5206" s="140" t="s">
        <v>8669</v>
      </c>
    </row>
    <row r="5207" spans="1:11" s="139" customFormat="1" ht="30" customHeight="1">
      <c r="A5207" s="140" t="s">
        <v>5240</v>
      </c>
      <c r="B5207" s="142"/>
      <c r="C5207" s="142"/>
      <c r="D5207" s="142"/>
      <c r="E5207" s="142"/>
      <c r="F5207" s="142"/>
      <c r="K5207" s="140" t="s">
        <v>8670</v>
      </c>
    </row>
    <row r="5208" spans="1:11" s="139" customFormat="1" ht="30" customHeight="1">
      <c r="A5208" s="140" t="s">
        <v>4354</v>
      </c>
      <c r="B5208" s="142"/>
      <c r="C5208" s="142"/>
      <c r="D5208" s="142"/>
      <c r="E5208" s="142"/>
      <c r="F5208" s="142"/>
      <c r="K5208" s="140" t="s">
        <v>7593</v>
      </c>
    </row>
    <row r="5209" spans="1:11" s="139" customFormat="1" ht="30" customHeight="1">
      <c r="A5209" s="140" t="s">
        <v>5241</v>
      </c>
      <c r="B5209" s="142"/>
      <c r="C5209" s="142"/>
      <c r="D5209" s="142"/>
      <c r="E5209" s="142"/>
      <c r="F5209" s="142"/>
      <c r="K5209" s="140" t="s">
        <v>8671</v>
      </c>
    </row>
    <row r="5210" spans="1:11" s="139" customFormat="1" ht="30" customHeight="1">
      <c r="A5210" s="140" t="s">
        <v>52</v>
      </c>
      <c r="B5210" s="142"/>
      <c r="C5210" s="142"/>
      <c r="D5210" s="142"/>
      <c r="E5210" s="142"/>
      <c r="F5210" s="142"/>
      <c r="K5210" s="140" t="s">
        <v>52</v>
      </c>
    </row>
    <row r="5211" spans="1:11" s="139" customFormat="1" ht="30" customHeight="1">
      <c r="A5211" s="140" t="s">
        <v>3557</v>
      </c>
      <c r="B5211" s="142"/>
      <c r="C5211" s="142"/>
      <c r="D5211" s="142"/>
      <c r="E5211" s="142"/>
      <c r="F5211" s="142"/>
      <c r="K5211" s="140" t="s">
        <v>7634</v>
      </c>
    </row>
    <row r="5212" spans="1:11" s="139" customFormat="1" ht="30" customHeight="1">
      <c r="A5212" s="140" t="s">
        <v>5242</v>
      </c>
      <c r="B5212" s="142"/>
      <c r="C5212" s="142"/>
      <c r="D5212" s="142"/>
      <c r="E5212" s="142"/>
      <c r="F5212" s="142"/>
      <c r="K5212" s="140" t="s">
        <v>8672</v>
      </c>
    </row>
    <row r="5213" spans="1:11" s="139" customFormat="1" ht="30" customHeight="1">
      <c r="A5213" s="140" t="s">
        <v>5243</v>
      </c>
      <c r="B5213" s="142"/>
      <c r="C5213" s="142"/>
      <c r="D5213" s="142"/>
      <c r="E5213" s="142"/>
      <c r="F5213" s="142"/>
      <c r="K5213" s="140" t="s">
        <v>8673</v>
      </c>
    </row>
    <row r="5214" spans="1:11" s="139" customFormat="1" ht="30" customHeight="1">
      <c r="A5214" s="140" t="s">
        <v>52</v>
      </c>
      <c r="B5214" s="142"/>
      <c r="C5214" s="142"/>
      <c r="D5214" s="142"/>
      <c r="E5214" s="142"/>
      <c r="F5214" s="142"/>
      <c r="K5214" s="140" t="s">
        <v>6676</v>
      </c>
    </row>
    <row r="5215" spans="1:11" s="139" customFormat="1" ht="30" customHeight="1">
      <c r="A5215" s="140" t="s">
        <v>3683</v>
      </c>
      <c r="B5215" s="142"/>
      <c r="C5215" s="142"/>
      <c r="D5215" s="142"/>
      <c r="E5215" s="142"/>
      <c r="F5215" s="142"/>
      <c r="K5215" s="140" t="s">
        <v>6856</v>
      </c>
    </row>
    <row r="5216" spans="1:11" s="139" customFormat="1" ht="30" customHeight="1">
      <c r="A5216" s="140" t="s">
        <v>5244</v>
      </c>
      <c r="B5216" s="142"/>
      <c r="C5216" s="142"/>
      <c r="D5216" s="142"/>
      <c r="E5216" s="142"/>
      <c r="F5216" s="142"/>
      <c r="K5216" s="140" t="s">
        <v>8674</v>
      </c>
    </row>
    <row r="5217" spans="1:11" s="139" customFormat="1" ht="30" customHeight="1">
      <c r="A5217" s="140" t="s">
        <v>5245</v>
      </c>
      <c r="B5217" s="142"/>
      <c r="C5217" s="142">
        <v>631882.1</v>
      </c>
      <c r="D5217" s="142"/>
      <c r="E5217" s="142">
        <v>631882.1</v>
      </c>
      <c r="F5217" s="142" t="s">
        <v>6752</v>
      </c>
      <c r="K5217" s="140" t="s">
        <v>8675</v>
      </c>
    </row>
    <row r="5218" spans="1:11" s="139" customFormat="1" ht="30" customHeight="1">
      <c r="A5218" s="140" t="s">
        <v>5246</v>
      </c>
      <c r="B5218" s="142"/>
      <c r="C5218" s="142"/>
      <c r="D5218" s="142"/>
      <c r="E5218" s="142"/>
      <c r="F5218" s="142"/>
      <c r="K5218" s="140" t="s">
        <v>8676</v>
      </c>
    </row>
    <row r="5219" spans="1:11" s="139" customFormat="1" ht="30" customHeight="1">
      <c r="A5219" s="140" t="s">
        <v>5247</v>
      </c>
      <c r="B5219" s="142"/>
      <c r="C5219" s="142">
        <v>112262.2</v>
      </c>
      <c r="D5219" s="142"/>
      <c r="E5219" s="142">
        <v>112262.2</v>
      </c>
      <c r="F5219" s="142" t="s">
        <v>6755</v>
      </c>
      <c r="K5219" s="140" t="s">
        <v>8677</v>
      </c>
    </row>
    <row r="5220" spans="1:11" s="139" customFormat="1" ht="30" customHeight="1">
      <c r="A5220" s="140" t="s">
        <v>5248</v>
      </c>
      <c r="B5220" s="142"/>
      <c r="C5220" s="142"/>
      <c r="D5220" s="142"/>
      <c r="E5220" s="142"/>
      <c r="F5220" s="142"/>
      <c r="K5220" s="140" t="s">
        <v>8678</v>
      </c>
    </row>
    <row r="5221" spans="1:11" s="139" customFormat="1" ht="30" customHeight="1">
      <c r="A5221" s="140" t="s">
        <v>5249</v>
      </c>
      <c r="B5221" s="142"/>
      <c r="C5221" s="142">
        <v>34930.699999999997</v>
      </c>
      <c r="D5221" s="142"/>
      <c r="E5221" s="142">
        <v>34930.699999999997</v>
      </c>
      <c r="F5221" s="142" t="s">
        <v>7075</v>
      </c>
      <c r="K5221" s="140" t="s">
        <v>8679</v>
      </c>
    </row>
    <row r="5222" spans="1:11" s="139" customFormat="1" ht="30" customHeight="1">
      <c r="A5222" s="140" t="s">
        <v>52</v>
      </c>
      <c r="B5222" s="142"/>
      <c r="C5222" s="142"/>
      <c r="D5222" s="142"/>
      <c r="E5222" s="142"/>
      <c r="F5222" s="142"/>
      <c r="K5222" s="140" t="s">
        <v>52</v>
      </c>
    </row>
    <row r="5223" spans="1:11" s="139" customFormat="1" ht="30" customHeight="1">
      <c r="A5223" s="140" t="s">
        <v>3642</v>
      </c>
      <c r="B5223" s="146"/>
      <c r="C5223" s="146">
        <v>779075</v>
      </c>
      <c r="D5223" s="146"/>
      <c r="E5223" s="146">
        <v>779075</v>
      </c>
      <c r="F5223" s="146"/>
      <c r="K5223" s="140" t="s">
        <v>6787</v>
      </c>
    </row>
    <row r="5224" spans="1:11" s="139" customFormat="1" ht="30" customHeight="1">
      <c r="A5224" s="140" t="s">
        <v>52</v>
      </c>
      <c r="B5224" s="142"/>
      <c r="C5224" s="142"/>
      <c r="D5224" s="142"/>
      <c r="E5224" s="142"/>
      <c r="F5224" s="142"/>
      <c r="K5224" s="140" t="s">
        <v>52</v>
      </c>
    </row>
    <row r="5225" spans="1:11" s="139" customFormat="1" ht="30" customHeight="1">
      <c r="A5225" s="140" t="s">
        <v>52</v>
      </c>
      <c r="B5225" s="142"/>
      <c r="C5225" s="142"/>
      <c r="D5225" s="142"/>
      <c r="E5225" s="142"/>
      <c r="F5225" s="142"/>
      <c r="K5225" s="140" t="s">
        <v>6758</v>
      </c>
    </row>
    <row r="5226" spans="1:11" s="139" customFormat="1" ht="30" customHeight="1">
      <c r="A5226" s="140" t="s">
        <v>5250</v>
      </c>
      <c r="B5226" s="142"/>
      <c r="C5226" s="142"/>
      <c r="D5226" s="142"/>
      <c r="E5226" s="142"/>
      <c r="F5226" s="142"/>
      <c r="K5226" s="140" t="s">
        <v>8680</v>
      </c>
    </row>
    <row r="5227" spans="1:11" s="139" customFormat="1" ht="30" customHeight="1">
      <c r="A5227" s="140" t="s">
        <v>5251</v>
      </c>
      <c r="B5227" s="142">
        <v>23372.2</v>
      </c>
      <c r="C5227" s="142"/>
      <c r="D5227" s="142"/>
      <c r="E5227" s="142">
        <v>23372.2</v>
      </c>
      <c r="F5227" s="142"/>
      <c r="K5227" s="140" t="s">
        <v>8681</v>
      </c>
    </row>
    <row r="5228" spans="1:11" s="139" customFormat="1" ht="30" customHeight="1">
      <c r="A5228" s="140" t="s">
        <v>52</v>
      </c>
      <c r="B5228" s="142"/>
      <c r="C5228" s="142"/>
      <c r="D5228" s="142"/>
      <c r="E5228" s="142"/>
      <c r="F5228" s="142"/>
      <c r="K5228" s="140" t="s">
        <v>52</v>
      </c>
    </row>
    <row r="5229" spans="1:11" s="139" customFormat="1" ht="30" customHeight="1">
      <c r="A5229" s="140" t="s">
        <v>3642</v>
      </c>
      <c r="B5229" s="146">
        <v>23372.2</v>
      </c>
      <c r="C5229" s="146"/>
      <c r="D5229" s="146"/>
      <c r="E5229" s="146">
        <v>23372.2</v>
      </c>
      <c r="F5229" s="146"/>
      <c r="K5229" s="140" t="s">
        <v>6795</v>
      </c>
    </row>
    <row r="5230" spans="1:11" s="139" customFormat="1" ht="30" customHeight="1">
      <c r="A5230" s="140" t="s">
        <v>52</v>
      </c>
      <c r="B5230" s="142"/>
      <c r="C5230" s="142"/>
      <c r="D5230" s="142"/>
      <c r="E5230" s="142"/>
      <c r="F5230" s="142"/>
      <c r="K5230" s="140" t="s">
        <v>52</v>
      </c>
    </row>
    <row r="5231" spans="1:11" s="139" customFormat="1" ht="30" customHeight="1">
      <c r="A5231" s="140" t="s">
        <v>4386</v>
      </c>
      <c r="B5231" s="143">
        <v>23372.2</v>
      </c>
      <c r="C5231" s="143">
        <v>779075</v>
      </c>
      <c r="D5231" s="143"/>
      <c r="E5231" s="143">
        <v>802447.2</v>
      </c>
      <c r="F5231" s="143"/>
      <c r="K5231" s="140" t="s">
        <v>7664</v>
      </c>
    </row>
    <row r="5232" spans="1:11" s="139" customFormat="1" ht="30" customHeight="1">
      <c r="A5232" s="140"/>
      <c r="B5232" s="140"/>
      <c r="C5232" s="140"/>
      <c r="D5232" s="140"/>
      <c r="E5232" s="140"/>
      <c r="F5232" s="140"/>
    </row>
    <row r="5233" spans="1:11" s="139" customFormat="1" ht="30" customHeight="1" thickBot="1">
      <c r="A5233" s="144" t="s">
        <v>3566</v>
      </c>
      <c r="B5233" s="145">
        <v>23372</v>
      </c>
      <c r="C5233" s="145">
        <v>779075</v>
      </c>
      <c r="D5233" s="145">
        <v>0</v>
      </c>
      <c r="E5233" s="145">
        <v>802447</v>
      </c>
      <c r="F5233" s="144"/>
    </row>
    <row r="5234" spans="1:11" s="139" customFormat="1" ht="30" customHeight="1">
      <c r="A5234" s="140"/>
      <c r="B5234" s="140"/>
      <c r="C5234" s="140"/>
      <c r="D5234" s="140"/>
      <c r="E5234" s="140"/>
      <c r="F5234" s="140"/>
    </row>
    <row r="5235" spans="1:11" s="139" customFormat="1" ht="30" customHeight="1">
      <c r="A5235" s="140" t="s">
        <v>8682</v>
      </c>
      <c r="B5235" s="141">
        <v>12861</v>
      </c>
      <c r="C5235" s="141">
        <v>295302</v>
      </c>
      <c r="D5235" s="141">
        <v>867842</v>
      </c>
      <c r="E5235" s="141">
        <v>1176005</v>
      </c>
      <c r="F5235" s="140" t="s">
        <v>52</v>
      </c>
      <c r="G5235" s="139" t="s">
        <v>52</v>
      </c>
      <c r="H5235" s="139" t="s">
        <v>6567</v>
      </c>
      <c r="K5235" s="139">
        <v>1</v>
      </c>
    </row>
    <row r="5236" spans="1:11" s="139" customFormat="1" ht="30" customHeight="1">
      <c r="A5236" s="147"/>
      <c r="B5236" s="140"/>
      <c r="C5236" s="140"/>
      <c r="D5236" s="140"/>
      <c r="E5236" s="140"/>
      <c r="F5236" s="140"/>
    </row>
    <row r="5237" spans="1:11" s="139" customFormat="1" ht="30" customHeight="1">
      <c r="A5237" s="140" t="s">
        <v>6674</v>
      </c>
      <c r="B5237" s="140"/>
      <c r="C5237" s="140"/>
      <c r="D5237" s="140"/>
      <c r="E5237" s="140"/>
      <c r="F5237" s="140"/>
      <c r="G5237" s="139" t="s">
        <v>52</v>
      </c>
      <c r="I5237" s="139" t="s">
        <v>1535</v>
      </c>
      <c r="J5237" s="139" t="s">
        <v>52</v>
      </c>
      <c r="K5237" s="139" t="s">
        <v>56</v>
      </c>
    </row>
    <row r="5238" spans="1:11" s="139" customFormat="1" ht="30" customHeight="1">
      <c r="A5238" s="140" t="s">
        <v>5252</v>
      </c>
      <c r="B5238" s="142"/>
      <c r="C5238" s="142"/>
      <c r="D5238" s="142"/>
      <c r="E5238" s="142"/>
      <c r="F5238" s="142"/>
      <c r="K5238" s="140" t="s">
        <v>8683</v>
      </c>
    </row>
    <row r="5239" spans="1:11" s="139" customFormat="1" ht="30" customHeight="1">
      <c r="A5239" s="140" t="s">
        <v>52</v>
      </c>
      <c r="B5239" s="142"/>
      <c r="C5239" s="142"/>
      <c r="D5239" s="142"/>
      <c r="E5239" s="142"/>
      <c r="F5239" s="142"/>
      <c r="K5239" s="140" t="s">
        <v>52</v>
      </c>
    </row>
    <row r="5240" spans="1:11" s="139" customFormat="1" ht="30" customHeight="1">
      <c r="A5240" s="140" t="s">
        <v>3548</v>
      </c>
      <c r="B5240" s="142"/>
      <c r="C5240" s="142"/>
      <c r="D5240" s="142"/>
      <c r="E5240" s="142"/>
      <c r="F5240" s="142"/>
      <c r="K5240" s="140" t="s">
        <v>6677</v>
      </c>
    </row>
    <row r="5241" spans="1:11" s="139" customFormat="1" ht="30" customHeight="1">
      <c r="A5241" s="140" t="s">
        <v>5253</v>
      </c>
      <c r="B5241" s="142"/>
      <c r="C5241" s="142"/>
      <c r="D5241" s="142"/>
      <c r="E5241" s="142"/>
      <c r="F5241" s="142"/>
      <c r="K5241" s="140" t="s">
        <v>8684</v>
      </c>
    </row>
    <row r="5242" spans="1:11" s="139" customFormat="1" ht="30" customHeight="1">
      <c r="A5242" s="140" t="s">
        <v>5240</v>
      </c>
      <c r="B5242" s="142"/>
      <c r="C5242" s="142"/>
      <c r="D5242" s="142"/>
      <c r="E5242" s="142"/>
      <c r="F5242" s="142"/>
      <c r="K5242" s="140" t="s">
        <v>8670</v>
      </c>
    </row>
    <row r="5243" spans="1:11" s="139" customFormat="1" ht="30" customHeight="1">
      <c r="A5243" s="140" t="s">
        <v>4354</v>
      </c>
      <c r="B5243" s="142"/>
      <c r="C5243" s="142"/>
      <c r="D5243" s="142"/>
      <c r="E5243" s="142"/>
      <c r="F5243" s="142"/>
      <c r="K5243" s="140" t="s">
        <v>7593</v>
      </c>
    </row>
    <row r="5244" spans="1:11" s="139" customFormat="1" ht="30" customHeight="1">
      <c r="A5244" s="140" t="s">
        <v>4355</v>
      </c>
      <c r="B5244" s="142"/>
      <c r="C5244" s="142"/>
      <c r="D5244" s="142"/>
      <c r="E5244" s="142"/>
      <c r="F5244" s="142"/>
      <c r="K5244" s="140" t="s">
        <v>7594</v>
      </c>
    </row>
    <row r="5245" spans="1:11" s="139" customFormat="1" ht="30" customHeight="1">
      <c r="A5245" s="140" t="s">
        <v>5254</v>
      </c>
      <c r="B5245" s="142"/>
      <c r="C5245" s="142"/>
      <c r="D5245" s="142"/>
      <c r="E5245" s="142"/>
      <c r="F5245" s="142"/>
      <c r="K5245" s="140" t="s">
        <v>8685</v>
      </c>
    </row>
    <row r="5246" spans="1:11" s="139" customFormat="1" ht="30" customHeight="1">
      <c r="A5246" s="140" t="s">
        <v>5255</v>
      </c>
      <c r="B5246" s="142"/>
      <c r="C5246" s="142"/>
      <c r="D5246" s="142"/>
      <c r="E5246" s="142"/>
      <c r="F5246" s="142"/>
      <c r="K5246" s="140" t="s">
        <v>8686</v>
      </c>
    </row>
    <row r="5247" spans="1:11" s="139" customFormat="1" ht="30" customHeight="1">
      <c r="A5247" s="140" t="s">
        <v>5256</v>
      </c>
      <c r="B5247" s="142"/>
      <c r="C5247" s="142"/>
      <c r="D5247" s="142"/>
      <c r="E5247" s="142"/>
      <c r="F5247" s="142"/>
      <c r="K5247" s="140" t="s">
        <v>8687</v>
      </c>
    </row>
    <row r="5248" spans="1:11" s="139" customFormat="1" ht="30" customHeight="1">
      <c r="A5248" s="140" t="s">
        <v>3576</v>
      </c>
      <c r="B5248" s="142"/>
      <c r="C5248" s="142"/>
      <c r="D5248" s="142"/>
      <c r="E5248" s="142"/>
      <c r="F5248" s="142"/>
      <c r="K5248" s="140" t="s">
        <v>6708</v>
      </c>
    </row>
    <row r="5249" spans="1:11" s="139" customFormat="1" ht="30" customHeight="1">
      <c r="A5249" s="140" t="s">
        <v>3577</v>
      </c>
      <c r="B5249" s="142"/>
      <c r="C5249" s="142"/>
      <c r="D5249" s="142"/>
      <c r="E5249" s="142"/>
      <c r="F5249" s="142"/>
      <c r="K5249" s="140" t="s">
        <v>6709</v>
      </c>
    </row>
    <row r="5250" spans="1:11" s="139" customFormat="1" ht="30" customHeight="1">
      <c r="A5250" s="140" t="s">
        <v>3578</v>
      </c>
      <c r="B5250" s="142"/>
      <c r="C5250" s="142"/>
      <c r="D5250" s="142"/>
      <c r="E5250" s="142"/>
      <c r="F5250" s="142"/>
      <c r="K5250" s="140" t="s">
        <v>6710</v>
      </c>
    </row>
    <row r="5251" spans="1:11" s="139" customFormat="1" ht="30" customHeight="1">
      <c r="A5251" s="140" t="s">
        <v>3579</v>
      </c>
      <c r="B5251" s="142"/>
      <c r="C5251" s="142"/>
      <c r="D5251" s="142"/>
      <c r="E5251" s="142"/>
      <c r="F5251" s="142"/>
      <c r="K5251" s="140" t="s">
        <v>6711</v>
      </c>
    </row>
    <row r="5252" spans="1:11" s="139" customFormat="1" ht="30" customHeight="1">
      <c r="A5252" s="140" t="s">
        <v>3580</v>
      </c>
      <c r="B5252" s="142"/>
      <c r="C5252" s="142"/>
      <c r="D5252" s="142"/>
      <c r="E5252" s="142"/>
      <c r="F5252" s="142"/>
      <c r="K5252" s="140" t="s">
        <v>6712</v>
      </c>
    </row>
    <row r="5253" spans="1:11" s="139" customFormat="1" ht="30" customHeight="1">
      <c r="A5253" s="140" t="s">
        <v>3581</v>
      </c>
      <c r="B5253" s="142"/>
      <c r="C5253" s="142"/>
      <c r="D5253" s="142"/>
      <c r="E5253" s="142"/>
      <c r="F5253" s="142"/>
      <c r="K5253" s="140" t="s">
        <v>6713</v>
      </c>
    </row>
    <row r="5254" spans="1:11" s="139" customFormat="1" ht="30" customHeight="1">
      <c r="A5254" s="140" t="s">
        <v>5257</v>
      </c>
      <c r="B5254" s="142"/>
      <c r="C5254" s="142"/>
      <c r="D5254" s="142"/>
      <c r="E5254" s="142"/>
      <c r="F5254" s="142"/>
      <c r="K5254" s="140" t="s">
        <v>8688</v>
      </c>
    </row>
    <row r="5255" spans="1:11" s="139" customFormat="1" ht="30" customHeight="1">
      <c r="A5255" s="140" t="s">
        <v>5258</v>
      </c>
      <c r="B5255" s="142"/>
      <c r="C5255" s="142"/>
      <c r="D5255" s="142"/>
      <c r="E5255" s="142"/>
      <c r="F5255" s="142"/>
      <c r="K5255" s="140" t="s">
        <v>8689</v>
      </c>
    </row>
    <row r="5256" spans="1:11" s="139" customFormat="1" ht="30" customHeight="1">
      <c r="A5256" s="140" t="s">
        <v>52</v>
      </c>
      <c r="B5256" s="142"/>
      <c r="C5256" s="142"/>
      <c r="D5256" s="142"/>
      <c r="E5256" s="142"/>
      <c r="F5256" s="142"/>
      <c r="K5256" s="140" t="s">
        <v>52</v>
      </c>
    </row>
    <row r="5257" spans="1:11" s="139" customFormat="1" ht="30" customHeight="1">
      <c r="A5257" s="140" t="s">
        <v>3557</v>
      </c>
      <c r="B5257" s="142"/>
      <c r="C5257" s="142"/>
      <c r="D5257" s="142"/>
      <c r="E5257" s="142"/>
      <c r="F5257" s="142"/>
      <c r="K5257" s="140" t="s">
        <v>7634</v>
      </c>
    </row>
    <row r="5258" spans="1:11" s="139" customFormat="1" ht="30" customHeight="1">
      <c r="A5258" s="140" t="s">
        <v>5259</v>
      </c>
      <c r="B5258" s="142"/>
      <c r="C5258" s="142"/>
      <c r="D5258" s="142"/>
      <c r="E5258" s="142"/>
      <c r="F5258" s="142"/>
      <c r="K5258" s="140" t="s">
        <v>8690</v>
      </c>
    </row>
    <row r="5259" spans="1:11" s="139" customFormat="1" ht="30" customHeight="1">
      <c r="A5259" s="140" t="s">
        <v>5260</v>
      </c>
      <c r="B5259" s="142"/>
      <c r="C5259" s="142"/>
      <c r="D5259" s="142"/>
      <c r="E5259" s="142"/>
      <c r="F5259" s="142"/>
      <c r="K5259" s="140" t="s">
        <v>8691</v>
      </c>
    </row>
    <row r="5260" spans="1:11" s="139" customFormat="1" ht="30" customHeight="1">
      <c r="A5260" s="140" t="s">
        <v>5261</v>
      </c>
      <c r="B5260" s="142"/>
      <c r="C5260" s="142"/>
      <c r="D5260" s="142"/>
      <c r="E5260" s="142"/>
      <c r="F5260" s="142"/>
      <c r="K5260" s="140" t="s">
        <v>8692</v>
      </c>
    </row>
    <row r="5261" spans="1:11" s="139" customFormat="1" ht="30" customHeight="1">
      <c r="A5261" s="140" t="s">
        <v>52</v>
      </c>
      <c r="B5261" s="142"/>
      <c r="C5261" s="142"/>
      <c r="D5261" s="142"/>
      <c r="E5261" s="142"/>
      <c r="F5261" s="142"/>
      <c r="K5261" s="140" t="s">
        <v>52</v>
      </c>
    </row>
    <row r="5262" spans="1:11" s="139" customFormat="1" ht="30" customHeight="1">
      <c r="A5262" s="140" t="s">
        <v>5262</v>
      </c>
      <c r="B5262" s="142"/>
      <c r="C5262" s="142"/>
      <c r="D5262" s="142"/>
      <c r="E5262" s="142"/>
      <c r="F5262" s="142"/>
      <c r="K5262" s="140" t="s">
        <v>8693</v>
      </c>
    </row>
    <row r="5263" spans="1:11" s="139" customFormat="1" ht="30" customHeight="1">
      <c r="A5263" s="140" t="s">
        <v>5263</v>
      </c>
      <c r="B5263" s="142"/>
      <c r="C5263" s="142"/>
      <c r="D5263" s="142"/>
      <c r="E5263" s="142"/>
      <c r="F5263" s="142"/>
      <c r="K5263" s="140" t="s">
        <v>8694</v>
      </c>
    </row>
    <row r="5264" spans="1:11" s="139" customFormat="1" ht="30" customHeight="1">
      <c r="A5264" s="140" t="s">
        <v>5264</v>
      </c>
      <c r="B5264" s="142">
        <v>12861.7</v>
      </c>
      <c r="C5264" s="142"/>
      <c r="D5264" s="142"/>
      <c r="E5264" s="142">
        <v>12861.7</v>
      </c>
      <c r="F5264" s="142" t="s">
        <v>6722</v>
      </c>
      <c r="K5264" s="140" t="s">
        <v>8695</v>
      </c>
    </row>
    <row r="5265" spans="1:11" s="139" customFormat="1" ht="30" customHeight="1">
      <c r="A5265" s="140" t="s">
        <v>5265</v>
      </c>
      <c r="B5265" s="142"/>
      <c r="C5265" s="142">
        <v>295302.5</v>
      </c>
      <c r="D5265" s="142"/>
      <c r="E5265" s="142">
        <v>295302.5</v>
      </c>
      <c r="F5265" s="142" t="s">
        <v>6724</v>
      </c>
      <c r="K5265" s="140" t="s">
        <v>8696</v>
      </c>
    </row>
    <row r="5266" spans="1:11" s="139" customFormat="1" ht="30" customHeight="1">
      <c r="A5266" s="140" t="s">
        <v>5266</v>
      </c>
      <c r="B5266" s="142"/>
      <c r="C5266" s="142"/>
      <c r="D5266" s="142">
        <v>372193.4</v>
      </c>
      <c r="E5266" s="142">
        <v>372193.4</v>
      </c>
      <c r="F5266" s="142" t="s">
        <v>6726</v>
      </c>
      <c r="K5266" s="140" t="s">
        <v>8697</v>
      </c>
    </row>
    <row r="5267" spans="1:11" s="139" customFormat="1" ht="30" customHeight="1">
      <c r="A5267" s="140" t="s">
        <v>52</v>
      </c>
      <c r="B5267" s="142"/>
      <c r="C5267" s="142"/>
      <c r="D5267" s="142"/>
      <c r="E5267" s="142"/>
      <c r="F5267" s="142"/>
      <c r="K5267" s="140" t="s">
        <v>52</v>
      </c>
    </row>
    <row r="5268" spans="1:11" s="139" customFormat="1" ht="30" customHeight="1">
      <c r="A5268" s="140" t="s">
        <v>4300</v>
      </c>
      <c r="B5268" s="146">
        <v>12861.7</v>
      </c>
      <c r="C5268" s="146">
        <v>295302.5</v>
      </c>
      <c r="D5268" s="146">
        <v>372193.4</v>
      </c>
      <c r="E5268" s="146">
        <v>680357.6</v>
      </c>
      <c r="F5268" s="146"/>
      <c r="K5268" s="140" t="s">
        <v>7543</v>
      </c>
    </row>
    <row r="5269" spans="1:11" s="139" customFormat="1" ht="30" customHeight="1">
      <c r="A5269" s="140" t="s">
        <v>52</v>
      </c>
      <c r="B5269" s="142"/>
      <c r="C5269" s="142"/>
      <c r="D5269" s="142"/>
      <c r="E5269" s="142"/>
      <c r="F5269" s="142"/>
      <c r="K5269" s="140" t="s">
        <v>52</v>
      </c>
    </row>
    <row r="5270" spans="1:11" s="139" customFormat="1" ht="30" customHeight="1">
      <c r="A5270" s="140" t="s">
        <v>52</v>
      </c>
      <c r="B5270" s="142"/>
      <c r="C5270" s="142"/>
      <c r="D5270" s="142"/>
      <c r="E5270" s="142"/>
      <c r="F5270" s="142"/>
      <c r="K5270" s="140" t="s">
        <v>52</v>
      </c>
    </row>
    <row r="5271" spans="1:11" s="139" customFormat="1" ht="30" customHeight="1">
      <c r="A5271" s="140" t="s">
        <v>5267</v>
      </c>
      <c r="B5271" s="142"/>
      <c r="C5271" s="142"/>
      <c r="D5271" s="142"/>
      <c r="E5271" s="142"/>
      <c r="F5271" s="142"/>
      <c r="K5271" s="140" t="s">
        <v>8698</v>
      </c>
    </row>
    <row r="5272" spans="1:11" s="139" customFormat="1" ht="30" customHeight="1">
      <c r="A5272" s="140" t="s">
        <v>5268</v>
      </c>
      <c r="B5272" s="142"/>
      <c r="C5272" s="142"/>
      <c r="D5272" s="142">
        <v>495649.2</v>
      </c>
      <c r="E5272" s="142">
        <v>495649.2</v>
      </c>
      <c r="F5272" s="142" t="s">
        <v>8699</v>
      </c>
      <c r="K5272" s="140" t="s">
        <v>8700</v>
      </c>
    </row>
    <row r="5273" spans="1:11" s="139" customFormat="1" ht="30" customHeight="1">
      <c r="A5273" s="140" t="s">
        <v>52</v>
      </c>
      <c r="B5273" s="142"/>
      <c r="C5273" s="142"/>
      <c r="D5273" s="142"/>
      <c r="E5273" s="142"/>
      <c r="F5273" s="142"/>
      <c r="K5273" s="140" t="s">
        <v>52</v>
      </c>
    </row>
    <row r="5274" spans="1:11" s="139" customFormat="1" ht="30" customHeight="1">
      <c r="A5274" s="140" t="s">
        <v>4306</v>
      </c>
      <c r="B5274" s="146"/>
      <c r="C5274" s="146"/>
      <c r="D5274" s="146">
        <v>495649.2</v>
      </c>
      <c r="E5274" s="146">
        <v>495649.2</v>
      </c>
      <c r="F5274" s="146"/>
      <c r="K5274" s="140" t="s">
        <v>7545</v>
      </c>
    </row>
    <row r="5275" spans="1:11" s="139" customFormat="1" ht="30" customHeight="1">
      <c r="A5275" s="140" t="s">
        <v>52</v>
      </c>
      <c r="B5275" s="142"/>
      <c r="C5275" s="142"/>
      <c r="D5275" s="142"/>
      <c r="E5275" s="142"/>
      <c r="F5275" s="142"/>
      <c r="K5275" s="140" t="s">
        <v>52</v>
      </c>
    </row>
    <row r="5276" spans="1:11" s="139" customFormat="1" ht="30" customHeight="1">
      <c r="A5276" s="140" t="s">
        <v>4307</v>
      </c>
      <c r="B5276" s="143">
        <v>12861.7</v>
      </c>
      <c r="C5276" s="143">
        <v>295302.5</v>
      </c>
      <c r="D5276" s="143">
        <v>867842.6</v>
      </c>
      <c r="E5276" s="143">
        <v>1176006.8</v>
      </c>
      <c r="F5276" s="143"/>
      <c r="K5276" s="140" t="s">
        <v>7546</v>
      </c>
    </row>
    <row r="5277" spans="1:11" s="139" customFormat="1" ht="30" customHeight="1">
      <c r="A5277" s="140"/>
      <c r="B5277" s="140"/>
      <c r="C5277" s="140"/>
      <c r="D5277" s="140"/>
      <c r="E5277" s="140"/>
      <c r="F5277" s="140"/>
    </row>
    <row r="5278" spans="1:11" s="139" customFormat="1" ht="30" customHeight="1" thickBot="1">
      <c r="A5278" s="144" t="s">
        <v>3566</v>
      </c>
      <c r="B5278" s="145">
        <v>12861</v>
      </c>
      <c r="C5278" s="145">
        <v>295302</v>
      </c>
      <c r="D5278" s="145">
        <v>867842</v>
      </c>
      <c r="E5278" s="145">
        <v>1176005</v>
      </c>
      <c r="F5278" s="144"/>
    </row>
    <row r="5279" spans="1:11" s="139" customFormat="1" ht="30" customHeight="1">
      <c r="A5279" s="140"/>
      <c r="B5279" s="140"/>
      <c r="C5279" s="140"/>
      <c r="D5279" s="140"/>
      <c r="E5279" s="140"/>
      <c r="F5279" s="140"/>
    </row>
    <row r="5280" spans="1:11" s="139" customFormat="1" ht="30" customHeight="1">
      <c r="A5280" s="140" t="s">
        <v>8701</v>
      </c>
      <c r="B5280" s="141">
        <v>23372</v>
      </c>
      <c r="C5280" s="141">
        <v>779075</v>
      </c>
      <c r="D5280" s="141">
        <v>0</v>
      </c>
      <c r="E5280" s="141">
        <v>802447</v>
      </c>
      <c r="F5280" s="140" t="s">
        <v>52</v>
      </c>
      <c r="G5280" s="139" t="s">
        <v>52</v>
      </c>
      <c r="H5280" s="139" t="s">
        <v>6568</v>
      </c>
      <c r="K5280" s="139">
        <v>1</v>
      </c>
    </row>
    <row r="5281" spans="1:11" s="139" customFormat="1" ht="30" customHeight="1">
      <c r="A5281" s="147"/>
      <c r="B5281" s="140"/>
      <c r="C5281" s="140"/>
      <c r="D5281" s="140"/>
      <c r="E5281" s="140"/>
      <c r="F5281" s="140"/>
    </row>
    <row r="5282" spans="1:11" s="139" customFormat="1" ht="30" customHeight="1">
      <c r="A5282" s="140" t="s">
        <v>6674</v>
      </c>
      <c r="B5282" s="140"/>
      <c r="C5282" s="140"/>
      <c r="D5282" s="140"/>
      <c r="E5282" s="140"/>
      <c r="F5282" s="140"/>
      <c r="G5282" s="139" t="s">
        <v>52</v>
      </c>
      <c r="I5282" s="139" t="s">
        <v>1535</v>
      </c>
      <c r="J5282" s="139" t="s">
        <v>52</v>
      </c>
      <c r="K5282" s="139" t="s">
        <v>56</v>
      </c>
    </row>
    <row r="5283" spans="1:11" s="139" customFormat="1" ht="30" customHeight="1">
      <c r="A5283" s="140" t="s">
        <v>5269</v>
      </c>
      <c r="B5283" s="142"/>
      <c r="C5283" s="142"/>
      <c r="D5283" s="142"/>
      <c r="E5283" s="142"/>
      <c r="F5283" s="142"/>
      <c r="K5283" s="140" t="s">
        <v>8702</v>
      </c>
    </row>
    <row r="5284" spans="1:11" s="139" customFormat="1" ht="30" customHeight="1">
      <c r="A5284" s="140" t="s">
        <v>52</v>
      </c>
      <c r="B5284" s="142"/>
      <c r="C5284" s="142"/>
      <c r="D5284" s="142"/>
      <c r="E5284" s="142"/>
      <c r="F5284" s="142"/>
      <c r="K5284" s="140" t="s">
        <v>52</v>
      </c>
    </row>
    <row r="5285" spans="1:11" s="139" customFormat="1" ht="30" customHeight="1">
      <c r="A5285" s="140" t="s">
        <v>3605</v>
      </c>
      <c r="B5285" s="142"/>
      <c r="C5285" s="142"/>
      <c r="D5285" s="142"/>
      <c r="E5285" s="142"/>
      <c r="F5285" s="142"/>
      <c r="K5285" s="140" t="s">
        <v>6742</v>
      </c>
    </row>
    <row r="5286" spans="1:11" s="139" customFormat="1" ht="30" customHeight="1">
      <c r="A5286" s="140" t="s">
        <v>5239</v>
      </c>
      <c r="B5286" s="142"/>
      <c r="C5286" s="142"/>
      <c r="D5286" s="142"/>
      <c r="E5286" s="142"/>
      <c r="F5286" s="142"/>
      <c r="K5286" s="140" t="s">
        <v>8669</v>
      </c>
    </row>
    <row r="5287" spans="1:11" s="139" customFormat="1" ht="30" customHeight="1">
      <c r="A5287" s="140" t="s">
        <v>5270</v>
      </c>
      <c r="B5287" s="142"/>
      <c r="C5287" s="142"/>
      <c r="D5287" s="142"/>
      <c r="E5287" s="142"/>
      <c r="F5287" s="142"/>
      <c r="K5287" s="140" t="s">
        <v>8703</v>
      </c>
    </row>
    <row r="5288" spans="1:11" s="139" customFormat="1" ht="30" customHeight="1">
      <c r="A5288" s="140" t="s">
        <v>5271</v>
      </c>
      <c r="B5288" s="142"/>
      <c r="C5288" s="142"/>
      <c r="D5288" s="142"/>
      <c r="E5288" s="142"/>
      <c r="F5288" s="142"/>
      <c r="K5288" s="140" t="s">
        <v>8704</v>
      </c>
    </row>
    <row r="5289" spans="1:11" s="139" customFormat="1" ht="30" customHeight="1">
      <c r="A5289" s="140" t="s">
        <v>5272</v>
      </c>
      <c r="B5289" s="142"/>
      <c r="C5289" s="142"/>
      <c r="D5289" s="142"/>
      <c r="E5289" s="142"/>
      <c r="F5289" s="142"/>
      <c r="K5289" s="140" t="s">
        <v>8705</v>
      </c>
    </row>
    <row r="5290" spans="1:11" s="139" customFormat="1" ht="30" customHeight="1">
      <c r="A5290" s="140" t="s">
        <v>5273</v>
      </c>
      <c r="B5290" s="142"/>
      <c r="C5290" s="142"/>
      <c r="D5290" s="142"/>
      <c r="E5290" s="142"/>
      <c r="F5290" s="142"/>
      <c r="K5290" s="140" t="s">
        <v>8706</v>
      </c>
    </row>
    <row r="5291" spans="1:11" s="139" customFormat="1" ht="30" customHeight="1">
      <c r="A5291" s="140" t="s">
        <v>5274</v>
      </c>
      <c r="B5291" s="142"/>
      <c r="C5291" s="142"/>
      <c r="D5291" s="142"/>
      <c r="E5291" s="142"/>
      <c r="F5291" s="142"/>
      <c r="K5291" s="140" t="s">
        <v>8707</v>
      </c>
    </row>
    <row r="5292" spans="1:11" s="139" customFormat="1" ht="30" customHeight="1">
      <c r="A5292" s="140" t="s">
        <v>52</v>
      </c>
      <c r="B5292" s="142"/>
      <c r="C5292" s="142"/>
      <c r="D5292" s="142"/>
      <c r="E5292" s="142"/>
      <c r="F5292" s="142"/>
      <c r="K5292" s="140" t="s">
        <v>52</v>
      </c>
    </row>
    <row r="5293" spans="1:11" s="139" customFormat="1" ht="30" customHeight="1">
      <c r="A5293" s="140" t="s">
        <v>5275</v>
      </c>
      <c r="B5293" s="142"/>
      <c r="C5293" s="142"/>
      <c r="D5293" s="142"/>
      <c r="E5293" s="142"/>
      <c r="F5293" s="142"/>
      <c r="K5293" s="140" t="s">
        <v>8708</v>
      </c>
    </row>
    <row r="5294" spans="1:11" s="139" customFormat="1" ht="30" customHeight="1">
      <c r="A5294" s="140" t="s">
        <v>5276</v>
      </c>
      <c r="B5294" s="142"/>
      <c r="C5294" s="142"/>
      <c r="D5294" s="142"/>
      <c r="E5294" s="142"/>
      <c r="F5294" s="142"/>
      <c r="K5294" s="140" t="s">
        <v>8709</v>
      </c>
    </row>
    <row r="5295" spans="1:11" s="139" customFormat="1" ht="30" customHeight="1">
      <c r="A5295" s="140" t="s">
        <v>5277</v>
      </c>
      <c r="B5295" s="142"/>
      <c r="C5295" s="142"/>
      <c r="D5295" s="142"/>
      <c r="E5295" s="142"/>
      <c r="F5295" s="142"/>
      <c r="K5295" s="140" t="s">
        <v>8710</v>
      </c>
    </row>
    <row r="5296" spans="1:11" s="139" customFormat="1" ht="30" customHeight="1">
      <c r="A5296" s="140" t="s">
        <v>52</v>
      </c>
      <c r="B5296" s="142"/>
      <c r="C5296" s="142"/>
      <c r="D5296" s="142"/>
      <c r="E5296" s="142"/>
      <c r="F5296" s="142"/>
      <c r="K5296" s="140" t="s">
        <v>52</v>
      </c>
    </row>
    <row r="5297" spans="1:11" s="139" customFormat="1" ht="30" customHeight="1">
      <c r="A5297" s="140" t="s">
        <v>52</v>
      </c>
      <c r="B5297" s="142"/>
      <c r="C5297" s="142"/>
      <c r="D5297" s="142"/>
      <c r="E5297" s="142"/>
      <c r="F5297" s="142"/>
      <c r="K5297" s="140" t="s">
        <v>6676</v>
      </c>
    </row>
    <row r="5298" spans="1:11" s="139" customFormat="1" ht="30" customHeight="1">
      <c r="A5298" s="140" t="s">
        <v>5278</v>
      </c>
      <c r="B5298" s="142"/>
      <c r="C5298" s="142"/>
      <c r="D5298" s="142"/>
      <c r="E5298" s="142"/>
      <c r="F5298" s="142"/>
      <c r="K5298" s="140" t="s">
        <v>8711</v>
      </c>
    </row>
    <row r="5299" spans="1:11" s="139" customFormat="1" ht="30" customHeight="1">
      <c r="A5299" s="140" t="s">
        <v>5279</v>
      </c>
      <c r="B5299" s="142"/>
      <c r="C5299" s="142"/>
      <c r="D5299" s="142"/>
      <c r="E5299" s="142"/>
      <c r="F5299" s="142"/>
      <c r="K5299" s="140" t="s">
        <v>8712</v>
      </c>
    </row>
    <row r="5300" spans="1:11" s="139" customFormat="1" ht="30" customHeight="1">
      <c r="A5300" s="140" t="s">
        <v>5245</v>
      </c>
      <c r="B5300" s="142"/>
      <c r="C5300" s="142">
        <v>631882.1</v>
      </c>
      <c r="D5300" s="142"/>
      <c r="E5300" s="142">
        <v>631882.1</v>
      </c>
      <c r="F5300" s="142" t="s">
        <v>6752</v>
      </c>
      <c r="K5300" s="140" t="s">
        <v>8713</v>
      </c>
    </row>
    <row r="5301" spans="1:11" s="139" customFormat="1" ht="30" customHeight="1">
      <c r="A5301" s="140" t="s">
        <v>5280</v>
      </c>
      <c r="B5301" s="142"/>
      <c r="C5301" s="142"/>
      <c r="D5301" s="142"/>
      <c r="E5301" s="142"/>
      <c r="F5301" s="142"/>
      <c r="K5301" s="140" t="s">
        <v>8714</v>
      </c>
    </row>
    <row r="5302" spans="1:11" s="139" customFormat="1" ht="30" customHeight="1">
      <c r="A5302" s="140" t="s">
        <v>5247</v>
      </c>
      <c r="B5302" s="142"/>
      <c r="C5302" s="142">
        <v>112262.2</v>
      </c>
      <c r="D5302" s="142"/>
      <c r="E5302" s="142">
        <v>112262.2</v>
      </c>
      <c r="F5302" s="142" t="s">
        <v>6755</v>
      </c>
      <c r="K5302" s="140" t="s">
        <v>8715</v>
      </c>
    </row>
    <row r="5303" spans="1:11" s="139" customFormat="1" ht="30" customHeight="1">
      <c r="A5303" s="140" t="s">
        <v>5281</v>
      </c>
      <c r="B5303" s="142"/>
      <c r="C5303" s="142"/>
      <c r="D5303" s="142"/>
      <c r="E5303" s="142"/>
      <c r="F5303" s="142"/>
      <c r="K5303" s="140" t="s">
        <v>8716</v>
      </c>
    </row>
    <row r="5304" spans="1:11" s="139" customFormat="1" ht="30" customHeight="1">
      <c r="A5304" s="140" t="s">
        <v>5249</v>
      </c>
      <c r="B5304" s="142"/>
      <c r="C5304" s="142">
        <v>34930.699999999997</v>
      </c>
      <c r="D5304" s="142"/>
      <c r="E5304" s="142">
        <v>34930.699999999997</v>
      </c>
      <c r="F5304" s="142" t="s">
        <v>7075</v>
      </c>
      <c r="K5304" s="140" t="s">
        <v>8717</v>
      </c>
    </row>
    <row r="5305" spans="1:11" s="139" customFormat="1" ht="30" customHeight="1">
      <c r="A5305" s="140" t="s">
        <v>52</v>
      </c>
      <c r="B5305" s="142"/>
      <c r="C5305" s="142"/>
      <c r="D5305" s="142"/>
      <c r="E5305" s="142"/>
      <c r="F5305" s="142"/>
      <c r="K5305" s="140" t="s">
        <v>52</v>
      </c>
    </row>
    <row r="5306" spans="1:11" s="139" customFormat="1" ht="30" customHeight="1">
      <c r="A5306" s="140" t="s">
        <v>3642</v>
      </c>
      <c r="B5306" s="146"/>
      <c r="C5306" s="146">
        <v>779075</v>
      </c>
      <c r="D5306" s="146"/>
      <c r="E5306" s="146">
        <v>779075</v>
      </c>
      <c r="F5306" s="146"/>
      <c r="K5306" s="140" t="s">
        <v>8718</v>
      </c>
    </row>
    <row r="5307" spans="1:11" s="139" customFormat="1" ht="30" customHeight="1">
      <c r="A5307" s="140" t="s">
        <v>52</v>
      </c>
      <c r="B5307" s="142"/>
      <c r="C5307" s="142"/>
      <c r="D5307" s="142"/>
      <c r="E5307" s="142"/>
      <c r="F5307" s="142"/>
      <c r="K5307" s="140" t="s">
        <v>6758</v>
      </c>
    </row>
    <row r="5308" spans="1:11" s="139" customFormat="1" ht="30" customHeight="1">
      <c r="A5308" s="140" t="s">
        <v>4930</v>
      </c>
      <c r="B5308" s="142"/>
      <c r="C5308" s="142"/>
      <c r="D5308" s="142"/>
      <c r="E5308" s="142"/>
      <c r="F5308" s="142"/>
      <c r="K5308" s="140" t="s">
        <v>8328</v>
      </c>
    </row>
    <row r="5309" spans="1:11" s="139" customFormat="1" ht="30" customHeight="1">
      <c r="A5309" s="140" t="s">
        <v>4648</v>
      </c>
      <c r="B5309" s="142"/>
      <c r="C5309" s="142"/>
      <c r="D5309" s="142"/>
      <c r="E5309" s="142"/>
      <c r="F5309" s="142"/>
      <c r="K5309" s="140" t="s">
        <v>8007</v>
      </c>
    </row>
    <row r="5310" spans="1:11" s="139" customFormat="1" ht="30" customHeight="1">
      <c r="A5310" s="140" t="s">
        <v>5282</v>
      </c>
      <c r="B5310" s="142">
        <v>23372.2</v>
      </c>
      <c r="C5310" s="142"/>
      <c r="D5310" s="142"/>
      <c r="E5310" s="142">
        <v>23372.2</v>
      </c>
      <c r="F5310" s="142"/>
      <c r="K5310" s="140" t="s">
        <v>8719</v>
      </c>
    </row>
    <row r="5311" spans="1:11" s="139" customFormat="1" ht="30" customHeight="1">
      <c r="A5311" s="140" t="s">
        <v>52</v>
      </c>
      <c r="B5311" s="142"/>
      <c r="C5311" s="142"/>
      <c r="D5311" s="142"/>
      <c r="E5311" s="142"/>
      <c r="F5311" s="142"/>
      <c r="K5311" s="140" t="s">
        <v>52</v>
      </c>
    </row>
    <row r="5312" spans="1:11" s="139" customFormat="1" ht="30" customHeight="1">
      <c r="A5312" s="140" t="s">
        <v>3642</v>
      </c>
      <c r="B5312" s="146">
        <v>23372.2</v>
      </c>
      <c r="C5312" s="146"/>
      <c r="D5312" s="146"/>
      <c r="E5312" s="146">
        <v>23372.2</v>
      </c>
      <c r="F5312" s="146"/>
      <c r="K5312" s="140" t="s">
        <v>8720</v>
      </c>
    </row>
    <row r="5313" spans="1:11" s="139" customFormat="1" ht="30" customHeight="1">
      <c r="A5313" s="140" t="s">
        <v>52</v>
      </c>
      <c r="B5313" s="142"/>
      <c r="C5313" s="142"/>
      <c r="D5313" s="142"/>
      <c r="E5313" s="142"/>
      <c r="F5313" s="142"/>
      <c r="K5313" s="140" t="s">
        <v>52</v>
      </c>
    </row>
    <row r="5314" spans="1:11" s="139" customFormat="1" ht="30" customHeight="1">
      <c r="A5314" s="140" t="s">
        <v>5283</v>
      </c>
      <c r="B5314" s="143">
        <v>23372.2</v>
      </c>
      <c r="C5314" s="143">
        <v>779075</v>
      </c>
      <c r="D5314" s="143"/>
      <c r="E5314" s="143">
        <v>802447.2</v>
      </c>
      <c r="F5314" s="143"/>
      <c r="K5314" s="140" t="s">
        <v>8721</v>
      </c>
    </row>
    <row r="5315" spans="1:11" s="139" customFormat="1" ht="30" customHeight="1">
      <c r="A5315" s="140"/>
      <c r="B5315" s="140"/>
      <c r="C5315" s="140"/>
      <c r="D5315" s="140"/>
      <c r="E5315" s="140"/>
      <c r="F5315" s="140"/>
    </row>
    <row r="5316" spans="1:11" s="139" customFormat="1" ht="30" customHeight="1" thickBot="1">
      <c r="A5316" s="144" t="s">
        <v>3566</v>
      </c>
      <c r="B5316" s="145">
        <v>23372</v>
      </c>
      <c r="C5316" s="145">
        <v>779075</v>
      </c>
      <c r="D5316" s="145">
        <v>0</v>
      </c>
      <c r="E5316" s="145">
        <v>802447</v>
      </c>
      <c r="F5316" s="144"/>
    </row>
    <row r="5317" spans="1:11" s="139" customFormat="1" ht="30" customHeight="1">
      <c r="A5317" s="140"/>
      <c r="B5317" s="140"/>
      <c r="C5317" s="140"/>
      <c r="D5317" s="140"/>
      <c r="E5317" s="140"/>
      <c r="F5317" s="140"/>
    </row>
    <row r="5318" spans="1:11" s="139" customFormat="1" ht="30" customHeight="1">
      <c r="A5318" s="140" t="s">
        <v>8722</v>
      </c>
      <c r="B5318" s="141">
        <v>47</v>
      </c>
      <c r="C5318" s="141">
        <v>255</v>
      </c>
      <c r="D5318" s="141">
        <v>34</v>
      </c>
      <c r="E5318" s="141">
        <v>336</v>
      </c>
      <c r="F5318" s="140" t="s">
        <v>52</v>
      </c>
      <c r="G5318" s="139" t="s">
        <v>52</v>
      </c>
      <c r="H5318" s="139" t="s">
        <v>6569</v>
      </c>
      <c r="K5318" s="139">
        <v>1</v>
      </c>
    </row>
    <row r="5319" spans="1:11" s="139" customFormat="1" ht="30" customHeight="1">
      <c r="A5319" s="147"/>
      <c r="B5319" s="140"/>
      <c r="C5319" s="140"/>
      <c r="D5319" s="140"/>
      <c r="E5319" s="140"/>
      <c r="F5319" s="140"/>
    </row>
    <row r="5320" spans="1:11" s="139" customFormat="1" ht="30" customHeight="1">
      <c r="A5320" s="140" t="s">
        <v>6674</v>
      </c>
      <c r="B5320" s="140"/>
      <c r="C5320" s="140"/>
      <c r="D5320" s="140"/>
      <c r="E5320" s="140"/>
      <c r="F5320" s="140"/>
      <c r="G5320" s="139" t="s">
        <v>52</v>
      </c>
      <c r="I5320" s="139" t="s">
        <v>1535</v>
      </c>
      <c r="J5320" s="139" t="s">
        <v>52</v>
      </c>
      <c r="K5320" s="139" t="s">
        <v>56</v>
      </c>
    </row>
    <row r="5321" spans="1:11" s="139" customFormat="1" ht="30" customHeight="1">
      <c r="A5321" s="140" t="s">
        <v>5284</v>
      </c>
      <c r="B5321" s="142"/>
      <c r="C5321" s="142"/>
      <c r="D5321" s="142"/>
      <c r="E5321" s="142"/>
      <c r="F5321" s="142"/>
      <c r="K5321" s="140" t="s">
        <v>8723</v>
      </c>
    </row>
    <row r="5322" spans="1:11" s="139" customFormat="1" ht="30" customHeight="1">
      <c r="A5322" s="140" t="s">
        <v>52</v>
      </c>
      <c r="B5322" s="142"/>
      <c r="C5322" s="142"/>
      <c r="D5322" s="142"/>
      <c r="E5322" s="142"/>
      <c r="F5322" s="142"/>
      <c r="K5322" s="140" t="s">
        <v>52</v>
      </c>
    </row>
    <row r="5323" spans="1:11" s="139" customFormat="1" ht="30" customHeight="1">
      <c r="A5323" s="140" t="s">
        <v>3548</v>
      </c>
      <c r="B5323" s="142"/>
      <c r="C5323" s="142"/>
      <c r="D5323" s="142"/>
      <c r="E5323" s="142"/>
      <c r="F5323" s="142"/>
      <c r="K5323" s="140" t="s">
        <v>6677</v>
      </c>
    </row>
    <row r="5324" spans="1:11" s="139" customFormat="1" ht="30" customHeight="1">
      <c r="A5324" s="140" t="s">
        <v>4352</v>
      </c>
      <c r="B5324" s="142"/>
      <c r="C5324" s="142"/>
      <c r="D5324" s="142"/>
      <c r="E5324" s="142"/>
      <c r="F5324" s="142"/>
      <c r="K5324" s="140" t="s">
        <v>7629</v>
      </c>
    </row>
    <row r="5325" spans="1:11" s="139" customFormat="1" ht="30" customHeight="1">
      <c r="A5325" s="140" t="s">
        <v>4353</v>
      </c>
      <c r="B5325" s="142"/>
      <c r="C5325" s="142"/>
      <c r="D5325" s="142"/>
      <c r="E5325" s="142"/>
      <c r="F5325" s="142"/>
      <c r="K5325" s="140" t="s">
        <v>7630</v>
      </c>
    </row>
    <row r="5326" spans="1:11" s="139" customFormat="1" ht="30" customHeight="1">
      <c r="A5326" s="140" t="s">
        <v>4354</v>
      </c>
      <c r="B5326" s="142"/>
      <c r="C5326" s="142"/>
      <c r="D5326" s="142"/>
      <c r="E5326" s="142"/>
      <c r="F5326" s="142"/>
      <c r="K5326" s="140" t="s">
        <v>7593</v>
      </c>
    </row>
    <row r="5327" spans="1:11" s="139" customFormat="1" ht="30" customHeight="1">
      <c r="A5327" s="140" t="s">
        <v>4355</v>
      </c>
      <c r="B5327" s="142"/>
      <c r="C5327" s="142"/>
      <c r="D5327" s="142"/>
      <c r="E5327" s="142"/>
      <c r="F5327" s="142"/>
      <c r="K5327" s="140" t="s">
        <v>7594</v>
      </c>
    </row>
    <row r="5328" spans="1:11" s="139" customFormat="1" ht="30" customHeight="1">
      <c r="A5328" s="140" t="s">
        <v>5197</v>
      </c>
      <c r="B5328" s="142"/>
      <c r="C5328" s="142"/>
      <c r="D5328" s="142"/>
      <c r="E5328" s="142"/>
      <c r="F5328" s="142"/>
      <c r="K5328" s="140" t="s">
        <v>8627</v>
      </c>
    </row>
    <row r="5329" spans="1:11" s="139" customFormat="1" ht="30" customHeight="1">
      <c r="A5329" s="140" t="s">
        <v>4357</v>
      </c>
      <c r="B5329" s="142"/>
      <c r="C5329" s="142"/>
      <c r="D5329" s="142"/>
      <c r="E5329" s="142"/>
      <c r="F5329" s="142"/>
      <c r="K5329" s="140" t="s">
        <v>7632</v>
      </c>
    </row>
    <row r="5330" spans="1:11" s="139" customFormat="1" ht="30" customHeight="1">
      <c r="A5330" s="140" t="s">
        <v>4358</v>
      </c>
      <c r="B5330" s="142"/>
      <c r="C5330" s="142"/>
      <c r="D5330" s="142"/>
      <c r="E5330" s="142"/>
      <c r="F5330" s="142"/>
      <c r="K5330" s="140" t="s">
        <v>7633</v>
      </c>
    </row>
    <row r="5331" spans="1:11" s="139" customFormat="1" ht="30" customHeight="1">
      <c r="A5331" s="140" t="s">
        <v>52</v>
      </c>
      <c r="B5331" s="142"/>
      <c r="C5331" s="142"/>
      <c r="D5331" s="142"/>
      <c r="E5331" s="142"/>
      <c r="F5331" s="142"/>
      <c r="K5331" s="140" t="s">
        <v>52</v>
      </c>
    </row>
    <row r="5332" spans="1:11" s="139" customFormat="1" ht="30" customHeight="1">
      <c r="A5332" s="140" t="s">
        <v>3557</v>
      </c>
      <c r="B5332" s="142"/>
      <c r="C5332" s="142"/>
      <c r="D5332" s="142"/>
      <c r="E5332" s="142"/>
      <c r="F5332" s="142"/>
      <c r="K5332" s="140" t="s">
        <v>7634</v>
      </c>
    </row>
    <row r="5333" spans="1:11" s="139" customFormat="1" ht="30" customHeight="1">
      <c r="A5333" s="140" t="s">
        <v>5199</v>
      </c>
      <c r="B5333" s="142"/>
      <c r="C5333" s="142"/>
      <c r="D5333" s="142"/>
      <c r="E5333" s="142"/>
      <c r="F5333" s="142"/>
      <c r="K5333" s="140" t="s">
        <v>8724</v>
      </c>
    </row>
    <row r="5334" spans="1:11" s="139" customFormat="1" ht="30" customHeight="1">
      <c r="A5334" s="140" t="s">
        <v>5285</v>
      </c>
      <c r="B5334" s="142"/>
      <c r="C5334" s="142"/>
      <c r="D5334" s="142"/>
      <c r="E5334" s="142"/>
      <c r="F5334" s="142"/>
      <c r="K5334" s="140" t="s">
        <v>7636</v>
      </c>
    </row>
    <row r="5335" spans="1:11" s="139" customFormat="1" ht="30" customHeight="1">
      <c r="A5335" s="140" t="s">
        <v>52</v>
      </c>
      <c r="B5335" s="142"/>
      <c r="C5335" s="142"/>
      <c r="D5335" s="142"/>
      <c r="E5335" s="142"/>
      <c r="F5335" s="142"/>
      <c r="K5335" s="140" t="s">
        <v>6676</v>
      </c>
    </row>
    <row r="5336" spans="1:11" s="139" customFormat="1" ht="30" customHeight="1">
      <c r="A5336" s="140" t="s">
        <v>4361</v>
      </c>
      <c r="B5336" s="142"/>
      <c r="C5336" s="142"/>
      <c r="D5336" s="142"/>
      <c r="E5336" s="142"/>
      <c r="F5336" s="142"/>
      <c r="K5336" s="140" t="s">
        <v>7637</v>
      </c>
    </row>
    <row r="5337" spans="1:11" s="139" customFormat="1" ht="30" customHeight="1">
      <c r="A5337" s="140" t="s">
        <v>5286</v>
      </c>
      <c r="B5337" s="142"/>
      <c r="C5337" s="142"/>
      <c r="D5337" s="142"/>
      <c r="E5337" s="142"/>
      <c r="F5337" s="142"/>
      <c r="K5337" s="140" t="s">
        <v>7638</v>
      </c>
    </row>
    <row r="5338" spans="1:11" s="139" customFormat="1" ht="30" customHeight="1">
      <c r="A5338" s="140" t="s">
        <v>5287</v>
      </c>
      <c r="B5338" s="142">
        <v>47.6</v>
      </c>
      <c r="C5338" s="142"/>
      <c r="D5338" s="142"/>
      <c r="E5338" s="142">
        <v>47.6</v>
      </c>
      <c r="F5338" s="142" t="s">
        <v>7067</v>
      </c>
      <c r="K5338" s="140" t="s">
        <v>7639</v>
      </c>
    </row>
    <row r="5339" spans="1:11" s="139" customFormat="1" ht="30" customHeight="1">
      <c r="A5339" s="140" t="s">
        <v>5288</v>
      </c>
      <c r="B5339" s="142"/>
      <c r="C5339" s="142">
        <v>163</v>
      </c>
      <c r="D5339" s="142"/>
      <c r="E5339" s="142">
        <v>163</v>
      </c>
      <c r="F5339" s="142" t="s">
        <v>7069</v>
      </c>
      <c r="K5339" s="140" t="s">
        <v>7640</v>
      </c>
    </row>
    <row r="5340" spans="1:11" s="139" customFormat="1" ht="30" customHeight="1">
      <c r="A5340" s="140" t="s">
        <v>5289</v>
      </c>
      <c r="B5340" s="142"/>
      <c r="C5340" s="142"/>
      <c r="D5340" s="142">
        <v>34.4</v>
      </c>
      <c r="E5340" s="142">
        <v>34.4</v>
      </c>
      <c r="F5340" s="142" t="s">
        <v>7071</v>
      </c>
      <c r="K5340" s="140" t="s">
        <v>7641</v>
      </c>
    </row>
    <row r="5341" spans="1:11" s="139" customFormat="1" ht="30" customHeight="1">
      <c r="A5341" s="140" t="s">
        <v>52</v>
      </c>
      <c r="B5341" s="142"/>
      <c r="C5341" s="142"/>
      <c r="D5341" s="142"/>
      <c r="E5341" s="142"/>
      <c r="F5341" s="142"/>
      <c r="K5341" s="140" t="s">
        <v>52</v>
      </c>
    </row>
    <row r="5342" spans="1:11" s="139" customFormat="1" ht="30" customHeight="1">
      <c r="A5342" s="140" t="s">
        <v>3642</v>
      </c>
      <c r="B5342" s="146">
        <v>47.6</v>
      </c>
      <c r="C5342" s="146">
        <v>163</v>
      </c>
      <c r="D5342" s="146">
        <v>34.4</v>
      </c>
      <c r="E5342" s="146">
        <v>245</v>
      </c>
      <c r="F5342" s="146"/>
      <c r="K5342" s="140" t="s">
        <v>6787</v>
      </c>
    </row>
    <row r="5343" spans="1:11" s="139" customFormat="1" ht="30" customHeight="1">
      <c r="A5343" s="140" t="s">
        <v>52</v>
      </c>
      <c r="B5343" s="142"/>
      <c r="C5343" s="142"/>
      <c r="D5343" s="142"/>
      <c r="E5343" s="142"/>
      <c r="F5343" s="142"/>
      <c r="K5343" s="140" t="s">
        <v>52</v>
      </c>
    </row>
    <row r="5344" spans="1:11" s="139" customFormat="1" ht="30" customHeight="1">
      <c r="A5344" s="140" t="s">
        <v>52</v>
      </c>
      <c r="B5344" s="142"/>
      <c r="C5344" s="142"/>
      <c r="D5344" s="142"/>
      <c r="E5344" s="142"/>
      <c r="F5344" s="142"/>
      <c r="K5344" s="140" t="s">
        <v>6758</v>
      </c>
    </row>
    <row r="5345" spans="1:11" s="139" customFormat="1" ht="30" customHeight="1">
      <c r="A5345" s="140" t="s">
        <v>3702</v>
      </c>
      <c r="B5345" s="142"/>
      <c r="C5345" s="142"/>
      <c r="D5345" s="142"/>
      <c r="E5345" s="142"/>
      <c r="F5345" s="142"/>
      <c r="K5345" s="140" t="s">
        <v>6876</v>
      </c>
    </row>
    <row r="5346" spans="1:11" s="139" customFormat="1" ht="30" customHeight="1">
      <c r="A5346" s="140" t="s">
        <v>5290</v>
      </c>
      <c r="B5346" s="142"/>
      <c r="C5346" s="142"/>
      <c r="D5346" s="142"/>
      <c r="E5346" s="142"/>
      <c r="F5346" s="142"/>
      <c r="K5346" s="140" t="s">
        <v>7642</v>
      </c>
    </row>
    <row r="5347" spans="1:11" s="139" customFormat="1" ht="30" customHeight="1">
      <c r="A5347" s="140" t="s">
        <v>5291</v>
      </c>
      <c r="B5347" s="142"/>
      <c r="C5347" s="142">
        <v>92.6</v>
      </c>
      <c r="D5347" s="142"/>
      <c r="E5347" s="142">
        <v>92.6</v>
      </c>
      <c r="F5347" s="142" t="s">
        <v>7075</v>
      </c>
      <c r="K5347" s="140" t="s">
        <v>7643</v>
      </c>
    </row>
    <row r="5348" spans="1:11" s="139" customFormat="1" ht="30" customHeight="1">
      <c r="A5348" s="140" t="s">
        <v>52</v>
      </c>
      <c r="B5348" s="142"/>
      <c r="C5348" s="142"/>
      <c r="D5348" s="142"/>
      <c r="E5348" s="142"/>
      <c r="F5348" s="142"/>
      <c r="K5348" s="140" t="s">
        <v>52</v>
      </c>
    </row>
    <row r="5349" spans="1:11" s="139" customFormat="1" ht="30" customHeight="1">
      <c r="A5349" s="140" t="s">
        <v>3642</v>
      </c>
      <c r="B5349" s="146"/>
      <c r="C5349" s="146">
        <v>92.6</v>
      </c>
      <c r="D5349" s="146"/>
      <c r="E5349" s="146">
        <v>92.6</v>
      </c>
      <c r="F5349" s="146"/>
      <c r="K5349" s="140" t="s">
        <v>6795</v>
      </c>
    </row>
    <row r="5350" spans="1:11" s="139" customFormat="1" ht="30" customHeight="1">
      <c r="A5350" s="140" t="s">
        <v>52</v>
      </c>
      <c r="B5350" s="142"/>
      <c r="C5350" s="142"/>
      <c r="D5350" s="142"/>
      <c r="E5350" s="142"/>
      <c r="F5350" s="142"/>
      <c r="K5350" s="140" t="s">
        <v>52</v>
      </c>
    </row>
    <row r="5351" spans="1:11" s="139" customFormat="1" ht="30" customHeight="1">
      <c r="A5351" s="140" t="s">
        <v>4386</v>
      </c>
      <c r="B5351" s="143">
        <v>47.6</v>
      </c>
      <c r="C5351" s="143">
        <v>255.6</v>
      </c>
      <c r="D5351" s="143">
        <v>34.4</v>
      </c>
      <c r="E5351" s="143">
        <v>337.6</v>
      </c>
      <c r="F5351" s="143"/>
      <c r="K5351" s="140" t="s">
        <v>7664</v>
      </c>
    </row>
    <row r="5352" spans="1:11" s="139" customFormat="1" ht="30" customHeight="1">
      <c r="A5352" s="140"/>
      <c r="B5352" s="140"/>
      <c r="C5352" s="140"/>
      <c r="D5352" s="140"/>
      <c r="E5352" s="140"/>
      <c r="F5352" s="140"/>
    </row>
    <row r="5353" spans="1:11" s="139" customFormat="1" ht="30" customHeight="1" thickBot="1">
      <c r="A5353" s="144" t="s">
        <v>3566</v>
      </c>
      <c r="B5353" s="145">
        <v>47</v>
      </c>
      <c r="C5353" s="145">
        <v>255</v>
      </c>
      <c r="D5353" s="145">
        <v>34</v>
      </c>
      <c r="E5353" s="145">
        <v>336</v>
      </c>
      <c r="F5353" s="144"/>
    </row>
    <row r="5354" spans="1:11" s="139" customFormat="1" ht="30" customHeight="1">
      <c r="A5354" s="140"/>
      <c r="B5354" s="140"/>
      <c r="C5354" s="140"/>
      <c r="D5354" s="140"/>
      <c r="E5354" s="140"/>
      <c r="F5354" s="140"/>
    </row>
    <row r="5355" spans="1:11" s="139" customFormat="1" ht="30" customHeight="1">
      <c r="A5355" s="140" t="s">
        <v>8725</v>
      </c>
      <c r="B5355" s="141">
        <v>139</v>
      </c>
      <c r="C5355" s="141">
        <v>644</v>
      </c>
      <c r="D5355" s="141">
        <v>248</v>
      </c>
      <c r="E5355" s="141">
        <v>1031</v>
      </c>
      <c r="F5355" s="140" t="s">
        <v>52</v>
      </c>
      <c r="G5355" s="139" t="s">
        <v>52</v>
      </c>
      <c r="H5355" s="139" t="s">
        <v>6570</v>
      </c>
      <c r="K5355" s="139">
        <v>1</v>
      </c>
    </row>
    <row r="5356" spans="1:11" s="139" customFormat="1" ht="30" customHeight="1">
      <c r="A5356" s="147"/>
      <c r="B5356" s="140"/>
      <c r="C5356" s="140"/>
      <c r="D5356" s="140"/>
      <c r="E5356" s="140"/>
      <c r="F5356" s="140"/>
    </row>
    <row r="5357" spans="1:11" s="139" customFormat="1" ht="30" customHeight="1">
      <c r="A5357" s="140" t="s">
        <v>6674</v>
      </c>
      <c r="B5357" s="140"/>
      <c r="C5357" s="140"/>
      <c r="D5357" s="140"/>
      <c r="E5357" s="140"/>
      <c r="F5357" s="140"/>
      <c r="G5357" s="139" t="s">
        <v>52</v>
      </c>
      <c r="I5357" s="139" t="s">
        <v>1535</v>
      </c>
      <c r="J5357" s="139" t="s">
        <v>52</v>
      </c>
      <c r="K5357" s="139" t="s">
        <v>56</v>
      </c>
    </row>
    <row r="5358" spans="1:11" s="139" customFormat="1" ht="30" customHeight="1">
      <c r="A5358" s="140" t="s">
        <v>5292</v>
      </c>
      <c r="B5358" s="142"/>
      <c r="C5358" s="142"/>
      <c r="D5358" s="142"/>
      <c r="E5358" s="142"/>
      <c r="F5358" s="142"/>
      <c r="K5358" s="140" t="s">
        <v>8726</v>
      </c>
    </row>
    <row r="5359" spans="1:11" s="139" customFormat="1" ht="30" customHeight="1">
      <c r="A5359" s="140" t="s">
        <v>52</v>
      </c>
      <c r="B5359" s="142"/>
      <c r="C5359" s="142"/>
      <c r="D5359" s="142"/>
      <c r="E5359" s="142"/>
      <c r="F5359" s="142"/>
      <c r="K5359" s="140" t="s">
        <v>52</v>
      </c>
    </row>
    <row r="5360" spans="1:11" s="139" customFormat="1" ht="30" customHeight="1">
      <c r="A5360" s="140" t="s">
        <v>52</v>
      </c>
      <c r="B5360" s="142"/>
      <c r="C5360" s="142"/>
      <c r="D5360" s="142"/>
      <c r="E5360" s="142"/>
      <c r="F5360" s="142"/>
      <c r="K5360" s="140" t="s">
        <v>6676</v>
      </c>
    </row>
    <row r="5361" spans="1:11" s="139" customFormat="1" ht="30" customHeight="1">
      <c r="A5361" s="140" t="s">
        <v>3548</v>
      </c>
      <c r="B5361" s="142"/>
      <c r="C5361" s="142"/>
      <c r="D5361" s="142"/>
      <c r="E5361" s="142"/>
      <c r="F5361" s="142"/>
      <c r="K5361" s="140" t="s">
        <v>6677</v>
      </c>
    </row>
    <row r="5362" spans="1:11" s="139" customFormat="1" ht="30" customHeight="1">
      <c r="A5362" s="140" t="s">
        <v>5293</v>
      </c>
      <c r="B5362" s="142"/>
      <c r="C5362" s="142"/>
      <c r="D5362" s="142"/>
      <c r="E5362" s="142"/>
      <c r="F5362" s="142"/>
      <c r="K5362" s="140" t="s">
        <v>7591</v>
      </c>
    </row>
    <row r="5363" spans="1:11" s="139" customFormat="1" ht="30" customHeight="1">
      <c r="A5363" s="140" t="s">
        <v>5294</v>
      </c>
      <c r="B5363" s="142"/>
      <c r="C5363" s="142"/>
      <c r="D5363" s="142"/>
      <c r="E5363" s="142"/>
      <c r="F5363" s="142"/>
      <c r="K5363" s="140" t="s">
        <v>7592</v>
      </c>
    </row>
    <row r="5364" spans="1:11" s="139" customFormat="1" ht="30" customHeight="1">
      <c r="A5364" s="140" t="s">
        <v>4354</v>
      </c>
      <c r="B5364" s="142"/>
      <c r="C5364" s="142"/>
      <c r="D5364" s="142"/>
      <c r="E5364" s="142"/>
      <c r="F5364" s="142"/>
      <c r="K5364" s="140" t="s">
        <v>7593</v>
      </c>
    </row>
    <row r="5365" spans="1:11" s="139" customFormat="1" ht="30" customHeight="1">
      <c r="A5365" s="140" t="s">
        <v>4355</v>
      </c>
      <c r="B5365" s="142"/>
      <c r="C5365" s="142"/>
      <c r="D5365" s="142"/>
      <c r="E5365" s="142"/>
      <c r="F5365" s="142"/>
      <c r="K5365" s="140" t="s">
        <v>7594</v>
      </c>
    </row>
    <row r="5366" spans="1:11" s="139" customFormat="1" ht="30" customHeight="1">
      <c r="A5366" s="140" t="s">
        <v>5295</v>
      </c>
      <c r="B5366" s="142"/>
      <c r="C5366" s="142"/>
      <c r="D5366" s="142"/>
      <c r="E5366" s="142"/>
      <c r="F5366" s="142"/>
      <c r="K5366" s="140" t="s">
        <v>7595</v>
      </c>
    </row>
    <row r="5367" spans="1:11" s="139" customFormat="1" ht="30" customHeight="1">
      <c r="A5367" s="140" t="s">
        <v>5296</v>
      </c>
      <c r="B5367" s="142"/>
      <c r="C5367" s="142"/>
      <c r="D5367" s="142"/>
      <c r="E5367" s="142"/>
      <c r="F5367" s="142"/>
      <c r="K5367" s="140" t="s">
        <v>7596</v>
      </c>
    </row>
    <row r="5368" spans="1:11" s="139" customFormat="1" ht="30" customHeight="1">
      <c r="A5368" s="140" t="s">
        <v>5297</v>
      </c>
      <c r="B5368" s="142"/>
      <c r="C5368" s="142"/>
      <c r="D5368" s="142"/>
      <c r="E5368" s="142"/>
      <c r="F5368" s="142"/>
      <c r="K5368" s="140" t="s">
        <v>7597</v>
      </c>
    </row>
    <row r="5369" spans="1:11" s="139" customFormat="1" ht="30" customHeight="1">
      <c r="A5369" s="140" t="s">
        <v>5298</v>
      </c>
      <c r="B5369" s="142"/>
      <c r="C5369" s="142"/>
      <c r="D5369" s="142"/>
      <c r="E5369" s="142"/>
      <c r="F5369" s="142"/>
      <c r="K5369" s="140" t="s">
        <v>7598</v>
      </c>
    </row>
    <row r="5370" spans="1:11" s="139" customFormat="1" ht="30" customHeight="1">
      <c r="A5370" s="140" t="s">
        <v>5256</v>
      </c>
      <c r="B5370" s="142"/>
      <c r="C5370" s="142"/>
      <c r="D5370" s="142"/>
      <c r="E5370" s="142"/>
      <c r="F5370" s="142"/>
      <c r="K5370" s="140" t="s">
        <v>8687</v>
      </c>
    </row>
    <row r="5371" spans="1:11" s="139" customFormat="1" ht="30" customHeight="1">
      <c r="A5371" s="140" t="s">
        <v>3576</v>
      </c>
      <c r="B5371" s="142"/>
      <c r="C5371" s="142"/>
      <c r="D5371" s="142"/>
      <c r="E5371" s="142"/>
      <c r="F5371" s="142"/>
      <c r="K5371" s="140" t="s">
        <v>6708</v>
      </c>
    </row>
    <row r="5372" spans="1:11" s="139" customFormat="1" ht="30" customHeight="1">
      <c r="A5372" s="140" t="s">
        <v>3577</v>
      </c>
      <c r="B5372" s="142"/>
      <c r="C5372" s="142"/>
      <c r="D5372" s="142"/>
      <c r="E5372" s="142"/>
      <c r="F5372" s="142"/>
      <c r="K5372" s="140" t="s">
        <v>6709</v>
      </c>
    </row>
    <row r="5373" spans="1:11" s="139" customFormat="1" ht="30" customHeight="1">
      <c r="A5373" s="140" t="s">
        <v>3578</v>
      </c>
      <c r="B5373" s="142"/>
      <c r="C5373" s="142"/>
      <c r="D5373" s="142"/>
      <c r="E5373" s="142"/>
      <c r="F5373" s="142"/>
      <c r="K5373" s="140" t="s">
        <v>6710</v>
      </c>
    </row>
    <row r="5374" spans="1:11" s="139" customFormat="1" ht="30" customHeight="1">
      <c r="A5374" s="140" t="s">
        <v>3579</v>
      </c>
      <c r="B5374" s="142"/>
      <c r="C5374" s="142"/>
      <c r="D5374" s="142"/>
      <c r="E5374" s="142"/>
      <c r="F5374" s="142"/>
      <c r="K5374" s="140" t="s">
        <v>6711</v>
      </c>
    </row>
    <row r="5375" spans="1:11" s="139" customFormat="1" ht="30" customHeight="1">
      <c r="A5375" s="140" t="s">
        <v>3580</v>
      </c>
      <c r="B5375" s="142"/>
      <c r="C5375" s="142"/>
      <c r="D5375" s="142"/>
      <c r="E5375" s="142"/>
      <c r="F5375" s="142"/>
      <c r="K5375" s="140" t="s">
        <v>6712</v>
      </c>
    </row>
    <row r="5376" spans="1:11" s="139" customFormat="1" ht="30" customHeight="1">
      <c r="A5376" s="140" t="s">
        <v>3581</v>
      </c>
      <c r="B5376" s="142"/>
      <c r="C5376" s="142"/>
      <c r="D5376" s="142"/>
      <c r="E5376" s="142"/>
      <c r="F5376" s="142"/>
      <c r="K5376" s="140" t="s">
        <v>6713</v>
      </c>
    </row>
    <row r="5377" spans="1:11" s="139" customFormat="1" ht="30" customHeight="1">
      <c r="A5377" s="140" t="s">
        <v>5257</v>
      </c>
      <c r="B5377" s="142"/>
      <c r="C5377" s="142"/>
      <c r="D5377" s="142"/>
      <c r="E5377" s="142"/>
      <c r="F5377" s="142"/>
      <c r="K5377" s="140" t="s">
        <v>8688</v>
      </c>
    </row>
    <row r="5378" spans="1:11" s="139" customFormat="1" ht="30" customHeight="1">
      <c r="A5378" s="140" t="s">
        <v>5299</v>
      </c>
      <c r="B5378" s="142"/>
      <c r="C5378" s="142"/>
      <c r="D5378" s="142"/>
      <c r="E5378" s="142"/>
      <c r="F5378" s="142"/>
      <c r="K5378" s="140" t="s">
        <v>8727</v>
      </c>
    </row>
    <row r="5379" spans="1:11" s="139" customFormat="1" ht="30" customHeight="1">
      <c r="A5379" s="140" t="s">
        <v>52</v>
      </c>
      <c r="B5379" s="142"/>
      <c r="C5379" s="142"/>
      <c r="D5379" s="142"/>
      <c r="E5379" s="142"/>
      <c r="F5379" s="142"/>
      <c r="K5379" s="140" t="s">
        <v>52</v>
      </c>
    </row>
    <row r="5380" spans="1:11" s="139" customFormat="1" ht="30" customHeight="1">
      <c r="A5380" s="140" t="s">
        <v>3586</v>
      </c>
      <c r="B5380" s="142"/>
      <c r="C5380" s="142"/>
      <c r="D5380" s="142"/>
      <c r="E5380" s="142"/>
      <c r="F5380" s="142"/>
      <c r="K5380" s="140" t="s">
        <v>6718</v>
      </c>
    </row>
    <row r="5381" spans="1:11" s="139" customFormat="1" ht="30" customHeight="1">
      <c r="A5381" s="140" t="s">
        <v>5300</v>
      </c>
      <c r="B5381" s="142"/>
      <c r="C5381" s="142"/>
      <c r="D5381" s="142"/>
      <c r="E5381" s="142"/>
      <c r="F5381" s="142"/>
      <c r="K5381" s="140" t="s">
        <v>7610</v>
      </c>
    </row>
    <row r="5382" spans="1:11" s="139" customFormat="1" ht="30" customHeight="1">
      <c r="A5382" s="140" t="s">
        <v>5301</v>
      </c>
      <c r="B5382" s="142"/>
      <c r="C5382" s="142"/>
      <c r="D5382" s="142"/>
      <c r="E5382" s="142"/>
      <c r="F5382" s="142"/>
      <c r="K5382" s="140" t="s">
        <v>7612</v>
      </c>
    </row>
    <row r="5383" spans="1:11" s="139" customFormat="1" ht="30" customHeight="1">
      <c r="A5383" s="140" t="s">
        <v>5302</v>
      </c>
      <c r="B5383" s="142"/>
      <c r="C5383" s="142"/>
      <c r="D5383" s="142"/>
      <c r="E5383" s="142"/>
      <c r="F5383" s="142"/>
      <c r="K5383" s="140" t="s">
        <v>7614</v>
      </c>
    </row>
    <row r="5384" spans="1:11" s="139" customFormat="1" ht="30" customHeight="1">
      <c r="A5384" s="140" t="s">
        <v>52</v>
      </c>
      <c r="B5384" s="142"/>
      <c r="C5384" s="142"/>
      <c r="D5384" s="142"/>
      <c r="E5384" s="142"/>
      <c r="F5384" s="142"/>
      <c r="K5384" s="140" t="s">
        <v>52</v>
      </c>
    </row>
    <row r="5385" spans="1:11" s="139" customFormat="1" ht="30" customHeight="1">
      <c r="A5385" s="140" t="s">
        <v>5303</v>
      </c>
      <c r="B5385" s="142"/>
      <c r="C5385" s="142"/>
      <c r="D5385" s="142"/>
      <c r="E5385" s="142"/>
      <c r="F5385" s="142"/>
      <c r="K5385" s="140" t="s">
        <v>7615</v>
      </c>
    </row>
    <row r="5386" spans="1:11" s="139" customFormat="1" ht="30" customHeight="1">
      <c r="A5386" s="140" t="s">
        <v>5304</v>
      </c>
      <c r="B5386" s="142">
        <v>139.1</v>
      </c>
      <c r="C5386" s="142"/>
      <c r="D5386" s="142"/>
      <c r="E5386" s="142">
        <v>139.1</v>
      </c>
      <c r="F5386" s="142" t="s">
        <v>7516</v>
      </c>
      <c r="K5386" s="140" t="s">
        <v>8728</v>
      </c>
    </row>
    <row r="5387" spans="1:11" s="139" customFormat="1" ht="30" customHeight="1">
      <c r="A5387" s="140" t="s">
        <v>5305</v>
      </c>
      <c r="B5387" s="142"/>
      <c r="C5387" s="142">
        <v>644.20000000000005</v>
      </c>
      <c r="D5387" s="142"/>
      <c r="E5387" s="142">
        <v>644.20000000000005</v>
      </c>
      <c r="F5387" s="142" t="s">
        <v>7518</v>
      </c>
      <c r="K5387" s="140" t="s">
        <v>8729</v>
      </c>
    </row>
    <row r="5388" spans="1:11" s="139" customFormat="1" ht="30" customHeight="1">
      <c r="A5388" s="140" t="s">
        <v>5306</v>
      </c>
      <c r="B5388" s="142"/>
      <c r="C5388" s="142"/>
      <c r="D5388" s="142">
        <v>248.1</v>
      </c>
      <c r="E5388" s="142">
        <v>248.1</v>
      </c>
      <c r="F5388" s="142" t="s">
        <v>7520</v>
      </c>
      <c r="K5388" s="140" t="s">
        <v>8730</v>
      </c>
    </row>
    <row r="5389" spans="1:11" s="139" customFormat="1" ht="30" customHeight="1">
      <c r="A5389" s="140" t="s">
        <v>52</v>
      </c>
      <c r="B5389" s="142"/>
      <c r="C5389" s="142"/>
      <c r="D5389" s="142"/>
      <c r="E5389" s="142"/>
      <c r="F5389" s="142"/>
      <c r="K5389" s="140" t="s">
        <v>52</v>
      </c>
    </row>
    <row r="5390" spans="1:11" s="139" customFormat="1" ht="30" customHeight="1">
      <c r="A5390" s="140" t="s">
        <v>3565</v>
      </c>
      <c r="B5390" s="143">
        <v>139.1</v>
      </c>
      <c r="C5390" s="143">
        <v>644.20000000000005</v>
      </c>
      <c r="D5390" s="143">
        <v>248.1</v>
      </c>
      <c r="E5390" s="143">
        <v>1031.3999999999999</v>
      </c>
      <c r="F5390" s="143"/>
      <c r="K5390" s="140" t="s">
        <v>6728</v>
      </c>
    </row>
    <row r="5391" spans="1:11" s="139" customFormat="1" ht="30" customHeight="1">
      <c r="A5391" s="140"/>
      <c r="B5391" s="140"/>
      <c r="C5391" s="140"/>
      <c r="D5391" s="140"/>
      <c r="E5391" s="140"/>
      <c r="F5391" s="140"/>
    </row>
    <row r="5392" spans="1:11" s="139" customFormat="1" ht="30" customHeight="1" thickBot="1">
      <c r="A5392" s="144" t="s">
        <v>3566</v>
      </c>
      <c r="B5392" s="145">
        <v>139</v>
      </c>
      <c r="C5392" s="145">
        <v>644</v>
      </c>
      <c r="D5392" s="145">
        <v>248</v>
      </c>
      <c r="E5392" s="145">
        <v>1031</v>
      </c>
      <c r="F5392" s="144"/>
    </row>
    <row r="5393" spans="1:11" s="139" customFormat="1" ht="30" customHeight="1">
      <c r="A5393" s="140"/>
      <c r="B5393" s="140"/>
      <c r="C5393" s="140"/>
      <c r="D5393" s="140"/>
      <c r="E5393" s="140"/>
      <c r="F5393" s="140"/>
    </row>
    <row r="5394" spans="1:11" s="139" customFormat="1" ht="30" customHeight="1">
      <c r="A5394" s="140" t="s">
        <v>8731</v>
      </c>
      <c r="B5394" s="141">
        <v>685108</v>
      </c>
      <c r="C5394" s="141">
        <v>10162059</v>
      </c>
      <c r="D5394" s="141">
        <v>518061</v>
      </c>
      <c r="E5394" s="141">
        <v>11365228</v>
      </c>
      <c r="F5394" s="140" t="s">
        <v>52</v>
      </c>
      <c r="G5394" s="139" t="s">
        <v>52</v>
      </c>
      <c r="H5394" s="139" t="s">
        <v>6571</v>
      </c>
      <c r="K5394" s="139">
        <v>1</v>
      </c>
    </row>
    <row r="5395" spans="1:11" s="139" customFormat="1" ht="30" customHeight="1">
      <c r="A5395" s="147"/>
      <c r="B5395" s="140"/>
      <c r="C5395" s="140"/>
      <c r="D5395" s="140"/>
      <c r="E5395" s="140"/>
      <c r="F5395" s="140"/>
    </row>
    <row r="5396" spans="1:11" s="139" customFormat="1" ht="30" customHeight="1">
      <c r="A5396" s="140" t="s">
        <v>6674</v>
      </c>
      <c r="B5396" s="140"/>
      <c r="C5396" s="140"/>
      <c r="D5396" s="140"/>
      <c r="E5396" s="140"/>
      <c r="F5396" s="140"/>
      <c r="G5396" s="139" t="s">
        <v>52</v>
      </c>
      <c r="I5396" s="139" t="s">
        <v>1535</v>
      </c>
      <c r="J5396" s="139" t="s">
        <v>52</v>
      </c>
      <c r="K5396" s="139" t="s">
        <v>56</v>
      </c>
    </row>
    <row r="5397" spans="1:11" s="139" customFormat="1" ht="30" customHeight="1">
      <c r="A5397" s="140" t="s">
        <v>5307</v>
      </c>
      <c r="B5397" s="142"/>
      <c r="C5397" s="142"/>
      <c r="D5397" s="142"/>
      <c r="E5397" s="142"/>
      <c r="F5397" s="142"/>
      <c r="K5397" s="140" t="s">
        <v>8732</v>
      </c>
    </row>
    <row r="5398" spans="1:11" s="139" customFormat="1" ht="30" customHeight="1">
      <c r="A5398" s="140" t="s">
        <v>52</v>
      </c>
      <c r="B5398" s="142"/>
      <c r="C5398" s="142"/>
      <c r="D5398" s="142"/>
      <c r="E5398" s="142"/>
      <c r="F5398" s="142"/>
      <c r="K5398" s="140" t="s">
        <v>6676</v>
      </c>
    </row>
    <row r="5399" spans="1:11" s="139" customFormat="1" ht="30" customHeight="1">
      <c r="A5399" s="140" t="s">
        <v>3548</v>
      </c>
      <c r="B5399" s="142"/>
      <c r="C5399" s="142"/>
      <c r="D5399" s="142"/>
      <c r="E5399" s="142"/>
      <c r="F5399" s="142"/>
      <c r="K5399" s="140" t="s">
        <v>6677</v>
      </c>
    </row>
    <row r="5400" spans="1:11" s="139" customFormat="1" ht="30" customHeight="1">
      <c r="A5400" s="140" t="s">
        <v>5308</v>
      </c>
      <c r="B5400" s="142"/>
      <c r="C5400" s="142"/>
      <c r="D5400" s="142"/>
      <c r="E5400" s="142"/>
      <c r="F5400" s="142"/>
      <c r="K5400" s="140" t="s">
        <v>8733</v>
      </c>
    </row>
    <row r="5401" spans="1:11" s="139" customFormat="1" ht="30" customHeight="1">
      <c r="A5401" s="140" t="s">
        <v>5309</v>
      </c>
      <c r="B5401" s="142"/>
      <c r="C5401" s="142"/>
      <c r="D5401" s="142"/>
      <c r="E5401" s="142"/>
      <c r="F5401" s="142"/>
      <c r="K5401" s="140" t="s">
        <v>8734</v>
      </c>
    </row>
    <row r="5402" spans="1:11" s="139" customFormat="1" ht="30" customHeight="1">
      <c r="A5402" s="140" t="s">
        <v>5310</v>
      </c>
      <c r="B5402" s="142"/>
      <c r="C5402" s="142"/>
      <c r="D5402" s="142"/>
      <c r="E5402" s="142"/>
      <c r="F5402" s="142"/>
      <c r="K5402" s="140" t="s">
        <v>8735</v>
      </c>
    </row>
    <row r="5403" spans="1:11" s="139" customFormat="1" ht="30" customHeight="1">
      <c r="A5403" s="140" t="s">
        <v>5311</v>
      </c>
      <c r="B5403" s="142"/>
      <c r="C5403" s="142"/>
      <c r="D5403" s="142"/>
      <c r="E5403" s="142"/>
      <c r="F5403" s="142"/>
      <c r="K5403" s="140" t="s">
        <v>8736</v>
      </c>
    </row>
    <row r="5404" spans="1:11" s="139" customFormat="1" ht="30" customHeight="1">
      <c r="A5404" s="140" t="s">
        <v>5312</v>
      </c>
      <c r="B5404" s="142"/>
      <c r="C5404" s="142"/>
      <c r="D5404" s="142"/>
      <c r="E5404" s="142"/>
      <c r="F5404" s="142"/>
      <c r="K5404" s="140" t="s">
        <v>8737</v>
      </c>
    </row>
    <row r="5405" spans="1:11" s="139" customFormat="1" ht="30" customHeight="1">
      <c r="A5405" s="140" t="s">
        <v>5313</v>
      </c>
      <c r="B5405" s="142"/>
      <c r="C5405" s="142"/>
      <c r="D5405" s="142"/>
      <c r="E5405" s="142"/>
      <c r="F5405" s="142"/>
      <c r="K5405" s="140" t="s">
        <v>8738</v>
      </c>
    </row>
    <row r="5406" spans="1:11" s="139" customFormat="1" ht="30" customHeight="1">
      <c r="A5406" s="140" t="s">
        <v>5314</v>
      </c>
      <c r="B5406" s="142"/>
      <c r="C5406" s="142"/>
      <c r="D5406" s="142"/>
      <c r="E5406" s="142"/>
      <c r="F5406" s="142"/>
      <c r="K5406" s="140" t="s">
        <v>8739</v>
      </c>
    </row>
    <row r="5407" spans="1:11" s="139" customFormat="1" ht="30" customHeight="1">
      <c r="A5407" s="140" t="s">
        <v>5315</v>
      </c>
      <c r="B5407" s="142"/>
      <c r="C5407" s="142"/>
      <c r="D5407" s="142"/>
      <c r="E5407" s="142"/>
      <c r="F5407" s="142"/>
      <c r="K5407" s="140" t="s">
        <v>8740</v>
      </c>
    </row>
    <row r="5408" spans="1:11" s="139" customFormat="1" ht="30" customHeight="1">
      <c r="A5408" s="140" t="s">
        <v>52</v>
      </c>
      <c r="B5408" s="142"/>
      <c r="C5408" s="142"/>
      <c r="D5408" s="142"/>
      <c r="E5408" s="142"/>
      <c r="F5408" s="142"/>
      <c r="K5408" s="140" t="s">
        <v>52</v>
      </c>
    </row>
    <row r="5409" spans="1:11" s="139" customFormat="1" ht="30" customHeight="1">
      <c r="A5409" s="140" t="s">
        <v>3739</v>
      </c>
      <c r="B5409" s="142"/>
      <c r="C5409" s="142"/>
      <c r="D5409" s="142"/>
      <c r="E5409" s="142"/>
      <c r="F5409" s="142"/>
      <c r="K5409" s="140" t="s">
        <v>6904</v>
      </c>
    </row>
    <row r="5410" spans="1:11" s="139" customFormat="1" ht="30" customHeight="1">
      <c r="A5410" s="140" t="s">
        <v>5316</v>
      </c>
      <c r="B5410" s="142"/>
      <c r="C5410" s="142"/>
      <c r="D5410" s="142"/>
      <c r="E5410" s="142"/>
      <c r="F5410" s="142"/>
      <c r="K5410" s="140" t="s">
        <v>8741</v>
      </c>
    </row>
    <row r="5411" spans="1:11" s="139" customFormat="1" ht="30" customHeight="1">
      <c r="A5411" s="140" t="s">
        <v>5317</v>
      </c>
      <c r="B5411" s="142">
        <v>187671.2</v>
      </c>
      <c r="C5411" s="142"/>
      <c r="D5411" s="142"/>
      <c r="E5411" s="142">
        <v>187671.2</v>
      </c>
      <c r="F5411" s="142" t="s">
        <v>8742</v>
      </c>
      <c r="K5411" s="140" t="s">
        <v>8743</v>
      </c>
    </row>
    <row r="5412" spans="1:11" s="139" customFormat="1" ht="30" customHeight="1">
      <c r="A5412" s="140" t="s">
        <v>5318</v>
      </c>
      <c r="B5412" s="142"/>
      <c r="C5412" s="142">
        <v>827971.9</v>
      </c>
      <c r="D5412" s="142"/>
      <c r="E5412" s="142">
        <v>827971.9</v>
      </c>
      <c r="F5412" s="142" t="s">
        <v>8744</v>
      </c>
      <c r="K5412" s="140" t="s">
        <v>8745</v>
      </c>
    </row>
    <row r="5413" spans="1:11" s="139" customFormat="1" ht="30" customHeight="1">
      <c r="A5413" s="140" t="s">
        <v>5319</v>
      </c>
      <c r="B5413" s="142"/>
      <c r="C5413" s="142"/>
      <c r="D5413" s="142">
        <v>342885.4</v>
      </c>
      <c r="E5413" s="142">
        <v>342885.4</v>
      </c>
      <c r="F5413" s="142" t="s">
        <v>8746</v>
      </c>
      <c r="K5413" s="140" t="s">
        <v>8747</v>
      </c>
    </row>
    <row r="5414" spans="1:11" s="139" customFormat="1" ht="30" customHeight="1">
      <c r="A5414" s="140" t="s">
        <v>52</v>
      </c>
      <c r="B5414" s="142"/>
      <c r="C5414" s="142"/>
      <c r="D5414" s="142"/>
      <c r="E5414" s="142"/>
      <c r="F5414" s="142"/>
      <c r="K5414" s="140" t="s">
        <v>52</v>
      </c>
    </row>
    <row r="5415" spans="1:11" s="139" customFormat="1" ht="30" customHeight="1">
      <c r="A5415" s="140" t="s">
        <v>5320</v>
      </c>
      <c r="B5415" s="142"/>
      <c r="C5415" s="142"/>
      <c r="D5415" s="142"/>
      <c r="E5415" s="142"/>
      <c r="F5415" s="142"/>
      <c r="K5415" s="140" t="s">
        <v>8748</v>
      </c>
    </row>
    <row r="5416" spans="1:11" s="139" customFormat="1" ht="30" customHeight="1">
      <c r="A5416" s="140" t="s">
        <v>5321</v>
      </c>
      <c r="B5416" s="142">
        <v>242253.7</v>
      </c>
      <c r="C5416" s="142"/>
      <c r="D5416" s="142"/>
      <c r="E5416" s="142">
        <v>242253.7</v>
      </c>
      <c r="F5416" s="142" t="s">
        <v>7067</v>
      </c>
      <c r="K5416" s="140" t="s">
        <v>8749</v>
      </c>
    </row>
    <row r="5417" spans="1:11" s="139" customFormat="1" ht="30" customHeight="1">
      <c r="A5417" s="140" t="s">
        <v>5318</v>
      </c>
      <c r="B5417" s="142"/>
      <c r="C5417" s="142">
        <v>827971.9</v>
      </c>
      <c r="D5417" s="142"/>
      <c r="E5417" s="142">
        <v>827971.9</v>
      </c>
      <c r="F5417" s="142" t="s">
        <v>7069</v>
      </c>
      <c r="K5417" s="140" t="s">
        <v>8750</v>
      </c>
    </row>
    <row r="5418" spans="1:11" s="139" customFormat="1" ht="30" customHeight="1">
      <c r="A5418" s="140" t="s">
        <v>5322</v>
      </c>
      <c r="B5418" s="142"/>
      <c r="C5418" s="142"/>
      <c r="D5418" s="142">
        <v>175176</v>
      </c>
      <c r="E5418" s="142">
        <v>175176</v>
      </c>
      <c r="F5418" s="142" t="s">
        <v>7071</v>
      </c>
      <c r="K5418" s="140" t="s">
        <v>8751</v>
      </c>
    </row>
    <row r="5419" spans="1:11" s="139" customFormat="1" ht="30" customHeight="1">
      <c r="A5419" s="140" t="s">
        <v>52</v>
      </c>
      <c r="B5419" s="142"/>
      <c r="C5419" s="142"/>
      <c r="D5419" s="142"/>
      <c r="E5419" s="142"/>
      <c r="F5419" s="142"/>
      <c r="K5419" s="140" t="s">
        <v>52</v>
      </c>
    </row>
    <row r="5420" spans="1:11" s="139" customFormat="1" ht="30" customHeight="1">
      <c r="A5420" s="140" t="s">
        <v>3642</v>
      </c>
      <c r="B5420" s="146">
        <v>429924.9</v>
      </c>
      <c r="C5420" s="146">
        <v>1655943.8</v>
      </c>
      <c r="D5420" s="146">
        <v>518061.4</v>
      </c>
      <c r="E5420" s="146">
        <v>2603930.1</v>
      </c>
      <c r="F5420" s="146"/>
      <c r="K5420" s="140" t="s">
        <v>6787</v>
      </c>
    </row>
    <row r="5421" spans="1:11" s="139" customFormat="1" ht="30" customHeight="1">
      <c r="A5421" s="140" t="s">
        <v>52</v>
      </c>
      <c r="B5421" s="142"/>
      <c r="C5421" s="142"/>
      <c r="D5421" s="142"/>
      <c r="E5421" s="142"/>
      <c r="F5421" s="142"/>
      <c r="K5421" s="140" t="s">
        <v>6758</v>
      </c>
    </row>
    <row r="5422" spans="1:11" s="139" customFormat="1" ht="30" customHeight="1">
      <c r="A5422" s="140" t="s">
        <v>5126</v>
      </c>
      <c r="B5422" s="142"/>
      <c r="C5422" s="142"/>
      <c r="D5422" s="142"/>
      <c r="E5422" s="142"/>
      <c r="F5422" s="142"/>
      <c r="K5422" s="140" t="s">
        <v>8528</v>
      </c>
    </row>
    <row r="5423" spans="1:11" s="139" customFormat="1" ht="30" customHeight="1">
      <c r="A5423" s="140" t="s">
        <v>5323</v>
      </c>
      <c r="B5423" s="142"/>
      <c r="C5423" s="142"/>
      <c r="D5423" s="142"/>
      <c r="E5423" s="142"/>
      <c r="F5423" s="142"/>
      <c r="K5423" s="140" t="s">
        <v>8752</v>
      </c>
    </row>
    <row r="5424" spans="1:11" s="139" customFormat="1" ht="30" customHeight="1">
      <c r="A5424" s="140" t="s">
        <v>5324</v>
      </c>
      <c r="B5424" s="142"/>
      <c r="C5424" s="142">
        <v>6470847.0999999996</v>
      </c>
      <c r="D5424" s="142"/>
      <c r="E5424" s="142">
        <v>6470847.0999999996</v>
      </c>
      <c r="F5424" s="142" t="s">
        <v>6752</v>
      </c>
      <c r="K5424" s="140" t="s">
        <v>8753</v>
      </c>
    </row>
    <row r="5425" spans="1:11" s="139" customFormat="1" ht="30" customHeight="1">
      <c r="A5425" s="140" t="s">
        <v>5325</v>
      </c>
      <c r="B5425" s="142"/>
      <c r="C5425" s="142"/>
      <c r="D5425" s="142"/>
      <c r="E5425" s="142"/>
      <c r="F5425" s="142"/>
      <c r="K5425" s="140" t="s">
        <v>8754</v>
      </c>
    </row>
    <row r="5426" spans="1:11" s="139" customFormat="1" ht="30" customHeight="1">
      <c r="A5426" s="140" t="s">
        <v>5326</v>
      </c>
      <c r="B5426" s="142"/>
      <c r="C5426" s="142">
        <v>1437522.4</v>
      </c>
      <c r="D5426" s="142"/>
      <c r="E5426" s="142">
        <v>1437522.4</v>
      </c>
      <c r="F5426" s="142" t="s">
        <v>6755</v>
      </c>
      <c r="K5426" s="140" t="s">
        <v>8755</v>
      </c>
    </row>
    <row r="5427" spans="1:11" s="139" customFormat="1" ht="30" customHeight="1">
      <c r="A5427" s="140" t="s">
        <v>5327</v>
      </c>
      <c r="B5427" s="142"/>
      <c r="C5427" s="142"/>
      <c r="D5427" s="142"/>
      <c r="E5427" s="142"/>
      <c r="F5427" s="142"/>
      <c r="K5427" s="140" t="s">
        <v>8756</v>
      </c>
    </row>
    <row r="5428" spans="1:11" s="139" customFormat="1" ht="30" customHeight="1">
      <c r="A5428" s="140" t="s">
        <v>5328</v>
      </c>
      <c r="B5428" s="142"/>
      <c r="C5428" s="142">
        <v>597746.30000000005</v>
      </c>
      <c r="D5428" s="142"/>
      <c r="E5428" s="142">
        <v>597746.30000000005</v>
      </c>
      <c r="F5428" s="142" t="s">
        <v>6808</v>
      </c>
      <c r="K5428" s="140" t="s">
        <v>8757</v>
      </c>
    </row>
    <row r="5429" spans="1:11" s="139" customFormat="1" ht="30" customHeight="1">
      <c r="A5429" s="140" t="s">
        <v>52</v>
      </c>
      <c r="B5429" s="142"/>
      <c r="C5429" s="142"/>
      <c r="D5429" s="142"/>
      <c r="E5429" s="142"/>
      <c r="F5429" s="142"/>
      <c r="K5429" s="140" t="s">
        <v>52</v>
      </c>
    </row>
    <row r="5430" spans="1:11" s="139" customFormat="1" ht="30" customHeight="1">
      <c r="A5430" s="140" t="s">
        <v>3642</v>
      </c>
      <c r="B5430" s="146"/>
      <c r="C5430" s="146">
        <v>8506115.8000000007</v>
      </c>
      <c r="D5430" s="146"/>
      <c r="E5430" s="146">
        <v>8506115.8000000007</v>
      </c>
      <c r="F5430" s="146"/>
      <c r="K5430" s="140" t="s">
        <v>6795</v>
      </c>
    </row>
    <row r="5431" spans="1:11" s="139" customFormat="1" ht="30" customHeight="1">
      <c r="A5431" s="140" t="s">
        <v>52</v>
      </c>
      <c r="B5431" s="142"/>
      <c r="C5431" s="142"/>
      <c r="D5431" s="142"/>
      <c r="E5431" s="142"/>
      <c r="F5431" s="142"/>
      <c r="K5431" s="140" t="s">
        <v>6796</v>
      </c>
    </row>
    <row r="5432" spans="1:11" s="139" customFormat="1" ht="30" customHeight="1">
      <c r="A5432" s="140" t="s">
        <v>3690</v>
      </c>
      <c r="B5432" s="142"/>
      <c r="C5432" s="142"/>
      <c r="D5432" s="142"/>
      <c r="E5432" s="142"/>
      <c r="F5432" s="142"/>
      <c r="K5432" s="140" t="s">
        <v>6863</v>
      </c>
    </row>
    <row r="5433" spans="1:11" s="139" customFormat="1" ht="30" customHeight="1">
      <c r="A5433" s="140" t="s">
        <v>5329</v>
      </c>
      <c r="B5433" s="142">
        <v>255183.4</v>
      </c>
      <c r="C5433" s="142"/>
      <c r="D5433" s="142"/>
      <c r="E5433" s="142">
        <v>255183.4</v>
      </c>
      <c r="F5433" s="142"/>
      <c r="K5433" s="140" t="s">
        <v>8758</v>
      </c>
    </row>
    <row r="5434" spans="1:11" s="139" customFormat="1" ht="30" customHeight="1">
      <c r="A5434" s="140" t="s">
        <v>52</v>
      </c>
      <c r="B5434" s="142"/>
      <c r="C5434" s="142"/>
      <c r="D5434" s="142"/>
      <c r="E5434" s="142"/>
      <c r="F5434" s="142"/>
      <c r="K5434" s="140" t="s">
        <v>52</v>
      </c>
    </row>
    <row r="5435" spans="1:11" s="139" customFormat="1" ht="30" customHeight="1">
      <c r="A5435" s="140" t="s">
        <v>3642</v>
      </c>
      <c r="B5435" s="146">
        <v>255183.4</v>
      </c>
      <c r="C5435" s="146"/>
      <c r="D5435" s="146"/>
      <c r="E5435" s="146">
        <v>255183.4</v>
      </c>
      <c r="F5435" s="146"/>
      <c r="K5435" s="140" t="s">
        <v>6804</v>
      </c>
    </row>
    <row r="5436" spans="1:11" s="139" customFormat="1" ht="30" customHeight="1">
      <c r="A5436" s="140" t="s">
        <v>52</v>
      </c>
      <c r="B5436" s="142"/>
      <c r="C5436" s="142"/>
      <c r="D5436" s="142"/>
      <c r="E5436" s="142"/>
      <c r="F5436" s="142"/>
      <c r="K5436" s="140" t="s">
        <v>52</v>
      </c>
    </row>
    <row r="5437" spans="1:11" s="139" customFormat="1" ht="30" customHeight="1">
      <c r="A5437" s="140" t="s">
        <v>3692</v>
      </c>
      <c r="B5437" s="143">
        <v>685108.3</v>
      </c>
      <c r="C5437" s="143">
        <v>10162059.6</v>
      </c>
      <c r="D5437" s="143">
        <v>518061.4</v>
      </c>
      <c r="E5437" s="143">
        <v>11365229.300000001</v>
      </c>
      <c r="F5437" s="143"/>
      <c r="K5437" s="140" t="s">
        <v>6891</v>
      </c>
    </row>
    <row r="5438" spans="1:11" s="139" customFormat="1" ht="30" customHeight="1">
      <c r="A5438" s="140"/>
      <c r="B5438" s="140"/>
      <c r="C5438" s="140"/>
      <c r="D5438" s="140"/>
      <c r="E5438" s="140"/>
      <c r="F5438" s="140"/>
    </row>
    <row r="5439" spans="1:11" s="139" customFormat="1" ht="30" customHeight="1" thickBot="1">
      <c r="A5439" s="144" t="s">
        <v>3566</v>
      </c>
      <c r="B5439" s="145">
        <v>685108</v>
      </c>
      <c r="C5439" s="145">
        <v>10162059</v>
      </c>
      <c r="D5439" s="145">
        <v>518061</v>
      </c>
      <c r="E5439" s="145">
        <v>11365228</v>
      </c>
      <c r="F5439" s="144"/>
    </row>
    <row r="5440" spans="1:11" s="139" customFormat="1" ht="30" customHeight="1">
      <c r="A5440" s="140"/>
      <c r="B5440" s="140"/>
      <c r="C5440" s="140"/>
      <c r="D5440" s="140"/>
      <c r="E5440" s="140"/>
      <c r="F5440" s="140"/>
    </row>
    <row r="5441" spans="1:11" s="139" customFormat="1" ht="30" customHeight="1">
      <c r="A5441" s="140" t="s">
        <v>8759</v>
      </c>
      <c r="B5441" s="141">
        <v>792589</v>
      </c>
      <c r="C5441" s="141">
        <v>24770020</v>
      </c>
      <c r="D5441" s="141">
        <v>647576</v>
      </c>
      <c r="E5441" s="141">
        <v>26210185</v>
      </c>
      <c r="F5441" s="140" t="s">
        <v>52</v>
      </c>
      <c r="G5441" s="139" t="s">
        <v>52</v>
      </c>
      <c r="H5441" s="139" t="s">
        <v>6572</v>
      </c>
      <c r="K5441" s="139">
        <v>1</v>
      </c>
    </row>
    <row r="5442" spans="1:11" s="139" customFormat="1" ht="30" customHeight="1">
      <c r="A5442" s="147"/>
      <c r="B5442" s="140"/>
      <c r="C5442" s="140"/>
      <c r="D5442" s="140"/>
      <c r="E5442" s="140"/>
      <c r="F5442" s="140"/>
    </row>
    <row r="5443" spans="1:11" s="139" customFormat="1" ht="30" customHeight="1">
      <c r="A5443" s="140" t="s">
        <v>6674</v>
      </c>
      <c r="B5443" s="140"/>
      <c r="C5443" s="140"/>
      <c r="D5443" s="140"/>
      <c r="E5443" s="140"/>
      <c r="F5443" s="140"/>
      <c r="G5443" s="139" t="s">
        <v>52</v>
      </c>
      <c r="I5443" s="139" t="s">
        <v>1535</v>
      </c>
      <c r="J5443" s="139" t="s">
        <v>52</v>
      </c>
      <c r="K5443" s="139" t="s">
        <v>56</v>
      </c>
    </row>
    <row r="5444" spans="1:11" s="139" customFormat="1" ht="30" customHeight="1">
      <c r="A5444" s="140" t="s">
        <v>5330</v>
      </c>
      <c r="B5444" s="142"/>
      <c r="C5444" s="142"/>
      <c r="D5444" s="142"/>
      <c r="E5444" s="142"/>
      <c r="F5444" s="142"/>
      <c r="K5444" s="140" t="s">
        <v>8760</v>
      </c>
    </row>
    <row r="5445" spans="1:11" s="139" customFormat="1" ht="30" customHeight="1">
      <c r="A5445" s="140" t="s">
        <v>52</v>
      </c>
      <c r="B5445" s="142"/>
      <c r="C5445" s="142"/>
      <c r="D5445" s="142"/>
      <c r="E5445" s="142"/>
      <c r="F5445" s="142"/>
      <c r="K5445" s="140" t="s">
        <v>6676</v>
      </c>
    </row>
    <row r="5446" spans="1:11" s="139" customFormat="1" ht="30" customHeight="1">
      <c r="A5446" s="140" t="s">
        <v>3548</v>
      </c>
      <c r="B5446" s="142"/>
      <c r="C5446" s="142"/>
      <c r="D5446" s="142"/>
      <c r="E5446" s="142"/>
      <c r="F5446" s="142"/>
      <c r="K5446" s="140" t="s">
        <v>6677</v>
      </c>
    </row>
    <row r="5447" spans="1:11" s="139" customFormat="1" ht="30" customHeight="1">
      <c r="A5447" s="140" t="s">
        <v>5308</v>
      </c>
      <c r="B5447" s="142"/>
      <c r="C5447" s="142"/>
      <c r="D5447" s="142"/>
      <c r="E5447" s="142"/>
      <c r="F5447" s="142"/>
      <c r="K5447" s="140" t="s">
        <v>8733</v>
      </c>
    </row>
    <row r="5448" spans="1:11" s="139" customFormat="1" ht="30" customHeight="1">
      <c r="A5448" s="140" t="s">
        <v>5309</v>
      </c>
      <c r="B5448" s="142"/>
      <c r="C5448" s="142"/>
      <c r="D5448" s="142"/>
      <c r="E5448" s="142"/>
      <c r="F5448" s="142"/>
      <c r="K5448" s="140" t="s">
        <v>8734</v>
      </c>
    </row>
    <row r="5449" spans="1:11" s="139" customFormat="1" ht="30" customHeight="1">
      <c r="A5449" s="140" t="s">
        <v>5310</v>
      </c>
      <c r="B5449" s="142"/>
      <c r="C5449" s="142"/>
      <c r="D5449" s="142"/>
      <c r="E5449" s="142"/>
      <c r="F5449" s="142"/>
      <c r="K5449" s="140" t="s">
        <v>8735</v>
      </c>
    </row>
    <row r="5450" spans="1:11" s="139" customFormat="1" ht="30" customHeight="1">
      <c r="A5450" s="140" t="s">
        <v>5311</v>
      </c>
      <c r="B5450" s="142"/>
      <c r="C5450" s="142"/>
      <c r="D5450" s="142"/>
      <c r="E5450" s="142"/>
      <c r="F5450" s="142"/>
      <c r="K5450" s="140" t="s">
        <v>8736</v>
      </c>
    </row>
    <row r="5451" spans="1:11" s="139" customFormat="1" ht="30" customHeight="1">
      <c r="A5451" s="140" t="s">
        <v>5312</v>
      </c>
      <c r="B5451" s="142"/>
      <c r="C5451" s="142"/>
      <c r="D5451" s="142"/>
      <c r="E5451" s="142"/>
      <c r="F5451" s="142"/>
      <c r="K5451" s="140" t="s">
        <v>8737</v>
      </c>
    </row>
    <row r="5452" spans="1:11" s="139" customFormat="1" ht="30" customHeight="1">
      <c r="A5452" s="140" t="s">
        <v>5313</v>
      </c>
      <c r="B5452" s="142"/>
      <c r="C5452" s="142"/>
      <c r="D5452" s="142"/>
      <c r="E5452" s="142"/>
      <c r="F5452" s="142"/>
      <c r="K5452" s="140" t="s">
        <v>8738</v>
      </c>
    </row>
    <row r="5453" spans="1:11" s="139" customFormat="1" ht="30" customHeight="1">
      <c r="A5453" s="140" t="s">
        <v>5314</v>
      </c>
      <c r="B5453" s="142"/>
      <c r="C5453" s="142"/>
      <c r="D5453" s="142"/>
      <c r="E5453" s="142"/>
      <c r="F5453" s="142"/>
      <c r="K5453" s="140" t="s">
        <v>8739</v>
      </c>
    </row>
    <row r="5454" spans="1:11" s="139" customFormat="1" ht="30" customHeight="1">
      <c r="A5454" s="140" t="s">
        <v>5315</v>
      </c>
      <c r="B5454" s="142"/>
      <c r="C5454" s="142"/>
      <c r="D5454" s="142"/>
      <c r="E5454" s="142"/>
      <c r="F5454" s="142"/>
      <c r="K5454" s="140" t="s">
        <v>8740</v>
      </c>
    </row>
    <row r="5455" spans="1:11" s="139" customFormat="1" ht="30" customHeight="1">
      <c r="A5455" s="140" t="s">
        <v>52</v>
      </c>
      <c r="B5455" s="142"/>
      <c r="C5455" s="142"/>
      <c r="D5455" s="142"/>
      <c r="E5455" s="142"/>
      <c r="F5455" s="142"/>
      <c r="K5455" s="140" t="s">
        <v>52</v>
      </c>
    </row>
    <row r="5456" spans="1:11" s="139" customFormat="1" ht="30" customHeight="1">
      <c r="A5456" s="140" t="s">
        <v>3739</v>
      </c>
      <c r="B5456" s="142"/>
      <c r="C5456" s="142"/>
      <c r="D5456" s="142"/>
      <c r="E5456" s="142"/>
      <c r="F5456" s="142"/>
      <c r="K5456" s="140" t="s">
        <v>6904</v>
      </c>
    </row>
    <row r="5457" spans="1:11" s="139" customFormat="1" ht="30" customHeight="1">
      <c r="A5457" s="140" t="s">
        <v>5316</v>
      </c>
      <c r="B5457" s="142"/>
      <c r="C5457" s="142"/>
      <c r="D5457" s="142"/>
      <c r="E5457" s="142"/>
      <c r="F5457" s="142"/>
      <c r="K5457" s="140" t="s">
        <v>8741</v>
      </c>
    </row>
    <row r="5458" spans="1:11" s="139" customFormat="1" ht="30" customHeight="1">
      <c r="A5458" s="140" t="s">
        <v>5317</v>
      </c>
      <c r="B5458" s="142">
        <v>187671.2</v>
      </c>
      <c r="C5458" s="142"/>
      <c r="D5458" s="142"/>
      <c r="E5458" s="142">
        <v>187671.2</v>
      </c>
      <c r="F5458" s="142" t="s">
        <v>8742</v>
      </c>
      <c r="K5458" s="140" t="s">
        <v>8743</v>
      </c>
    </row>
    <row r="5459" spans="1:11" s="139" customFormat="1" ht="30" customHeight="1">
      <c r="A5459" s="140" t="s">
        <v>5318</v>
      </c>
      <c r="B5459" s="142"/>
      <c r="C5459" s="142">
        <v>827971.9</v>
      </c>
      <c r="D5459" s="142"/>
      <c r="E5459" s="142">
        <v>827971.9</v>
      </c>
      <c r="F5459" s="142" t="s">
        <v>8744</v>
      </c>
      <c r="K5459" s="140" t="s">
        <v>8745</v>
      </c>
    </row>
    <row r="5460" spans="1:11" s="139" customFormat="1" ht="30" customHeight="1">
      <c r="A5460" s="140" t="s">
        <v>5319</v>
      </c>
      <c r="B5460" s="142"/>
      <c r="C5460" s="142"/>
      <c r="D5460" s="142">
        <v>342885.4</v>
      </c>
      <c r="E5460" s="142">
        <v>342885.4</v>
      </c>
      <c r="F5460" s="142" t="s">
        <v>8746</v>
      </c>
      <c r="K5460" s="140" t="s">
        <v>8747</v>
      </c>
    </row>
    <row r="5461" spans="1:11" s="139" customFormat="1" ht="30" customHeight="1">
      <c r="A5461" s="140" t="s">
        <v>52</v>
      </c>
      <c r="B5461" s="142"/>
      <c r="C5461" s="142"/>
      <c r="D5461" s="142"/>
      <c r="E5461" s="142"/>
      <c r="F5461" s="142"/>
      <c r="K5461" s="140" t="s">
        <v>52</v>
      </c>
    </row>
    <row r="5462" spans="1:11" s="139" customFormat="1" ht="30" customHeight="1">
      <c r="A5462" s="140" t="s">
        <v>5320</v>
      </c>
      <c r="B5462" s="142"/>
      <c r="C5462" s="142"/>
      <c r="D5462" s="142"/>
      <c r="E5462" s="142"/>
      <c r="F5462" s="142"/>
      <c r="K5462" s="140" t="s">
        <v>8748</v>
      </c>
    </row>
    <row r="5463" spans="1:11" s="139" customFormat="1" ht="30" customHeight="1">
      <c r="A5463" s="140" t="s">
        <v>5321</v>
      </c>
      <c r="B5463" s="142">
        <v>242253.7</v>
      </c>
      <c r="C5463" s="142"/>
      <c r="D5463" s="142"/>
      <c r="E5463" s="142">
        <v>242253.7</v>
      </c>
      <c r="F5463" s="142" t="s">
        <v>7067</v>
      </c>
      <c r="K5463" s="140" t="s">
        <v>8749</v>
      </c>
    </row>
    <row r="5464" spans="1:11" s="139" customFormat="1" ht="30" customHeight="1">
      <c r="A5464" s="140" t="s">
        <v>5318</v>
      </c>
      <c r="B5464" s="142"/>
      <c r="C5464" s="142">
        <v>827971.9</v>
      </c>
      <c r="D5464" s="142"/>
      <c r="E5464" s="142">
        <v>827971.9</v>
      </c>
      <c r="F5464" s="142" t="s">
        <v>7069</v>
      </c>
      <c r="K5464" s="140" t="s">
        <v>8750</v>
      </c>
    </row>
    <row r="5465" spans="1:11" s="139" customFormat="1" ht="30" customHeight="1">
      <c r="A5465" s="140" t="s">
        <v>5322</v>
      </c>
      <c r="B5465" s="142"/>
      <c r="C5465" s="142"/>
      <c r="D5465" s="142">
        <v>175176</v>
      </c>
      <c r="E5465" s="142">
        <v>175176</v>
      </c>
      <c r="F5465" s="142" t="s">
        <v>7071</v>
      </c>
      <c r="K5465" s="140" t="s">
        <v>8751</v>
      </c>
    </row>
    <row r="5466" spans="1:11" s="139" customFormat="1" ht="30" customHeight="1">
      <c r="A5466" s="140" t="s">
        <v>3694</v>
      </c>
      <c r="B5466" s="142"/>
      <c r="C5466" s="142"/>
      <c r="D5466" s="142"/>
      <c r="E5466" s="142"/>
      <c r="F5466" s="142"/>
      <c r="K5466" s="140" t="s">
        <v>6868</v>
      </c>
    </row>
    <row r="5467" spans="1:11" s="139" customFormat="1" ht="30" customHeight="1">
      <c r="A5467" s="140" t="s">
        <v>5331</v>
      </c>
      <c r="B5467" s="142">
        <v>107481.2</v>
      </c>
      <c r="C5467" s="142"/>
      <c r="D5467" s="142"/>
      <c r="E5467" s="142">
        <v>107481.2</v>
      </c>
      <c r="F5467" s="142"/>
      <c r="K5467" s="140" t="s">
        <v>6869</v>
      </c>
    </row>
    <row r="5468" spans="1:11" s="139" customFormat="1" ht="30" customHeight="1">
      <c r="A5468" s="140" t="s">
        <v>3696</v>
      </c>
      <c r="B5468" s="142"/>
      <c r="C5468" s="142"/>
      <c r="D5468" s="142"/>
      <c r="E5468" s="142"/>
      <c r="F5468" s="142"/>
      <c r="K5468" s="140" t="s">
        <v>6870</v>
      </c>
    </row>
    <row r="5469" spans="1:11" s="139" customFormat="1" ht="30" customHeight="1">
      <c r="A5469" s="140" t="s">
        <v>5332</v>
      </c>
      <c r="B5469" s="142"/>
      <c r="C5469" s="142">
        <v>1448950.8</v>
      </c>
      <c r="D5469" s="142"/>
      <c r="E5469" s="142">
        <v>1448950.8</v>
      </c>
      <c r="F5469" s="142"/>
      <c r="K5469" s="140" t="s">
        <v>6871</v>
      </c>
    </row>
    <row r="5470" spans="1:11" s="139" customFormat="1" ht="30" customHeight="1">
      <c r="A5470" s="140" t="s">
        <v>3698</v>
      </c>
      <c r="B5470" s="142"/>
      <c r="C5470" s="142"/>
      <c r="D5470" s="142"/>
      <c r="E5470" s="142"/>
      <c r="F5470" s="142"/>
      <c r="K5470" s="140" t="s">
        <v>6872</v>
      </c>
    </row>
    <row r="5471" spans="1:11" s="139" customFormat="1" ht="30" customHeight="1">
      <c r="A5471" s="140" t="s">
        <v>5333</v>
      </c>
      <c r="B5471" s="142"/>
      <c r="C5471" s="142"/>
      <c r="D5471" s="142">
        <v>129515.3</v>
      </c>
      <c r="E5471" s="142">
        <v>129515.3</v>
      </c>
      <c r="F5471" s="142"/>
      <c r="K5471" s="140" t="s">
        <v>6873</v>
      </c>
    </row>
    <row r="5472" spans="1:11" s="139" customFormat="1" ht="30" customHeight="1">
      <c r="A5472" s="140" t="s">
        <v>5334</v>
      </c>
      <c r="B5472" s="142"/>
      <c r="C5472" s="142"/>
      <c r="D5472" s="142"/>
      <c r="E5472" s="142"/>
      <c r="F5472" s="142"/>
      <c r="K5472" s="140" t="s">
        <v>8761</v>
      </c>
    </row>
    <row r="5473" spans="1:11" s="139" customFormat="1" ht="30" customHeight="1">
      <c r="A5473" s="140" t="s">
        <v>5335</v>
      </c>
      <c r="B5473" s="142"/>
      <c r="C5473" s="142">
        <v>931468.3</v>
      </c>
      <c r="D5473" s="142"/>
      <c r="E5473" s="142">
        <v>931468.3</v>
      </c>
      <c r="F5473" s="142"/>
      <c r="K5473" s="140" t="s">
        <v>8762</v>
      </c>
    </row>
    <row r="5474" spans="1:11" s="139" customFormat="1" ht="30" customHeight="1">
      <c r="A5474" s="140" t="s">
        <v>5336</v>
      </c>
      <c r="B5474" s="146">
        <v>537406.1</v>
      </c>
      <c r="C5474" s="146">
        <v>4036362.9</v>
      </c>
      <c r="D5474" s="146">
        <v>647576.69999999995</v>
      </c>
      <c r="E5474" s="146">
        <v>5221345.7</v>
      </c>
      <c r="F5474" s="146"/>
      <c r="K5474" s="140" t="s">
        <v>8763</v>
      </c>
    </row>
    <row r="5475" spans="1:11" s="139" customFormat="1" ht="30" customHeight="1">
      <c r="A5475" s="140" t="s">
        <v>52</v>
      </c>
      <c r="B5475" s="142"/>
      <c r="C5475" s="142"/>
      <c r="D5475" s="142"/>
      <c r="E5475" s="142"/>
      <c r="F5475" s="142"/>
      <c r="K5475" s="140" t="s">
        <v>52</v>
      </c>
    </row>
    <row r="5476" spans="1:11" s="139" customFormat="1" ht="30" customHeight="1">
      <c r="A5476" s="140" t="s">
        <v>52</v>
      </c>
      <c r="B5476" s="142"/>
      <c r="C5476" s="142"/>
      <c r="D5476" s="142"/>
      <c r="E5476" s="142"/>
      <c r="F5476" s="142"/>
      <c r="K5476" s="140" t="s">
        <v>6758</v>
      </c>
    </row>
    <row r="5477" spans="1:11" s="139" customFormat="1" ht="30" customHeight="1">
      <c r="A5477" s="140" t="s">
        <v>5126</v>
      </c>
      <c r="B5477" s="142"/>
      <c r="C5477" s="142"/>
      <c r="D5477" s="142"/>
      <c r="E5477" s="142"/>
      <c r="F5477" s="142"/>
      <c r="K5477" s="140" t="s">
        <v>8528</v>
      </c>
    </row>
    <row r="5478" spans="1:11" s="139" customFormat="1" ht="30" customHeight="1">
      <c r="A5478" s="140" t="s">
        <v>5323</v>
      </c>
      <c r="B5478" s="142"/>
      <c r="C5478" s="142"/>
      <c r="D5478" s="142"/>
      <c r="E5478" s="142"/>
      <c r="F5478" s="142"/>
      <c r="K5478" s="140" t="s">
        <v>8752</v>
      </c>
    </row>
    <row r="5479" spans="1:11" s="139" customFormat="1" ht="30" customHeight="1">
      <c r="A5479" s="140" t="s">
        <v>5324</v>
      </c>
      <c r="B5479" s="142"/>
      <c r="C5479" s="142">
        <v>6470847.0999999996</v>
      </c>
      <c r="D5479" s="142"/>
      <c r="E5479" s="142">
        <v>6470847.0999999996</v>
      </c>
      <c r="F5479" s="142" t="s">
        <v>6752</v>
      </c>
      <c r="K5479" s="140" t="s">
        <v>8753</v>
      </c>
    </row>
    <row r="5480" spans="1:11" s="139" customFormat="1" ht="30" customHeight="1">
      <c r="A5480" s="140" t="s">
        <v>5325</v>
      </c>
      <c r="B5480" s="142"/>
      <c r="C5480" s="142"/>
      <c r="D5480" s="142"/>
      <c r="E5480" s="142"/>
      <c r="F5480" s="142"/>
      <c r="K5480" s="140" t="s">
        <v>8754</v>
      </c>
    </row>
    <row r="5481" spans="1:11" s="139" customFormat="1" ht="30" customHeight="1">
      <c r="A5481" s="140" t="s">
        <v>5326</v>
      </c>
      <c r="B5481" s="142"/>
      <c r="C5481" s="142">
        <v>1437522.4</v>
      </c>
      <c r="D5481" s="142"/>
      <c r="E5481" s="142">
        <v>1437522.4</v>
      </c>
      <c r="F5481" s="142" t="s">
        <v>6755</v>
      </c>
      <c r="K5481" s="140" t="s">
        <v>8755</v>
      </c>
    </row>
    <row r="5482" spans="1:11" s="139" customFormat="1" ht="30" customHeight="1">
      <c r="A5482" s="140" t="s">
        <v>5327</v>
      </c>
      <c r="B5482" s="142"/>
      <c r="C5482" s="142"/>
      <c r="D5482" s="142"/>
      <c r="E5482" s="142"/>
      <c r="F5482" s="142"/>
      <c r="K5482" s="140" t="s">
        <v>8756</v>
      </c>
    </row>
    <row r="5483" spans="1:11" s="139" customFormat="1" ht="30" customHeight="1">
      <c r="A5483" s="140" t="s">
        <v>5328</v>
      </c>
      <c r="B5483" s="142"/>
      <c r="C5483" s="142">
        <v>597746.30000000005</v>
      </c>
      <c r="D5483" s="142"/>
      <c r="E5483" s="142">
        <v>597746.30000000005</v>
      </c>
      <c r="F5483" s="142" t="s">
        <v>6808</v>
      </c>
      <c r="K5483" s="140" t="s">
        <v>8757</v>
      </c>
    </row>
    <row r="5484" spans="1:11" s="139" customFormat="1" ht="30" customHeight="1">
      <c r="A5484" s="140" t="s">
        <v>52</v>
      </c>
      <c r="B5484" s="142"/>
      <c r="C5484" s="142"/>
      <c r="D5484" s="142"/>
      <c r="E5484" s="142"/>
      <c r="F5484" s="142"/>
      <c r="K5484" s="140" t="s">
        <v>52</v>
      </c>
    </row>
    <row r="5485" spans="1:11" s="139" customFormat="1" ht="30" customHeight="1">
      <c r="A5485" s="140" t="s">
        <v>5336</v>
      </c>
      <c r="B5485" s="146"/>
      <c r="C5485" s="146">
        <v>8506115.8000000007</v>
      </c>
      <c r="D5485" s="146"/>
      <c r="E5485" s="146">
        <v>8506115.8000000007</v>
      </c>
      <c r="F5485" s="146"/>
      <c r="K5485" s="140" t="s">
        <v>8764</v>
      </c>
    </row>
    <row r="5486" spans="1:11" s="139" customFormat="1" ht="30" customHeight="1">
      <c r="A5486" s="140" t="s">
        <v>52</v>
      </c>
      <c r="B5486" s="142"/>
      <c r="C5486" s="142"/>
      <c r="D5486" s="142"/>
      <c r="E5486" s="142"/>
      <c r="F5486" s="142"/>
      <c r="K5486" s="140" t="s">
        <v>6796</v>
      </c>
    </row>
    <row r="5487" spans="1:11" s="139" customFormat="1" ht="30" customHeight="1">
      <c r="A5487" s="140" t="s">
        <v>3619</v>
      </c>
      <c r="B5487" s="142"/>
      <c r="C5487" s="142"/>
      <c r="D5487" s="142"/>
      <c r="E5487" s="142"/>
      <c r="F5487" s="142"/>
      <c r="K5487" s="140" t="s">
        <v>6759</v>
      </c>
    </row>
    <row r="5488" spans="1:11" s="139" customFormat="1" ht="30" customHeight="1">
      <c r="A5488" s="140" t="s">
        <v>5329</v>
      </c>
      <c r="B5488" s="142">
        <v>255183.4</v>
      </c>
      <c r="C5488" s="142"/>
      <c r="D5488" s="142"/>
      <c r="E5488" s="142">
        <v>255183.4</v>
      </c>
      <c r="F5488" s="142"/>
      <c r="K5488" s="140" t="s">
        <v>8758</v>
      </c>
    </row>
    <row r="5489" spans="1:11" s="139" customFormat="1" ht="30" customHeight="1">
      <c r="A5489" s="140" t="s">
        <v>52</v>
      </c>
      <c r="B5489" s="142"/>
      <c r="C5489" s="142"/>
      <c r="D5489" s="142"/>
      <c r="E5489" s="142"/>
      <c r="F5489" s="142"/>
      <c r="K5489" s="140" t="s">
        <v>52</v>
      </c>
    </row>
    <row r="5490" spans="1:11" s="139" customFormat="1" ht="30" customHeight="1">
      <c r="A5490" s="140" t="s">
        <v>5336</v>
      </c>
      <c r="B5490" s="146">
        <v>255183.4</v>
      </c>
      <c r="C5490" s="146"/>
      <c r="D5490" s="146"/>
      <c r="E5490" s="146">
        <v>255183.4</v>
      </c>
      <c r="F5490" s="146"/>
      <c r="K5490" s="140" t="s">
        <v>8765</v>
      </c>
    </row>
    <row r="5491" spans="1:11" s="139" customFormat="1" ht="30" customHeight="1">
      <c r="A5491" s="140" t="s">
        <v>52</v>
      </c>
      <c r="B5491" s="142"/>
      <c r="C5491" s="142"/>
      <c r="D5491" s="142"/>
      <c r="E5491" s="142"/>
      <c r="F5491" s="142"/>
      <c r="K5491" s="140" t="s">
        <v>6805</v>
      </c>
    </row>
    <row r="5492" spans="1:11" s="139" customFormat="1" ht="30" customHeight="1">
      <c r="A5492" s="140" t="s">
        <v>5337</v>
      </c>
      <c r="B5492" s="142"/>
      <c r="C5492" s="142"/>
      <c r="D5492" s="142"/>
      <c r="E5492" s="142"/>
      <c r="F5492" s="142"/>
      <c r="K5492" s="140" t="s">
        <v>8766</v>
      </c>
    </row>
    <row r="5493" spans="1:11" s="139" customFormat="1" ht="30" customHeight="1">
      <c r="A5493" s="140" t="s">
        <v>3704</v>
      </c>
      <c r="B5493" s="142"/>
      <c r="C5493" s="142"/>
      <c r="D5493" s="142"/>
      <c r="E5493" s="142"/>
      <c r="F5493" s="142"/>
      <c r="K5493" s="140" t="s">
        <v>6878</v>
      </c>
    </row>
    <row r="5494" spans="1:11" s="139" customFormat="1" ht="30" customHeight="1">
      <c r="A5494" s="140" t="s">
        <v>5338</v>
      </c>
      <c r="B5494" s="142"/>
      <c r="C5494" s="142">
        <v>7442851.2999999998</v>
      </c>
      <c r="D5494" s="142"/>
      <c r="E5494" s="142">
        <v>7442851.2999999998</v>
      </c>
      <c r="F5494" s="142"/>
      <c r="K5494" s="140" t="s">
        <v>6879</v>
      </c>
    </row>
    <row r="5495" spans="1:11" s="139" customFormat="1" ht="30" customHeight="1">
      <c r="A5495" s="140" t="s">
        <v>3706</v>
      </c>
      <c r="B5495" s="142"/>
      <c r="C5495" s="142"/>
      <c r="D5495" s="142"/>
      <c r="E5495" s="142"/>
      <c r="F5495" s="142"/>
      <c r="K5495" s="140" t="s">
        <v>6880</v>
      </c>
    </row>
    <row r="5496" spans="1:11" s="139" customFormat="1" ht="30" customHeight="1">
      <c r="A5496" s="140" t="s">
        <v>5339</v>
      </c>
      <c r="B5496" s="142"/>
      <c r="C5496" s="142">
        <v>4784690.0999999996</v>
      </c>
      <c r="D5496" s="142"/>
      <c r="E5496" s="142">
        <v>4784690.0999999996</v>
      </c>
      <c r="F5496" s="142"/>
      <c r="K5496" s="140" t="s">
        <v>6881</v>
      </c>
    </row>
    <row r="5497" spans="1:11" s="139" customFormat="1" ht="30" customHeight="1">
      <c r="A5497" s="140" t="s">
        <v>52</v>
      </c>
      <c r="B5497" s="142"/>
      <c r="C5497" s="142"/>
      <c r="D5497" s="142"/>
      <c r="E5497" s="142"/>
      <c r="F5497" s="142"/>
      <c r="K5497" s="140" t="s">
        <v>52</v>
      </c>
    </row>
    <row r="5498" spans="1:11" s="139" customFormat="1" ht="30" customHeight="1">
      <c r="A5498" s="140" t="s">
        <v>5336</v>
      </c>
      <c r="B5498" s="146"/>
      <c r="C5498" s="146">
        <v>12227541.4</v>
      </c>
      <c r="D5498" s="146"/>
      <c r="E5498" s="146">
        <v>12227541.4</v>
      </c>
      <c r="F5498" s="146"/>
      <c r="K5498" s="140" t="s">
        <v>8767</v>
      </c>
    </row>
    <row r="5499" spans="1:11" s="139" customFormat="1" ht="30" customHeight="1">
      <c r="A5499" s="140" t="s">
        <v>52</v>
      </c>
      <c r="B5499" s="142"/>
      <c r="C5499" s="142"/>
      <c r="D5499" s="142"/>
      <c r="E5499" s="142"/>
      <c r="F5499" s="142"/>
      <c r="K5499" s="140" t="s">
        <v>52</v>
      </c>
    </row>
    <row r="5500" spans="1:11" s="139" customFormat="1" ht="30" customHeight="1">
      <c r="A5500" s="140" t="s">
        <v>4595</v>
      </c>
      <c r="B5500" s="143">
        <v>792589.5</v>
      </c>
      <c r="C5500" s="143">
        <v>24770020.100000001</v>
      </c>
      <c r="D5500" s="143">
        <v>647576.69999999995</v>
      </c>
      <c r="E5500" s="143">
        <v>26210186.300000001</v>
      </c>
      <c r="F5500" s="143"/>
      <c r="K5500" s="140" t="s">
        <v>7934</v>
      </c>
    </row>
    <row r="5501" spans="1:11" s="139" customFormat="1" ht="30" customHeight="1">
      <c r="A5501" s="140"/>
      <c r="B5501" s="140"/>
      <c r="C5501" s="140"/>
      <c r="D5501" s="140"/>
      <c r="E5501" s="140"/>
      <c r="F5501" s="140"/>
    </row>
    <row r="5502" spans="1:11" s="139" customFormat="1" ht="30" customHeight="1" thickBot="1">
      <c r="A5502" s="144" t="s">
        <v>3566</v>
      </c>
      <c r="B5502" s="145">
        <v>792589</v>
      </c>
      <c r="C5502" s="145">
        <v>24770020</v>
      </c>
      <c r="D5502" s="145">
        <v>647576</v>
      </c>
      <c r="E5502" s="145">
        <v>26210185</v>
      </c>
      <c r="F5502" s="144"/>
    </row>
    <row r="5503" spans="1:11" s="139" customFormat="1" ht="30" customHeight="1">
      <c r="A5503" s="140"/>
      <c r="B5503" s="140"/>
      <c r="C5503" s="140"/>
      <c r="D5503" s="140"/>
      <c r="E5503" s="140"/>
      <c r="F5503" s="140"/>
    </row>
    <row r="5504" spans="1:11" s="139" customFormat="1" ht="30" customHeight="1">
      <c r="A5504" s="140" t="s">
        <v>8768</v>
      </c>
      <c r="B5504" s="141">
        <v>28047</v>
      </c>
      <c r="C5504" s="141">
        <v>934918</v>
      </c>
      <c r="D5504" s="141">
        <v>0</v>
      </c>
      <c r="E5504" s="141">
        <v>962965</v>
      </c>
      <c r="F5504" s="140" t="s">
        <v>52</v>
      </c>
      <c r="G5504" s="139" t="s">
        <v>52</v>
      </c>
      <c r="H5504" s="139" t="s">
        <v>6573</v>
      </c>
      <c r="K5504" s="139">
        <v>1</v>
      </c>
    </row>
    <row r="5505" spans="1:11" s="139" customFormat="1" ht="30" customHeight="1">
      <c r="A5505" s="147"/>
      <c r="B5505" s="140"/>
      <c r="C5505" s="140"/>
      <c r="D5505" s="140"/>
      <c r="E5505" s="140"/>
      <c r="F5505" s="140"/>
    </row>
    <row r="5506" spans="1:11" s="139" customFormat="1" ht="30" customHeight="1">
      <c r="A5506" s="140" t="s">
        <v>6674</v>
      </c>
      <c r="B5506" s="140"/>
      <c r="C5506" s="140"/>
      <c r="D5506" s="140"/>
      <c r="E5506" s="140"/>
      <c r="F5506" s="140"/>
      <c r="G5506" s="139" t="s">
        <v>52</v>
      </c>
      <c r="I5506" s="139" t="s">
        <v>1535</v>
      </c>
      <c r="J5506" s="139" t="s">
        <v>52</v>
      </c>
      <c r="K5506" s="139" t="s">
        <v>56</v>
      </c>
    </row>
    <row r="5507" spans="1:11" s="139" customFormat="1" ht="30" customHeight="1">
      <c r="A5507" s="140" t="s">
        <v>5340</v>
      </c>
      <c r="B5507" s="142"/>
      <c r="C5507" s="142"/>
      <c r="D5507" s="142"/>
      <c r="E5507" s="142"/>
      <c r="F5507" s="142"/>
      <c r="K5507" s="140" t="s">
        <v>8769</v>
      </c>
    </row>
    <row r="5508" spans="1:11" s="139" customFormat="1" ht="30" customHeight="1">
      <c r="A5508" s="140" t="s">
        <v>52</v>
      </c>
      <c r="B5508" s="142"/>
      <c r="C5508" s="142"/>
      <c r="D5508" s="142"/>
      <c r="E5508" s="142"/>
      <c r="F5508" s="142"/>
      <c r="K5508" s="140" t="s">
        <v>52</v>
      </c>
    </row>
    <row r="5509" spans="1:11" s="139" customFormat="1" ht="30" customHeight="1">
      <c r="A5509" s="140" t="s">
        <v>3548</v>
      </c>
      <c r="B5509" s="142"/>
      <c r="C5509" s="142"/>
      <c r="D5509" s="142"/>
      <c r="E5509" s="142"/>
      <c r="F5509" s="142"/>
      <c r="K5509" s="140" t="s">
        <v>6677</v>
      </c>
    </row>
    <row r="5510" spans="1:11" s="139" customFormat="1" ht="30" customHeight="1">
      <c r="A5510" s="140" t="s">
        <v>5239</v>
      </c>
      <c r="B5510" s="142"/>
      <c r="C5510" s="142"/>
      <c r="D5510" s="142"/>
      <c r="E5510" s="142"/>
      <c r="F5510" s="142"/>
      <c r="K5510" s="140" t="s">
        <v>8669</v>
      </c>
    </row>
    <row r="5511" spans="1:11" s="139" customFormat="1" ht="30" customHeight="1">
      <c r="A5511" s="140" t="s">
        <v>5240</v>
      </c>
      <c r="B5511" s="142"/>
      <c r="C5511" s="142"/>
      <c r="D5511" s="142"/>
      <c r="E5511" s="142"/>
      <c r="F5511" s="142"/>
      <c r="K5511" s="140" t="s">
        <v>8670</v>
      </c>
    </row>
    <row r="5512" spans="1:11" s="139" customFormat="1" ht="30" customHeight="1">
      <c r="A5512" s="140" t="s">
        <v>4354</v>
      </c>
      <c r="B5512" s="142"/>
      <c r="C5512" s="142"/>
      <c r="D5512" s="142"/>
      <c r="E5512" s="142"/>
      <c r="F5512" s="142"/>
      <c r="K5512" s="140" t="s">
        <v>7593</v>
      </c>
    </row>
    <row r="5513" spans="1:11" s="139" customFormat="1" ht="30" customHeight="1">
      <c r="A5513" s="140" t="s">
        <v>5341</v>
      </c>
      <c r="B5513" s="142"/>
      <c r="C5513" s="142"/>
      <c r="D5513" s="142"/>
      <c r="E5513" s="142"/>
      <c r="F5513" s="142"/>
      <c r="K5513" s="140" t="s">
        <v>8770</v>
      </c>
    </row>
    <row r="5514" spans="1:11" s="139" customFormat="1" ht="30" customHeight="1">
      <c r="A5514" s="140" t="s">
        <v>52</v>
      </c>
      <c r="B5514" s="142"/>
      <c r="C5514" s="142"/>
      <c r="D5514" s="142"/>
      <c r="E5514" s="142"/>
      <c r="F5514" s="142"/>
      <c r="K5514" s="140" t="s">
        <v>52</v>
      </c>
    </row>
    <row r="5515" spans="1:11" s="139" customFormat="1" ht="30" customHeight="1">
      <c r="A5515" s="140" t="s">
        <v>3557</v>
      </c>
      <c r="B5515" s="142"/>
      <c r="C5515" s="142"/>
      <c r="D5515" s="142"/>
      <c r="E5515" s="142"/>
      <c r="F5515" s="142"/>
      <c r="K5515" s="140" t="s">
        <v>7634</v>
      </c>
    </row>
    <row r="5516" spans="1:11" s="139" customFormat="1" ht="30" customHeight="1">
      <c r="A5516" s="140" t="s">
        <v>5342</v>
      </c>
      <c r="B5516" s="142"/>
      <c r="C5516" s="142"/>
      <c r="D5516" s="142"/>
      <c r="E5516" s="142"/>
      <c r="F5516" s="142"/>
      <c r="K5516" s="140" t="s">
        <v>8672</v>
      </c>
    </row>
    <row r="5517" spans="1:11" s="139" customFormat="1" ht="30" customHeight="1">
      <c r="A5517" s="140" t="s">
        <v>5343</v>
      </c>
      <c r="B5517" s="142"/>
      <c r="C5517" s="142"/>
      <c r="D5517" s="142"/>
      <c r="E5517" s="142"/>
      <c r="F5517" s="142"/>
      <c r="K5517" s="140" t="s">
        <v>8673</v>
      </c>
    </row>
    <row r="5518" spans="1:11" s="139" customFormat="1" ht="30" customHeight="1">
      <c r="A5518" s="140" t="s">
        <v>52</v>
      </c>
      <c r="B5518" s="142"/>
      <c r="C5518" s="142"/>
      <c r="D5518" s="142"/>
      <c r="E5518" s="142"/>
      <c r="F5518" s="142"/>
      <c r="K5518" s="140" t="s">
        <v>6676</v>
      </c>
    </row>
    <row r="5519" spans="1:11" s="139" customFormat="1" ht="30" customHeight="1">
      <c r="A5519" s="140" t="s">
        <v>3683</v>
      </c>
      <c r="B5519" s="142"/>
      <c r="C5519" s="142"/>
      <c r="D5519" s="142"/>
      <c r="E5519" s="142"/>
      <c r="F5519" s="142"/>
      <c r="K5519" s="140" t="s">
        <v>6856</v>
      </c>
    </row>
    <row r="5520" spans="1:11" s="139" customFormat="1" ht="30" customHeight="1">
      <c r="A5520" s="140" t="s">
        <v>5344</v>
      </c>
      <c r="B5520" s="142"/>
      <c r="C5520" s="142"/>
      <c r="D5520" s="142"/>
      <c r="E5520" s="142"/>
      <c r="F5520" s="142"/>
      <c r="K5520" s="140" t="s">
        <v>8674</v>
      </c>
    </row>
    <row r="5521" spans="1:11" s="139" customFormat="1" ht="30" customHeight="1">
      <c r="A5521" s="140" t="s">
        <v>5345</v>
      </c>
      <c r="B5521" s="142"/>
      <c r="C5521" s="142">
        <v>758216.1</v>
      </c>
      <c r="D5521" s="142"/>
      <c r="E5521" s="142">
        <v>758216.1</v>
      </c>
      <c r="F5521" s="142" t="s">
        <v>6752</v>
      </c>
      <c r="K5521" s="140" t="s">
        <v>8675</v>
      </c>
    </row>
    <row r="5522" spans="1:11" s="139" customFormat="1" ht="30" customHeight="1">
      <c r="A5522" s="140" t="s">
        <v>5346</v>
      </c>
      <c r="B5522" s="142"/>
      <c r="C5522" s="142"/>
      <c r="D5522" s="142"/>
      <c r="E5522" s="142"/>
      <c r="F5522" s="142"/>
      <c r="K5522" s="140" t="s">
        <v>8676</v>
      </c>
    </row>
    <row r="5523" spans="1:11" s="139" customFormat="1" ht="30" customHeight="1">
      <c r="A5523" s="140" t="s">
        <v>5347</v>
      </c>
      <c r="B5523" s="142"/>
      <c r="C5523" s="142">
        <v>134714.6</v>
      </c>
      <c r="D5523" s="142"/>
      <c r="E5523" s="142">
        <v>134714.6</v>
      </c>
      <c r="F5523" s="142" t="s">
        <v>6755</v>
      </c>
      <c r="K5523" s="140" t="s">
        <v>8677</v>
      </c>
    </row>
    <row r="5524" spans="1:11" s="139" customFormat="1" ht="30" customHeight="1">
      <c r="A5524" s="140" t="s">
        <v>5348</v>
      </c>
      <c r="B5524" s="142"/>
      <c r="C5524" s="142"/>
      <c r="D5524" s="142"/>
      <c r="E5524" s="142"/>
      <c r="F5524" s="142"/>
      <c r="K5524" s="140" t="s">
        <v>8678</v>
      </c>
    </row>
    <row r="5525" spans="1:11" s="139" customFormat="1" ht="30" customHeight="1">
      <c r="A5525" s="140" t="s">
        <v>5349</v>
      </c>
      <c r="B5525" s="142"/>
      <c r="C5525" s="142">
        <v>41987.4</v>
      </c>
      <c r="D5525" s="142"/>
      <c r="E5525" s="142">
        <v>41987.4</v>
      </c>
      <c r="F5525" s="142" t="s">
        <v>7075</v>
      </c>
      <c r="K5525" s="140" t="s">
        <v>8679</v>
      </c>
    </row>
    <row r="5526" spans="1:11" s="139" customFormat="1" ht="30" customHeight="1">
      <c r="A5526" s="140" t="s">
        <v>3618</v>
      </c>
      <c r="B5526" s="142"/>
      <c r="C5526" s="142">
        <v>934918.1</v>
      </c>
      <c r="D5526" s="142"/>
      <c r="E5526" s="142">
        <v>934918.1</v>
      </c>
      <c r="F5526" s="142"/>
      <c r="K5526" s="140" t="s">
        <v>6757</v>
      </c>
    </row>
    <row r="5527" spans="1:11" s="139" customFormat="1" ht="30" customHeight="1">
      <c r="A5527" s="140" t="s">
        <v>52</v>
      </c>
      <c r="B5527" s="142"/>
      <c r="C5527" s="142"/>
      <c r="D5527" s="142"/>
      <c r="E5527" s="142"/>
      <c r="F5527" s="142"/>
      <c r="K5527" s="140" t="s">
        <v>52</v>
      </c>
    </row>
    <row r="5528" spans="1:11" s="139" customFormat="1" ht="30" customHeight="1">
      <c r="A5528" s="140" t="s">
        <v>52</v>
      </c>
      <c r="B5528" s="142"/>
      <c r="C5528" s="142"/>
      <c r="D5528" s="142"/>
      <c r="E5528" s="142"/>
      <c r="F5528" s="142"/>
      <c r="K5528" s="140" t="s">
        <v>6758</v>
      </c>
    </row>
    <row r="5529" spans="1:11" s="139" customFormat="1" ht="30" customHeight="1">
      <c r="A5529" s="140" t="s">
        <v>5250</v>
      </c>
      <c r="B5529" s="142"/>
      <c r="C5529" s="142"/>
      <c r="D5529" s="142"/>
      <c r="E5529" s="142"/>
      <c r="F5529" s="142"/>
      <c r="K5529" s="140" t="s">
        <v>8680</v>
      </c>
    </row>
    <row r="5530" spans="1:11" s="139" customFormat="1" ht="30" customHeight="1">
      <c r="A5530" s="140" t="s">
        <v>5350</v>
      </c>
      <c r="B5530" s="142">
        <v>28047.5</v>
      </c>
      <c r="C5530" s="142"/>
      <c r="D5530" s="142"/>
      <c r="E5530" s="142">
        <v>28047.5</v>
      </c>
      <c r="F5530" s="142"/>
      <c r="K5530" s="140" t="s">
        <v>8681</v>
      </c>
    </row>
    <row r="5531" spans="1:11" s="139" customFormat="1" ht="30" customHeight="1">
      <c r="A5531" s="140" t="s">
        <v>52</v>
      </c>
      <c r="B5531" s="142"/>
      <c r="C5531" s="142"/>
      <c r="D5531" s="142"/>
      <c r="E5531" s="142"/>
      <c r="F5531" s="142"/>
      <c r="K5531" s="140" t="s">
        <v>52</v>
      </c>
    </row>
    <row r="5532" spans="1:11" s="139" customFormat="1" ht="30" customHeight="1">
      <c r="A5532" s="140" t="s">
        <v>3618</v>
      </c>
      <c r="B5532" s="142">
        <v>28047.5</v>
      </c>
      <c r="C5532" s="142"/>
      <c r="D5532" s="142"/>
      <c r="E5532" s="142">
        <v>28047.5</v>
      </c>
      <c r="F5532" s="142"/>
      <c r="K5532" s="140" t="s">
        <v>6761</v>
      </c>
    </row>
    <row r="5533" spans="1:11" s="139" customFormat="1" ht="30" customHeight="1">
      <c r="A5533" s="140" t="s">
        <v>52</v>
      </c>
      <c r="B5533" s="142"/>
      <c r="C5533" s="142"/>
      <c r="D5533" s="142"/>
      <c r="E5533" s="142"/>
      <c r="F5533" s="142"/>
      <c r="K5533" s="140" t="s">
        <v>52</v>
      </c>
    </row>
    <row r="5534" spans="1:11" s="139" customFormat="1" ht="30" customHeight="1">
      <c r="A5534" s="140" t="s">
        <v>3621</v>
      </c>
      <c r="B5534" s="142">
        <v>28047.5</v>
      </c>
      <c r="C5534" s="142">
        <v>934918.1</v>
      </c>
      <c r="D5534" s="142"/>
      <c r="E5534" s="142">
        <v>962965.6</v>
      </c>
      <c r="F5534" s="142"/>
      <c r="K5534" s="140" t="s">
        <v>6762</v>
      </c>
    </row>
    <row r="5535" spans="1:11" s="139" customFormat="1" ht="30" customHeight="1">
      <c r="A5535" s="140"/>
      <c r="B5535" s="140"/>
      <c r="C5535" s="140"/>
      <c r="D5535" s="140"/>
      <c r="E5535" s="140"/>
      <c r="F5535" s="140"/>
    </row>
    <row r="5536" spans="1:11" s="139" customFormat="1" ht="30" customHeight="1" thickBot="1">
      <c r="A5536" s="144" t="s">
        <v>3566</v>
      </c>
      <c r="B5536" s="145">
        <v>28047</v>
      </c>
      <c r="C5536" s="145">
        <v>934918</v>
      </c>
      <c r="D5536" s="145">
        <v>0</v>
      </c>
      <c r="E5536" s="145">
        <v>962965</v>
      </c>
      <c r="F5536" s="144"/>
    </row>
    <row r="5537" spans="1:11" s="139" customFormat="1" ht="30" customHeight="1">
      <c r="A5537" s="140"/>
      <c r="B5537" s="140"/>
      <c r="C5537" s="140"/>
      <c r="D5537" s="140"/>
      <c r="E5537" s="140"/>
      <c r="F5537" s="140"/>
    </row>
    <row r="5538" spans="1:11" s="139" customFormat="1" ht="30" customHeight="1">
      <c r="A5538" s="140" t="s">
        <v>8771</v>
      </c>
      <c r="B5538" s="141">
        <v>12901</v>
      </c>
      <c r="C5538" s="141">
        <v>348307</v>
      </c>
      <c r="D5538" s="141">
        <v>1360024</v>
      </c>
      <c r="E5538" s="141">
        <v>1721232</v>
      </c>
      <c r="F5538" s="140" t="s">
        <v>52</v>
      </c>
      <c r="G5538" s="139" t="s">
        <v>52</v>
      </c>
      <c r="H5538" s="139" t="s">
        <v>6574</v>
      </c>
      <c r="K5538" s="139">
        <v>1</v>
      </c>
    </row>
    <row r="5539" spans="1:11" s="139" customFormat="1" ht="30" customHeight="1">
      <c r="A5539" s="147"/>
      <c r="B5539" s="140"/>
      <c r="C5539" s="140"/>
      <c r="D5539" s="140"/>
      <c r="E5539" s="140"/>
      <c r="F5539" s="140"/>
    </row>
    <row r="5540" spans="1:11" s="139" customFormat="1" ht="30" customHeight="1">
      <c r="A5540" s="140" t="s">
        <v>6674</v>
      </c>
      <c r="B5540" s="140"/>
      <c r="C5540" s="140"/>
      <c r="D5540" s="140"/>
      <c r="E5540" s="140"/>
      <c r="F5540" s="140"/>
      <c r="G5540" s="139" t="s">
        <v>52</v>
      </c>
      <c r="I5540" s="139" t="s">
        <v>1535</v>
      </c>
      <c r="J5540" s="139" t="s">
        <v>52</v>
      </c>
      <c r="K5540" s="139" t="s">
        <v>56</v>
      </c>
    </row>
    <row r="5541" spans="1:11" s="139" customFormat="1" ht="30" customHeight="1">
      <c r="A5541" s="140" t="s">
        <v>5351</v>
      </c>
      <c r="B5541" s="142"/>
      <c r="C5541" s="142"/>
      <c r="D5541" s="142"/>
      <c r="E5541" s="142"/>
      <c r="F5541" s="142"/>
      <c r="K5541" s="140" t="s">
        <v>8772</v>
      </c>
    </row>
    <row r="5542" spans="1:11" s="139" customFormat="1" ht="30" customHeight="1">
      <c r="A5542" s="140" t="s">
        <v>52</v>
      </c>
      <c r="B5542" s="142"/>
      <c r="C5542" s="142"/>
      <c r="D5542" s="142"/>
      <c r="E5542" s="142"/>
      <c r="F5542" s="142"/>
      <c r="K5542" s="140" t="s">
        <v>52</v>
      </c>
    </row>
    <row r="5543" spans="1:11" s="139" customFormat="1" ht="30" customHeight="1">
      <c r="A5543" s="140" t="s">
        <v>3548</v>
      </c>
      <c r="B5543" s="142"/>
      <c r="C5543" s="142"/>
      <c r="D5543" s="142"/>
      <c r="E5543" s="142"/>
      <c r="F5543" s="142"/>
      <c r="K5543" s="140" t="s">
        <v>6677</v>
      </c>
    </row>
    <row r="5544" spans="1:11" s="139" customFormat="1" ht="30" customHeight="1">
      <c r="A5544" s="140" t="s">
        <v>5253</v>
      </c>
      <c r="B5544" s="142"/>
      <c r="C5544" s="142"/>
      <c r="D5544" s="142"/>
      <c r="E5544" s="142"/>
      <c r="F5544" s="142"/>
      <c r="K5544" s="140" t="s">
        <v>8684</v>
      </c>
    </row>
    <row r="5545" spans="1:11" s="139" customFormat="1" ht="30" customHeight="1">
      <c r="A5545" s="140" t="s">
        <v>5240</v>
      </c>
      <c r="B5545" s="142"/>
      <c r="C5545" s="142"/>
      <c r="D5545" s="142"/>
      <c r="E5545" s="142"/>
      <c r="F5545" s="142"/>
      <c r="K5545" s="140" t="s">
        <v>8670</v>
      </c>
    </row>
    <row r="5546" spans="1:11" s="139" customFormat="1" ht="30" customHeight="1">
      <c r="A5546" s="140" t="s">
        <v>4354</v>
      </c>
      <c r="B5546" s="142"/>
      <c r="C5546" s="142"/>
      <c r="D5546" s="142"/>
      <c r="E5546" s="142"/>
      <c r="F5546" s="142"/>
      <c r="K5546" s="140" t="s">
        <v>7593</v>
      </c>
    </row>
    <row r="5547" spans="1:11" s="139" customFormat="1" ht="30" customHeight="1">
      <c r="A5547" s="140" t="s">
        <v>4355</v>
      </c>
      <c r="B5547" s="142"/>
      <c r="C5547" s="142"/>
      <c r="D5547" s="142"/>
      <c r="E5547" s="142"/>
      <c r="F5547" s="142"/>
      <c r="K5547" s="140" t="s">
        <v>7594</v>
      </c>
    </row>
    <row r="5548" spans="1:11" s="139" customFormat="1" ht="30" customHeight="1">
      <c r="A5548" s="140" t="s">
        <v>5352</v>
      </c>
      <c r="B5548" s="142"/>
      <c r="C5548" s="142"/>
      <c r="D5548" s="142"/>
      <c r="E5548" s="142"/>
      <c r="F5548" s="142"/>
      <c r="K5548" s="140" t="s">
        <v>8773</v>
      </c>
    </row>
    <row r="5549" spans="1:11" s="139" customFormat="1" ht="30" customHeight="1">
      <c r="A5549" s="140" t="s">
        <v>5353</v>
      </c>
      <c r="B5549" s="142"/>
      <c r="C5549" s="142"/>
      <c r="D5549" s="142"/>
      <c r="E5549" s="142"/>
      <c r="F5549" s="142"/>
      <c r="K5549" s="140" t="s">
        <v>8774</v>
      </c>
    </row>
    <row r="5550" spans="1:11" s="139" customFormat="1" ht="30" customHeight="1">
      <c r="A5550" s="140" t="s">
        <v>5256</v>
      </c>
      <c r="B5550" s="142"/>
      <c r="C5550" s="142"/>
      <c r="D5550" s="142"/>
      <c r="E5550" s="142"/>
      <c r="F5550" s="142"/>
      <c r="K5550" s="140" t="s">
        <v>8687</v>
      </c>
    </row>
    <row r="5551" spans="1:11" s="139" customFormat="1" ht="30" customHeight="1">
      <c r="A5551" s="140" t="s">
        <v>3576</v>
      </c>
      <c r="B5551" s="142"/>
      <c r="C5551" s="142"/>
      <c r="D5551" s="142"/>
      <c r="E5551" s="142"/>
      <c r="F5551" s="142"/>
      <c r="K5551" s="140" t="s">
        <v>6708</v>
      </c>
    </row>
    <row r="5552" spans="1:11" s="139" customFormat="1" ht="30" customHeight="1">
      <c r="A5552" s="140" t="s">
        <v>3577</v>
      </c>
      <c r="B5552" s="142"/>
      <c r="C5552" s="142"/>
      <c r="D5552" s="142"/>
      <c r="E5552" s="142"/>
      <c r="F5552" s="142"/>
      <c r="K5552" s="140" t="s">
        <v>6709</v>
      </c>
    </row>
    <row r="5553" spans="1:11" s="139" customFormat="1" ht="30" customHeight="1">
      <c r="A5553" s="140" t="s">
        <v>3578</v>
      </c>
      <c r="B5553" s="142"/>
      <c r="C5553" s="142"/>
      <c r="D5553" s="142"/>
      <c r="E5553" s="142"/>
      <c r="F5553" s="142"/>
      <c r="K5553" s="140" t="s">
        <v>6710</v>
      </c>
    </row>
    <row r="5554" spans="1:11" s="139" customFormat="1" ht="30" customHeight="1">
      <c r="A5554" s="140" t="s">
        <v>3579</v>
      </c>
      <c r="B5554" s="142"/>
      <c r="C5554" s="142"/>
      <c r="D5554" s="142"/>
      <c r="E5554" s="142"/>
      <c r="F5554" s="142"/>
      <c r="K5554" s="140" t="s">
        <v>6711</v>
      </c>
    </row>
    <row r="5555" spans="1:11" s="139" customFormat="1" ht="30" customHeight="1">
      <c r="A5555" s="140" t="s">
        <v>3580</v>
      </c>
      <c r="B5555" s="142"/>
      <c r="C5555" s="142"/>
      <c r="D5555" s="142"/>
      <c r="E5555" s="142"/>
      <c r="F5555" s="142"/>
      <c r="K5555" s="140" t="s">
        <v>6712</v>
      </c>
    </row>
    <row r="5556" spans="1:11" s="139" customFormat="1" ht="30" customHeight="1">
      <c r="A5556" s="140" t="s">
        <v>3581</v>
      </c>
      <c r="B5556" s="142"/>
      <c r="C5556" s="142"/>
      <c r="D5556" s="142"/>
      <c r="E5556" s="142"/>
      <c r="F5556" s="142"/>
      <c r="K5556" s="140" t="s">
        <v>6713</v>
      </c>
    </row>
    <row r="5557" spans="1:11" s="139" customFormat="1" ht="30" customHeight="1">
      <c r="A5557" s="140" t="s">
        <v>5257</v>
      </c>
      <c r="B5557" s="142"/>
      <c r="C5557" s="142"/>
      <c r="D5557" s="142"/>
      <c r="E5557" s="142"/>
      <c r="F5557" s="142"/>
      <c r="K5557" s="140" t="s">
        <v>8688</v>
      </c>
    </row>
    <row r="5558" spans="1:11" s="139" customFormat="1" ht="30" customHeight="1">
      <c r="A5558" s="140" t="s">
        <v>5258</v>
      </c>
      <c r="B5558" s="142"/>
      <c r="C5558" s="142"/>
      <c r="D5558" s="142"/>
      <c r="E5558" s="142"/>
      <c r="F5558" s="142"/>
      <c r="K5558" s="140" t="s">
        <v>8689</v>
      </c>
    </row>
    <row r="5559" spans="1:11" s="139" customFormat="1" ht="30" customHeight="1">
      <c r="A5559" s="140" t="s">
        <v>52</v>
      </c>
      <c r="B5559" s="142"/>
      <c r="C5559" s="142"/>
      <c r="D5559" s="142"/>
      <c r="E5559" s="142"/>
      <c r="F5559" s="142"/>
      <c r="K5559" s="140" t="s">
        <v>52</v>
      </c>
    </row>
    <row r="5560" spans="1:11" s="139" customFormat="1" ht="30" customHeight="1">
      <c r="A5560" s="140" t="s">
        <v>3557</v>
      </c>
      <c r="B5560" s="142"/>
      <c r="C5560" s="142"/>
      <c r="D5560" s="142"/>
      <c r="E5560" s="142"/>
      <c r="F5560" s="142"/>
      <c r="K5560" s="140" t="s">
        <v>7634</v>
      </c>
    </row>
    <row r="5561" spans="1:11" s="139" customFormat="1" ht="30" customHeight="1">
      <c r="A5561" s="140" t="s">
        <v>5354</v>
      </c>
      <c r="B5561" s="142"/>
      <c r="C5561" s="142"/>
      <c r="D5561" s="142"/>
      <c r="E5561" s="142"/>
      <c r="F5561" s="142"/>
      <c r="K5561" s="140" t="s">
        <v>8690</v>
      </c>
    </row>
    <row r="5562" spans="1:11" s="139" customFormat="1" ht="30" customHeight="1">
      <c r="A5562" s="140" t="s">
        <v>5355</v>
      </c>
      <c r="B5562" s="142"/>
      <c r="C5562" s="142"/>
      <c r="D5562" s="142"/>
      <c r="E5562" s="142"/>
      <c r="F5562" s="142"/>
      <c r="K5562" s="140" t="s">
        <v>8691</v>
      </c>
    </row>
    <row r="5563" spans="1:11" s="139" customFormat="1" ht="30" customHeight="1">
      <c r="A5563" s="140" t="s">
        <v>5356</v>
      </c>
      <c r="B5563" s="142"/>
      <c r="C5563" s="142"/>
      <c r="D5563" s="142"/>
      <c r="E5563" s="142"/>
      <c r="F5563" s="142"/>
      <c r="K5563" s="140" t="s">
        <v>8692</v>
      </c>
    </row>
    <row r="5564" spans="1:11" s="139" customFormat="1" ht="30" customHeight="1">
      <c r="A5564" s="140" t="s">
        <v>52</v>
      </c>
      <c r="B5564" s="142"/>
      <c r="C5564" s="142"/>
      <c r="D5564" s="142"/>
      <c r="E5564" s="142"/>
      <c r="F5564" s="142"/>
      <c r="K5564" s="140" t="s">
        <v>6676</v>
      </c>
    </row>
    <row r="5565" spans="1:11" s="139" customFormat="1" ht="30" customHeight="1">
      <c r="A5565" s="140" t="s">
        <v>5262</v>
      </c>
      <c r="B5565" s="142"/>
      <c r="C5565" s="142"/>
      <c r="D5565" s="142"/>
      <c r="E5565" s="142"/>
      <c r="F5565" s="142"/>
      <c r="K5565" s="140" t="s">
        <v>8693</v>
      </c>
    </row>
    <row r="5566" spans="1:11" s="139" customFormat="1" ht="30" customHeight="1">
      <c r="A5566" s="140" t="s">
        <v>5357</v>
      </c>
      <c r="B5566" s="142"/>
      <c r="C5566" s="142"/>
      <c r="D5566" s="142"/>
      <c r="E5566" s="142"/>
      <c r="F5566" s="142"/>
      <c r="K5566" s="140" t="s">
        <v>8694</v>
      </c>
    </row>
    <row r="5567" spans="1:11" s="139" customFormat="1" ht="30" customHeight="1">
      <c r="A5567" s="140" t="s">
        <v>5358</v>
      </c>
      <c r="B5567" s="142">
        <v>12901.8</v>
      </c>
      <c r="C5567" s="142"/>
      <c r="D5567" s="142"/>
      <c r="E5567" s="142">
        <v>12901.8</v>
      </c>
      <c r="F5567" s="142" t="s">
        <v>6722</v>
      </c>
      <c r="K5567" s="140" t="s">
        <v>8775</v>
      </c>
    </row>
    <row r="5568" spans="1:11" s="139" customFormat="1" ht="30" customHeight="1">
      <c r="A5568" s="140" t="s">
        <v>5359</v>
      </c>
      <c r="B5568" s="142"/>
      <c r="C5568" s="142">
        <v>348307.3</v>
      </c>
      <c r="D5568" s="142"/>
      <c r="E5568" s="142">
        <v>348307.3</v>
      </c>
      <c r="F5568" s="142" t="s">
        <v>6724</v>
      </c>
      <c r="K5568" s="140" t="s">
        <v>8776</v>
      </c>
    </row>
    <row r="5569" spans="1:11" s="139" customFormat="1" ht="30" customHeight="1">
      <c r="A5569" s="140" t="s">
        <v>5360</v>
      </c>
      <c r="B5569" s="142"/>
      <c r="C5569" s="142"/>
      <c r="D5569" s="142">
        <v>438999.5</v>
      </c>
      <c r="E5569" s="142">
        <v>438999.5</v>
      </c>
      <c r="F5569" s="142" t="s">
        <v>6726</v>
      </c>
      <c r="K5569" s="140" t="s">
        <v>8777</v>
      </c>
    </row>
    <row r="5570" spans="1:11" s="139" customFormat="1" ht="30" customHeight="1">
      <c r="A5570" s="140" t="s">
        <v>52</v>
      </c>
      <c r="B5570" s="142"/>
      <c r="C5570" s="142"/>
      <c r="D5570" s="142"/>
      <c r="E5570" s="142"/>
      <c r="F5570" s="142"/>
      <c r="K5570" s="140" t="s">
        <v>52</v>
      </c>
    </row>
    <row r="5571" spans="1:11" s="139" customFormat="1" ht="30" customHeight="1">
      <c r="A5571" s="140" t="s">
        <v>5361</v>
      </c>
      <c r="B5571" s="146">
        <v>12901.8</v>
      </c>
      <c r="C5571" s="146">
        <v>348307.3</v>
      </c>
      <c r="D5571" s="146">
        <v>438999.5</v>
      </c>
      <c r="E5571" s="146">
        <v>800208.6</v>
      </c>
      <c r="F5571" s="146"/>
      <c r="K5571" s="140" t="s">
        <v>8778</v>
      </c>
    </row>
    <row r="5572" spans="1:11" s="139" customFormat="1" ht="30" customHeight="1">
      <c r="A5572" s="140" t="s">
        <v>52</v>
      </c>
      <c r="B5572" s="142"/>
      <c r="C5572" s="142"/>
      <c r="D5572" s="142"/>
      <c r="E5572" s="142"/>
      <c r="F5572" s="142"/>
      <c r="K5572" s="140" t="s">
        <v>52</v>
      </c>
    </row>
    <row r="5573" spans="1:11" s="139" customFormat="1" ht="30" customHeight="1">
      <c r="A5573" s="140" t="s">
        <v>52</v>
      </c>
      <c r="B5573" s="142"/>
      <c r="C5573" s="142"/>
      <c r="D5573" s="142"/>
      <c r="E5573" s="142"/>
      <c r="F5573" s="142"/>
      <c r="K5573" s="140" t="s">
        <v>6758</v>
      </c>
    </row>
    <row r="5574" spans="1:11" s="139" customFormat="1" ht="30" customHeight="1">
      <c r="A5574" s="140" t="s">
        <v>5267</v>
      </c>
      <c r="B5574" s="142"/>
      <c r="C5574" s="142"/>
      <c r="D5574" s="142"/>
      <c r="E5574" s="142"/>
      <c r="F5574" s="142"/>
      <c r="K5574" s="140" t="s">
        <v>8698</v>
      </c>
    </row>
    <row r="5575" spans="1:11" s="139" customFormat="1" ht="30" customHeight="1">
      <c r="A5575" s="140" t="s">
        <v>5362</v>
      </c>
      <c r="B5575" s="142"/>
      <c r="C5575" s="142"/>
      <c r="D5575" s="142">
        <v>921024.7</v>
      </c>
      <c r="E5575" s="142">
        <v>921024.7</v>
      </c>
      <c r="F5575" s="142" t="s">
        <v>8779</v>
      </c>
      <c r="K5575" s="140" t="s">
        <v>8780</v>
      </c>
    </row>
    <row r="5576" spans="1:11" s="139" customFormat="1" ht="30" customHeight="1">
      <c r="A5576" s="140" t="s">
        <v>52</v>
      </c>
      <c r="B5576" s="142"/>
      <c r="C5576" s="142"/>
      <c r="D5576" s="142"/>
      <c r="E5576" s="142"/>
      <c r="F5576" s="142"/>
      <c r="K5576" s="140" t="s">
        <v>52</v>
      </c>
    </row>
    <row r="5577" spans="1:11" s="139" customFormat="1" ht="30" customHeight="1">
      <c r="A5577" s="140" t="s">
        <v>3642</v>
      </c>
      <c r="B5577" s="146"/>
      <c r="C5577" s="146"/>
      <c r="D5577" s="146">
        <v>921024.7</v>
      </c>
      <c r="E5577" s="146">
        <v>921024.7</v>
      </c>
      <c r="F5577" s="146"/>
      <c r="K5577" s="140" t="s">
        <v>6795</v>
      </c>
    </row>
    <row r="5578" spans="1:11" s="139" customFormat="1" ht="30" customHeight="1">
      <c r="A5578" s="140" t="s">
        <v>52</v>
      </c>
      <c r="B5578" s="142"/>
      <c r="C5578" s="142"/>
      <c r="D5578" s="142"/>
      <c r="E5578" s="142"/>
      <c r="F5578" s="142"/>
      <c r="K5578" s="140" t="s">
        <v>52</v>
      </c>
    </row>
    <row r="5579" spans="1:11" s="139" customFormat="1" ht="30" customHeight="1">
      <c r="A5579" s="140" t="s">
        <v>4386</v>
      </c>
      <c r="B5579" s="143">
        <v>12901.8</v>
      </c>
      <c r="C5579" s="143">
        <v>348307.3</v>
      </c>
      <c r="D5579" s="143">
        <v>1360024.2</v>
      </c>
      <c r="E5579" s="143">
        <v>1721233.3</v>
      </c>
      <c r="F5579" s="143"/>
      <c r="K5579" s="140" t="s">
        <v>7664</v>
      </c>
    </row>
    <row r="5580" spans="1:11" s="139" customFormat="1" ht="30" customHeight="1">
      <c r="A5580" s="140"/>
      <c r="B5580" s="140"/>
      <c r="C5580" s="140"/>
      <c r="D5580" s="140"/>
      <c r="E5580" s="140"/>
      <c r="F5580" s="140"/>
    </row>
    <row r="5581" spans="1:11" s="139" customFormat="1" ht="30" customHeight="1" thickBot="1">
      <c r="A5581" s="144" t="s">
        <v>3566</v>
      </c>
      <c r="B5581" s="145">
        <v>12901</v>
      </c>
      <c r="C5581" s="145">
        <v>348307</v>
      </c>
      <c r="D5581" s="145">
        <v>1360024</v>
      </c>
      <c r="E5581" s="145">
        <v>1721232</v>
      </c>
      <c r="F5581" s="144"/>
    </row>
    <row r="5582" spans="1:11" s="139" customFormat="1" ht="30" customHeight="1">
      <c r="A5582" s="140"/>
      <c r="B5582" s="140"/>
      <c r="C5582" s="140"/>
      <c r="D5582" s="140"/>
      <c r="E5582" s="140"/>
      <c r="F5582" s="140"/>
    </row>
    <row r="5583" spans="1:11" s="139" customFormat="1" ht="30" customHeight="1">
      <c r="A5583" s="140" t="s">
        <v>8781</v>
      </c>
      <c r="B5583" s="141">
        <v>28047</v>
      </c>
      <c r="C5583" s="141">
        <v>934918</v>
      </c>
      <c r="D5583" s="141">
        <v>0</v>
      </c>
      <c r="E5583" s="141">
        <v>962965</v>
      </c>
      <c r="F5583" s="140" t="s">
        <v>52</v>
      </c>
      <c r="G5583" s="139" t="s">
        <v>52</v>
      </c>
      <c r="H5583" s="139" t="s">
        <v>6575</v>
      </c>
      <c r="K5583" s="139">
        <v>1</v>
      </c>
    </row>
    <row r="5584" spans="1:11" s="139" customFormat="1" ht="30" customHeight="1">
      <c r="A5584" s="147"/>
      <c r="B5584" s="140"/>
      <c r="C5584" s="140"/>
      <c r="D5584" s="140"/>
      <c r="E5584" s="140"/>
      <c r="F5584" s="140"/>
    </row>
    <row r="5585" spans="1:11" s="139" customFormat="1" ht="30" customHeight="1">
      <c r="A5585" s="140" t="s">
        <v>6674</v>
      </c>
      <c r="B5585" s="140"/>
      <c r="C5585" s="140"/>
      <c r="D5585" s="140"/>
      <c r="E5585" s="140"/>
      <c r="F5585" s="140"/>
      <c r="G5585" s="139" t="s">
        <v>52</v>
      </c>
      <c r="I5585" s="139" t="s">
        <v>1535</v>
      </c>
      <c r="J5585" s="139" t="s">
        <v>52</v>
      </c>
      <c r="K5585" s="139" t="s">
        <v>56</v>
      </c>
    </row>
    <row r="5586" spans="1:11" s="139" customFormat="1" ht="30" customHeight="1">
      <c r="A5586" s="140" t="s">
        <v>5363</v>
      </c>
      <c r="B5586" s="142"/>
      <c r="C5586" s="142"/>
      <c r="D5586" s="142"/>
      <c r="E5586" s="142"/>
      <c r="F5586" s="142"/>
      <c r="K5586" s="140" t="s">
        <v>8782</v>
      </c>
    </row>
    <row r="5587" spans="1:11" s="139" customFormat="1" ht="30" customHeight="1">
      <c r="A5587" s="140" t="s">
        <v>52</v>
      </c>
      <c r="B5587" s="142"/>
      <c r="C5587" s="142"/>
      <c r="D5587" s="142"/>
      <c r="E5587" s="142"/>
      <c r="F5587" s="142"/>
      <c r="K5587" s="140" t="s">
        <v>52</v>
      </c>
    </row>
    <row r="5588" spans="1:11" s="139" customFormat="1" ht="30" customHeight="1">
      <c r="A5588" s="140" t="s">
        <v>3605</v>
      </c>
      <c r="B5588" s="142"/>
      <c r="C5588" s="142"/>
      <c r="D5588" s="142"/>
      <c r="E5588" s="142"/>
      <c r="F5588" s="142"/>
      <c r="K5588" s="140" t="s">
        <v>6742</v>
      </c>
    </row>
    <row r="5589" spans="1:11" s="139" customFormat="1" ht="30" customHeight="1">
      <c r="A5589" s="140" t="s">
        <v>5239</v>
      </c>
      <c r="B5589" s="142"/>
      <c r="C5589" s="142"/>
      <c r="D5589" s="142"/>
      <c r="E5589" s="142"/>
      <c r="F5589" s="142"/>
      <c r="K5589" s="140" t="s">
        <v>8669</v>
      </c>
    </row>
    <row r="5590" spans="1:11" s="139" customFormat="1" ht="30" customHeight="1">
      <c r="A5590" s="140" t="s">
        <v>5270</v>
      </c>
      <c r="B5590" s="142"/>
      <c r="C5590" s="142"/>
      <c r="D5590" s="142"/>
      <c r="E5590" s="142"/>
      <c r="F5590" s="142"/>
      <c r="K5590" s="140" t="s">
        <v>8703</v>
      </c>
    </row>
    <row r="5591" spans="1:11" s="139" customFormat="1" ht="30" customHeight="1">
      <c r="A5591" s="140" t="s">
        <v>5271</v>
      </c>
      <c r="B5591" s="142"/>
      <c r="C5591" s="142"/>
      <c r="D5591" s="142"/>
      <c r="E5591" s="142"/>
      <c r="F5591" s="142"/>
      <c r="K5591" s="140" t="s">
        <v>8704</v>
      </c>
    </row>
    <row r="5592" spans="1:11" s="139" customFormat="1" ht="30" customHeight="1">
      <c r="A5592" s="140" t="s">
        <v>5272</v>
      </c>
      <c r="B5592" s="142"/>
      <c r="C5592" s="142"/>
      <c r="D5592" s="142"/>
      <c r="E5592" s="142"/>
      <c r="F5592" s="142"/>
      <c r="K5592" s="140" t="s">
        <v>8705</v>
      </c>
    </row>
    <row r="5593" spans="1:11" s="139" customFormat="1" ht="30" customHeight="1">
      <c r="A5593" s="140" t="s">
        <v>5273</v>
      </c>
      <c r="B5593" s="142"/>
      <c r="C5593" s="142"/>
      <c r="D5593" s="142"/>
      <c r="E5593" s="142"/>
      <c r="F5593" s="142"/>
      <c r="K5593" s="140" t="s">
        <v>8706</v>
      </c>
    </row>
    <row r="5594" spans="1:11" s="139" customFormat="1" ht="30" customHeight="1">
      <c r="A5594" s="140" t="s">
        <v>5364</v>
      </c>
      <c r="B5594" s="142"/>
      <c r="C5594" s="142"/>
      <c r="D5594" s="142"/>
      <c r="E5594" s="142"/>
      <c r="F5594" s="142"/>
      <c r="K5594" s="140" t="s">
        <v>8783</v>
      </c>
    </row>
    <row r="5595" spans="1:11" s="139" customFormat="1" ht="30" customHeight="1">
      <c r="A5595" s="140" t="s">
        <v>52</v>
      </c>
      <c r="B5595" s="142"/>
      <c r="C5595" s="142"/>
      <c r="D5595" s="142"/>
      <c r="E5595" s="142"/>
      <c r="F5595" s="142"/>
      <c r="K5595" s="140" t="s">
        <v>52</v>
      </c>
    </row>
    <row r="5596" spans="1:11" s="139" customFormat="1" ht="30" customHeight="1">
      <c r="A5596" s="140" t="s">
        <v>5275</v>
      </c>
      <c r="B5596" s="142"/>
      <c r="C5596" s="142"/>
      <c r="D5596" s="142"/>
      <c r="E5596" s="142"/>
      <c r="F5596" s="142"/>
      <c r="K5596" s="140" t="s">
        <v>8708</v>
      </c>
    </row>
    <row r="5597" spans="1:11" s="139" customFormat="1" ht="30" customHeight="1">
      <c r="A5597" s="140" t="s">
        <v>5365</v>
      </c>
      <c r="B5597" s="142"/>
      <c r="C5597" s="142"/>
      <c r="D5597" s="142"/>
      <c r="E5597" s="142"/>
      <c r="F5597" s="142"/>
      <c r="K5597" s="140" t="s">
        <v>8709</v>
      </c>
    </row>
    <row r="5598" spans="1:11" s="139" customFormat="1" ht="30" customHeight="1">
      <c r="A5598" s="140" t="s">
        <v>5366</v>
      </c>
      <c r="B5598" s="142"/>
      <c r="C5598" s="142"/>
      <c r="D5598" s="142"/>
      <c r="E5598" s="142"/>
      <c r="F5598" s="142"/>
      <c r="K5598" s="140" t="s">
        <v>8710</v>
      </c>
    </row>
    <row r="5599" spans="1:11" s="139" customFormat="1" ht="30" customHeight="1">
      <c r="A5599" s="140" t="s">
        <v>52</v>
      </c>
      <c r="B5599" s="142"/>
      <c r="C5599" s="142"/>
      <c r="D5599" s="142"/>
      <c r="E5599" s="142"/>
      <c r="F5599" s="142"/>
      <c r="K5599" s="140" t="s">
        <v>52</v>
      </c>
    </row>
    <row r="5600" spans="1:11" s="139" customFormat="1" ht="30" customHeight="1">
      <c r="A5600" s="140" t="s">
        <v>52</v>
      </c>
      <c r="B5600" s="142"/>
      <c r="C5600" s="142"/>
      <c r="D5600" s="142"/>
      <c r="E5600" s="142"/>
      <c r="F5600" s="142"/>
      <c r="K5600" s="140" t="s">
        <v>6676</v>
      </c>
    </row>
    <row r="5601" spans="1:11" s="139" customFormat="1" ht="30" customHeight="1">
      <c r="A5601" s="140" t="s">
        <v>5278</v>
      </c>
      <c r="B5601" s="142"/>
      <c r="C5601" s="142"/>
      <c r="D5601" s="142"/>
      <c r="E5601" s="142"/>
      <c r="F5601" s="142"/>
      <c r="K5601" s="140" t="s">
        <v>8711</v>
      </c>
    </row>
    <row r="5602" spans="1:11" s="139" customFormat="1" ht="30" customHeight="1">
      <c r="A5602" s="140" t="s">
        <v>5367</v>
      </c>
      <c r="B5602" s="142"/>
      <c r="C5602" s="142"/>
      <c r="D5602" s="142"/>
      <c r="E5602" s="142"/>
      <c r="F5602" s="142"/>
      <c r="K5602" s="140" t="s">
        <v>8712</v>
      </c>
    </row>
    <row r="5603" spans="1:11" s="139" customFormat="1" ht="30" customHeight="1">
      <c r="A5603" s="140" t="s">
        <v>5345</v>
      </c>
      <c r="B5603" s="142"/>
      <c r="C5603" s="142">
        <v>758216.1</v>
      </c>
      <c r="D5603" s="142"/>
      <c r="E5603" s="142">
        <v>758216.1</v>
      </c>
      <c r="F5603" s="142" t="s">
        <v>6752</v>
      </c>
      <c r="K5603" s="140" t="s">
        <v>8713</v>
      </c>
    </row>
    <row r="5604" spans="1:11" s="139" customFormat="1" ht="30" customHeight="1">
      <c r="A5604" s="140" t="s">
        <v>5368</v>
      </c>
      <c r="B5604" s="142"/>
      <c r="C5604" s="142"/>
      <c r="D5604" s="142"/>
      <c r="E5604" s="142"/>
      <c r="F5604" s="142"/>
      <c r="K5604" s="140" t="s">
        <v>8714</v>
      </c>
    </row>
    <row r="5605" spans="1:11" s="139" customFormat="1" ht="30" customHeight="1">
      <c r="A5605" s="140" t="s">
        <v>5347</v>
      </c>
      <c r="B5605" s="142"/>
      <c r="C5605" s="142">
        <v>134714.6</v>
      </c>
      <c r="D5605" s="142"/>
      <c r="E5605" s="142">
        <v>134714.6</v>
      </c>
      <c r="F5605" s="142" t="s">
        <v>6755</v>
      </c>
      <c r="K5605" s="140" t="s">
        <v>8715</v>
      </c>
    </row>
    <row r="5606" spans="1:11" s="139" customFormat="1" ht="30" customHeight="1">
      <c r="A5606" s="140" t="s">
        <v>5369</v>
      </c>
      <c r="B5606" s="142"/>
      <c r="C5606" s="142"/>
      <c r="D5606" s="142"/>
      <c r="E5606" s="142"/>
      <c r="F5606" s="142"/>
      <c r="K5606" s="140" t="s">
        <v>8716</v>
      </c>
    </row>
    <row r="5607" spans="1:11" s="139" customFormat="1" ht="30" customHeight="1">
      <c r="A5607" s="140" t="s">
        <v>5349</v>
      </c>
      <c r="B5607" s="142"/>
      <c r="C5607" s="142">
        <v>41987.4</v>
      </c>
      <c r="D5607" s="142"/>
      <c r="E5607" s="142">
        <v>41987.4</v>
      </c>
      <c r="F5607" s="142" t="s">
        <v>7075</v>
      </c>
      <c r="K5607" s="140" t="s">
        <v>8717</v>
      </c>
    </row>
    <row r="5608" spans="1:11" s="139" customFormat="1" ht="30" customHeight="1">
      <c r="A5608" s="140" t="s">
        <v>52</v>
      </c>
      <c r="B5608" s="142"/>
      <c r="C5608" s="142"/>
      <c r="D5608" s="142"/>
      <c r="E5608" s="142"/>
      <c r="F5608" s="142"/>
      <c r="K5608" s="140" t="s">
        <v>52</v>
      </c>
    </row>
    <row r="5609" spans="1:11" s="139" customFormat="1" ht="30" customHeight="1">
      <c r="A5609" s="140" t="s">
        <v>3642</v>
      </c>
      <c r="B5609" s="146"/>
      <c r="C5609" s="146">
        <v>934918.1</v>
      </c>
      <c r="D5609" s="146"/>
      <c r="E5609" s="146">
        <v>934918.1</v>
      </c>
      <c r="F5609" s="146"/>
      <c r="K5609" s="140" t="s">
        <v>6787</v>
      </c>
    </row>
    <row r="5610" spans="1:11" s="139" customFormat="1" ht="30" customHeight="1">
      <c r="A5610" s="140" t="s">
        <v>52</v>
      </c>
      <c r="B5610" s="142"/>
      <c r="C5610" s="142"/>
      <c r="D5610" s="142"/>
      <c r="E5610" s="142"/>
      <c r="F5610" s="142"/>
      <c r="K5610" s="140" t="s">
        <v>6758</v>
      </c>
    </row>
    <row r="5611" spans="1:11" s="139" customFormat="1" ht="30" customHeight="1">
      <c r="A5611" s="140" t="s">
        <v>4930</v>
      </c>
      <c r="B5611" s="142"/>
      <c r="C5611" s="142"/>
      <c r="D5611" s="142"/>
      <c r="E5611" s="142"/>
      <c r="F5611" s="142"/>
      <c r="K5611" s="140" t="s">
        <v>8328</v>
      </c>
    </row>
    <row r="5612" spans="1:11" s="139" customFormat="1" ht="30" customHeight="1">
      <c r="A5612" s="140" t="s">
        <v>4648</v>
      </c>
      <c r="B5612" s="142"/>
      <c r="C5612" s="142"/>
      <c r="D5612" s="142"/>
      <c r="E5612" s="142"/>
      <c r="F5612" s="142"/>
      <c r="K5612" s="140" t="s">
        <v>8007</v>
      </c>
    </row>
    <row r="5613" spans="1:11" s="139" customFormat="1" ht="30" customHeight="1">
      <c r="A5613" s="140" t="s">
        <v>5370</v>
      </c>
      <c r="B5613" s="142">
        <v>28047.5</v>
      </c>
      <c r="C5613" s="142"/>
      <c r="D5613" s="142"/>
      <c r="E5613" s="142">
        <v>28047.5</v>
      </c>
      <c r="F5613" s="142"/>
      <c r="K5613" s="140" t="s">
        <v>8719</v>
      </c>
    </row>
    <row r="5614" spans="1:11" s="139" customFormat="1" ht="30" customHeight="1">
      <c r="A5614" s="140" t="s">
        <v>52</v>
      </c>
      <c r="B5614" s="142"/>
      <c r="C5614" s="142"/>
      <c r="D5614" s="142"/>
      <c r="E5614" s="142"/>
      <c r="F5614" s="142"/>
      <c r="K5614" s="140" t="s">
        <v>52</v>
      </c>
    </row>
    <row r="5615" spans="1:11" s="139" customFormat="1" ht="30" customHeight="1">
      <c r="A5615" s="140" t="s">
        <v>3642</v>
      </c>
      <c r="B5615" s="146">
        <v>28047.5</v>
      </c>
      <c r="C5615" s="146"/>
      <c r="D5615" s="146"/>
      <c r="E5615" s="146">
        <v>28047.5</v>
      </c>
      <c r="F5615" s="146"/>
      <c r="K5615" s="140" t="s">
        <v>6795</v>
      </c>
    </row>
    <row r="5616" spans="1:11" s="139" customFormat="1" ht="30" customHeight="1">
      <c r="A5616" s="140" t="s">
        <v>52</v>
      </c>
      <c r="B5616" s="142"/>
      <c r="C5616" s="142"/>
      <c r="D5616" s="142"/>
      <c r="E5616" s="142"/>
      <c r="F5616" s="142"/>
      <c r="K5616" s="140" t="s">
        <v>52</v>
      </c>
    </row>
    <row r="5617" spans="1:11" s="139" customFormat="1" ht="30" customHeight="1">
      <c r="A5617" s="140" t="s">
        <v>5283</v>
      </c>
      <c r="B5617" s="143">
        <v>28047.5</v>
      </c>
      <c r="C5617" s="143">
        <v>934918.1</v>
      </c>
      <c r="D5617" s="143"/>
      <c r="E5617" s="143">
        <v>962965.6</v>
      </c>
      <c r="F5617" s="143"/>
      <c r="K5617" s="140" t="s">
        <v>8721</v>
      </c>
    </row>
    <row r="5618" spans="1:11" s="139" customFormat="1" ht="30" customHeight="1">
      <c r="A5618" s="140"/>
      <c r="B5618" s="140"/>
      <c r="C5618" s="140"/>
      <c r="D5618" s="140"/>
      <c r="E5618" s="140"/>
      <c r="F5618" s="140"/>
    </row>
    <row r="5619" spans="1:11" s="139" customFormat="1" ht="30" customHeight="1" thickBot="1">
      <c r="A5619" s="144" t="s">
        <v>3566</v>
      </c>
      <c r="B5619" s="145">
        <v>28047</v>
      </c>
      <c r="C5619" s="145">
        <v>934918</v>
      </c>
      <c r="D5619" s="145">
        <v>0</v>
      </c>
      <c r="E5619" s="145">
        <v>962965</v>
      </c>
      <c r="F5619" s="144"/>
    </row>
    <row r="5620" spans="1:11" s="139" customFormat="1" ht="30" customHeight="1">
      <c r="A5620" s="140"/>
      <c r="B5620" s="140"/>
      <c r="C5620" s="140"/>
      <c r="D5620" s="140"/>
      <c r="E5620" s="140"/>
      <c r="F5620" s="140"/>
    </row>
    <row r="5621" spans="1:11" s="139" customFormat="1" ht="30" customHeight="1">
      <c r="A5621" s="140" t="s">
        <v>8784</v>
      </c>
      <c r="B5621" s="141">
        <v>719370</v>
      </c>
      <c r="C5621" s="141">
        <v>10670312</v>
      </c>
      <c r="D5621" s="141">
        <v>543968</v>
      </c>
      <c r="E5621" s="141">
        <v>11933650</v>
      </c>
      <c r="F5621" s="140" t="s">
        <v>52</v>
      </c>
      <c r="G5621" s="139" t="s">
        <v>52</v>
      </c>
      <c r="H5621" s="139" t="s">
        <v>6576</v>
      </c>
      <c r="K5621" s="139">
        <v>1</v>
      </c>
    </row>
    <row r="5622" spans="1:11" s="139" customFormat="1" ht="30" customHeight="1">
      <c r="A5622" s="147"/>
      <c r="B5622" s="140"/>
      <c r="C5622" s="140"/>
      <c r="D5622" s="140"/>
      <c r="E5622" s="140"/>
      <c r="F5622" s="140"/>
    </row>
    <row r="5623" spans="1:11" s="139" customFormat="1" ht="30" customHeight="1">
      <c r="A5623" s="140" t="s">
        <v>6674</v>
      </c>
      <c r="B5623" s="140"/>
      <c r="C5623" s="140"/>
      <c r="D5623" s="140"/>
      <c r="E5623" s="140"/>
      <c r="F5623" s="140"/>
      <c r="G5623" s="139" t="s">
        <v>52</v>
      </c>
      <c r="I5623" s="139" t="s">
        <v>1535</v>
      </c>
      <c r="J5623" s="139" t="s">
        <v>52</v>
      </c>
      <c r="K5623" s="139" t="s">
        <v>56</v>
      </c>
    </row>
    <row r="5624" spans="1:11" s="139" customFormat="1" ht="30" customHeight="1">
      <c r="A5624" s="140" t="s">
        <v>5371</v>
      </c>
      <c r="B5624" s="142"/>
      <c r="C5624" s="142"/>
      <c r="D5624" s="142"/>
      <c r="E5624" s="142"/>
      <c r="F5624" s="142"/>
      <c r="K5624" s="140" t="s">
        <v>8785</v>
      </c>
    </row>
    <row r="5625" spans="1:11" s="139" customFormat="1" ht="30" customHeight="1">
      <c r="A5625" s="140" t="s">
        <v>52</v>
      </c>
      <c r="B5625" s="142"/>
      <c r="C5625" s="142"/>
      <c r="D5625" s="142"/>
      <c r="E5625" s="142"/>
      <c r="F5625" s="142"/>
      <c r="K5625" s="140" t="s">
        <v>6676</v>
      </c>
    </row>
    <row r="5626" spans="1:11" s="139" customFormat="1" ht="30" customHeight="1">
      <c r="A5626" s="140" t="s">
        <v>3548</v>
      </c>
      <c r="B5626" s="142"/>
      <c r="C5626" s="142"/>
      <c r="D5626" s="142"/>
      <c r="E5626" s="142"/>
      <c r="F5626" s="142"/>
      <c r="K5626" s="140" t="s">
        <v>6677</v>
      </c>
    </row>
    <row r="5627" spans="1:11" s="139" customFormat="1" ht="30" customHeight="1">
      <c r="A5627" s="140" t="s">
        <v>5372</v>
      </c>
      <c r="B5627" s="142"/>
      <c r="C5627" s="142"/>
      <c r="D5627" s="142"/>
      <c r="E5627" s="142"/>
      <c r="F5627" s="142"/>
      <c r="K5627" s="140" t="s">
        <v>8786</v>
      </c>
    </row>
    <row r="5628" spans="1:11" s="139" customFormat="1" ht="30" customHeight="1">
      <c r="A5628" s="140" t="s">
        <v>5309</v>
      </c>
      <c r="B5628" s="142"/>
      <c r="C5628" s="142"/>
      <c r="D5628" s="142"/>
      <c r="E5628" s="142"/>
      <c r="F5628" s="142"/>
      <c r="K5628" s="140" t="s">
        <v>8734</v>
      </c>
    </row>
    <row r="5629" spans="1:11" s="139" customFormat="1" ht="30" customHeight="1">
      <c r="A5629" s="140" t="s">
        <v>5310</v>
      </c>
      <c r="B5629" s="142"/>
      <c r="C5629" s="142"/>
      <c r="D5629" s="142"/>
      <c r="E5629" s="142"/>
      <c r="F5629" s="142"/>
      <c r="K5629" s="140" t="s">
        <v>8735</v>
      </c>
    </row>
    <row r="5630" spans="1:11" s="139" customFormat="1" ht="30" customHeight="1">
      <c r="A5630" s="140" t="s">
        <v>5311</v>
      </c>
      <c r="B5630" s="142"/>
      <c r="C5630" s="142"/>
      <c r="D5630" s="142"/>
      <c r="E5630" s="142"/>
      <c r="F5630" s="142"/>
      <c r="K5630" s="140" t="s">
        <v>8736</v>
      </c>
    </row>
    <row r="5631" spans="1:11" s="139" customFormat="1" ht="30" customHeight="1">
      <c r="A5631" s="140" t="s">
        <v>5312</v>
      </c>
      <c r="B5631" s="142"/>
      <c r="C5631" s="142"/>
      <c r="D5631" s="142"/>
      <c r="E5631" s="142"/>
      <c r="F5631" s="142"/>
      <c r="K5631" s="140" t="s">
        <v>8737</v>
      </c>
    </row>
    <row r="5632" spans="1:11" s="139" customFormat="1" ht="30" customHeight="1">
      <c r="A5632" s="140" t="s">
        <v>5313</v>
      </c>
      <c r="B5632" s="142"/>
      <c r="C5632" s="142"/>
      <c r="D5632" s="142"/>
      <c r="E5632" s="142"/>
      <c r="F5632" s="142"/>
      <c r="K5632" s="140" t="s">
        <v>8738</v>
      </c>
    </row>
    <row r="5633" spans="1:11" s="139" customFormat="1" ht="30" customHeight="1">
      <c r="A5633" s="140" t="s">
        <v>5314</v>
      </c>
      <c r="B5633" s="142"/>
      <c r="C5633" s="142"/>
      <c r="D5633" s="142"/>
      <c r="E5633" s="142"/>
      <c r="F5633" s="142"/>
      <c r="K5633" s="140" t="s">
        <v>8739</v>
      </c>
    </row>
    <row r="5634" spans="1:11" s="139" customFormat="1" ht="30" customHeight="1">
      <c r="A5634" s="140" t="s">
        <v>52</v>
      </c>
      <c r="B5634" s="142"/>
      <c r="C5634" s="142"/>
      <c r="D5634" s="142"/>
      <c r="E5634" s="142"/>
      <c r="F5634" s="142"/>
      <c r="K5634" s="140" t="s">
        <v>52</v>
      </c>
    </row>
    <row r="5635" spans="1:11" s="139" customFormat="1" ht="30" customHeight="1">
      <c r="A5635" s="140" t="s">
        <v>3739</v>
      </c>
      <c r="B5635" s="142"/>
      <c r="C5635" s="142"/>
      <c r="D5635" s="142"/>
      <c r="E5635" s="142"/>
      <c r="F5635" s="142"/>
      <c r="K5635" s="140" t="s">
        <v>6904</v>
      </c>
    </row>
    <row r="5636" spans="1:11" s="139" customFormat="1" ht="30" customHeight="1">
      <c r="A5636" s="140" t="s">
        <v>5373</v>
      </c>
      <c r="B5636" s="142"/>
      <c r="C5636" s="142"/>
      <c r="D5636" s="142"/>
      <c r="E5636" s="142"/>
      <c r="F5636" s="142"/>
      <c r="K5636" s="140" t="s">
        <v>8741</v>
      </c>
    </row>
    <row r="5637" spans="1:11" s="139" customFormat="1" ht="30" customHeight="1">
      <c r="A5637" s="140" t="s">
        <v>5374</v>
      </c>
      <c r="B5637" s="142">
        <v>197056</v>
      </c>
      <c r="C5637" s="142"/>
      <c r="D5637" s="142"/>
      <c r="E5637" s="142">
        <v>197056</v>
      </c>
      <c r="F5637" s="142" t="s">
        <v>8742</v>
      </c>
      <c r="K5637" s="140" t="s">
        <v>8787</v>
      </c>
    </row>
    <row r="5638" spans="1:11" s="139" customFormat="1" ht="30" customHeight="1">
      <c r="A5638" s="140" t="s">
        <v>5375</v>
      </c>
      <c r="B5638" s="142"/>
      <c r="C5638" s="142">
        <v>869376</v>
      </c>
      <c r="D5638" s="142"/>
      <c r="E5638" s="142">
        <v>869376</v>
      </c>
      <c r="F5638" s="142" t="s">
        <v>8744</v>
      </c>
      <c r="K5638" s="140" t="s">
        <v>8788</v>
      </c>
    </row>
    <row r="5639" spans="1:11" s="139" customFormat="1" ht="30" customHeight="1">
      <c r="A5639" s="140" t="s">
        <v>5376</v>
      </c>
      <c r="B5639" s="142"/>
      <c r="C5639" s="142"/>
      <c r="D5639" s="142">
        <v>360032</v>
      </c>
      <c r="E5639" s="142">
        <v>360032</v>
      </c>
      <c r="F5639" s="142" t="s">
        <v>8746</v>
      </c>
      <c r="K5639" s="140" t="s">
        <v>8789</v>
      </c>
    </row>
    <row r="5640" spans="1:11" s="139" customFormat="1" ht="30" customHeight="1">
      <c r="A5640" s="140" t="s">
        <v>5377</v>
      </c>
      <c r="B5640" s="142"/>
      <c r="C5640" s="142"/>
      <c r="D5640" s="142"/>
      <c r="E5640" s="142"/>
      <c r="F5640" s="142"/>
      <c r="K5640" s="140" t="s">
        <v>8748</v>
      </c>
    </row>
    <row r="5641" spans="1:11" s="139" customFormat="1" ht="30" customHeight="1">
      <c r="A5641" s="140" t="s">
        <v>5378</v>
      </c>
      <c r="B5641" s="142">
        <v>254368</v>
      </c>
      <c r="C5641" s="142"/>
      <c r="D5641" s="142"/>
      <c r="E5641" s="142">
        <v>254368</v>
      </c>
      <c r="F5641" s="142" t="s">
        <v>7067</v>
      </c>
      <c r="K5641" s="140" t="s">
        <v>8790</v>
      </c>
    </row>
    <row r="5642" spans="1:11" s="139" customFormat="1" ht="30" customHeight="1">
      <c r="A5642" s="140" t="s">
        <v>5375</v>
      </c>
      <c r="B5642" s="142"/>
      <c r="C5642" s="142">
        <v>869376</v>
      </c>
      <c r="D5642" s="142"/>
      <c r="E5642" s="142">
        <v>869376</v>
      </c>
      <c r="F5642" s="142" t="s">
        <v>7069</v>
      </c>
      <c r="K5642" s="140" t="s">
        <v>8791</v>
      </c>
    </row>
    <row r="5643" spans="1:11" s="139" customFormat="1" ht="30" customHeight="1">
      <c r="A5643" s="140" t="s">
        <v>5379</v>
      </c>
      <c r="B5643" s="142"/>
      <c r="C5643" s="142"/>
      <c r="D5643" s="142">
        <v>183936</v>
      </c>
      <c r="E5643" s="142">
        <v>183936</v>
      </c>
      <c r="F5643" s="142" t="s">
        <v>7071</v>
      </c>
      <c r="K5643" s="140" t="s">
        <v>8792</v>
      </c>
    </row>
    <row r="5644" spans="1:11" s="139" customFormat="1" ht="30" customHeight="1">
      <c r="A5644" s="140" t="s">
        <v>52</v>
      </c>
      <c r="B5644" s="142"/>
      <c r="C5644" s="142"/>
      <c r="D5644" s="142"/>
      <c r="E5644" s="142"/>
      <c r="F5644" s="142"/>
      <c r="K5644" s="140" t="s">
        <v>52</v>
      </c>
    </row>
    <row r="5645" spans="1:11" s="139" customFormat="1" ht="30" customHeight="1">
      <c r="A5645" s="140" t="s">
        <v>5380</v>
      </c>
      <c r="B5645" s="146">
        <v>451424</v>
      </c>
      <c r="C5645" s="146">
        <v>1738752</v>
      </c>
      <c r="D5645" s="146">
        <v>543968</v>
      </c>
      <c r="E5645" s="146">
        <v>2734144</v>
      </c>
      <c r="F5645" s="146"/>
      <c r="K5645" s="140" t="s">
        <v>8793</v>
      </c>
    </row>
    <row r="5646" spans="1:11" s="139" customFormat="1" ht="30" customHeight="1">
      <c r="A5646" s="140" t="s">
        <v>52</v>
      </c>
      <c r="B5646" s="142"/>
      <c r="C5646" s="142"/>
      <c r="D5646" s="142"/>
      <c r="E5646" s="142"/>
      <c r="F5646" s="142"/>
      <c r="K5646" s="140" t="s">
        <v>6758</v>
      </c>
    </row>
    <row r="5647" spans="1:11" s="139" customFormat="1" ht="30" customHeight="1">
      <c r="A5647" s="140" t="s">
        <v>3683</v>
      </c>
      <c r="B5647" s="142"/>
      <c r="C5647" s="142"/>
      <c r="D5647" s="142"/>
      <c r="E5647" s="142"/>
      <c r="F5647" s="142"/>
      <c r="K5647" s="140" t="s">
        <v>6856</v>
      </c>
    </row>
    <row r="5648" spans="1:11" s="139" customFormat="1" ht="30" customHeight="1">
      <c r="A5648" s="140" t="s">
        <v>5381</v>
      </c>
      <c r="B5648" s="142"/>
      <c r="C5648" s="142"/>
      <c r="D5648" s="142"/>
      <c r="E5648" s="142"/>
      <c r="F5648" s="142"/>
      <c r="K5648" s="140" t="s">
        <v>8794</v>
      </c>
    </row>
    <row r="5649" spans="1:11" s="139" customFormat="1" ht="30" customHeight="1">
      <c r="A5649" s="140" t="s">
        <v>5382</v>
      </c>
      <c r="B5649" s="142"/>
      <c r="C5649" s="142">
        <v>6794432</v>
      </c>
      <c r="D5649" s="142"/>
      <c r="E5649" s="142">
        <v>6794432</v>
      </c>
      <c r="F5649" s="142" t="s">
        <v>6752</v>
      </c>
      <c r="K5649" s="140" t="s">
        <v>8795</v>
      </c>
    </row>
    <row r="5650" spans="1:11" s="139" customFormat="1" ht="30" customHeight="1">
      <c r="A5650" s="140" t="s">
        <v>5383</v>
      </c>
      <c r="B5650" s="142"/>
      <c r="C5650" s="142"/>
      <c r="D5650" s="142"/>
      <c r="E5650" s="142"/>
      <c r="F5650" s="142"/>
      <c r="K5650" s="140" t="s">
        <v>8796</v>
      </c>
    </row>
    <row r="5651" spans="1:11" s="139" customFormat="1" ht="30" customHeight="1">
      <c r="A5651" s="140" t="s">
        <v>5384</v>
      </c>
      <c r="B5651" s="142"/>
      <c r="C5651" s="142">
        <v>1509408</v>
      </c>
      <c r="D5651" s="142"/>
      <c r="E5651" s="142">
        <v>1509408</v>
      </c>
      <c r="F5651" s="142" t="s">
        <v>6755</v>
      </c>
      <c r="K5651" s="140" t="s">
        <v>8797</v>
      </c>
    </row>
    <row r="5652" spans="1:11" s="139" customFormat="1" ht="30" customHeight="1">
      <c r="A5652" s="140" t="s">
        <v>5385</v>
      </c>
      <c r="B5652" s="142"/>
      <c r="C5652" s="142"/>
      <c r="D5652" s="142"/>
      <c r="E5652" s="142"/>
      <c r="F5652" s="142"/>
      <c r="K5652" s="140" t="s">
        <v>8798</v>
      </c>
    </row>
    <row r="5653" spans="1:11" s="139" customFormat="1" ht="30" customHeight="1">
      <c r="A5653" s="140" t="s">
        <v>5386</v>
      </c>
      <c r="B5653" s="142"/>
      <c r="C5653" s="142">
        <v>627720</v>
      </c>
      <c r="D5653" s="142"/>
      <c r="E5653" s="142">
        <v>627720</v>
      </c>
      <c r="F5653" s="142" t="s">
        <v>6808</v>
      </c>
      <c r="K5653" s="140" t="s">
        <v>8799</v>
      </c>
    </row>
    <row r="5654" spans="1:11" s="139" customFormat="1" ht="30" customHeight="1">
      <c r="A5654" s="140" t="s">
        <v>52</v>
      </c>
      <c r="B5654" s="142"/>
      <c r="C5654" s="142"/>
      <c r="D5654" s="142"/>
      <c r="E5654" s="142"/>
      <c r="F5654" s="142"/>
      <c r="K5654" s="140" t="s">
        <v>52</v>
      </c>
    </row>
    <row r="5655" spans="1:11" s="139" customFormat="1" ht="30" customHeight="1">
      <c r="A5655" s="140" t="s">
        <v>5380</v>
      </c>
      <c r="B5655" s="146"/>
      <c r="C5655" s="146">
        <v>8931560</v>
      </c>
      <c r="D5655" s="146"/>
      <c r="E5655" s="146">
        <v>8931560</v>
      </c>
      <c r="F5655" s="146"/>
      <c r="K5655" s="140" t="s">
        <v>8800</v>
      </c>
    </row>
    <row r="5656" spans="1:11" s="139" customFormat="1" ht="30" customHeight="1">
      <c r="A5656" s="140" t="s">
        <v>52</v>
      </c>
      <c r="B5656" s="142"/>
      <c r="C5656" s="142"/>
      <c r="D5656" s="142"/>
      <c r="E5656" s="142"/>
      <c r="F5656" s="142"/>
      <c r="K5656" s="140" t="s">
        <v>6796</v>
      </c>
    </row>
    <row r="5657" spans="1:11" s="139" customFormat="1" ht="30" customHeight="1">
      <c r="A5657" s="140" t="s">
        <v>3690</v>
      </c>
      <c r="B5657" s="142"/>
      <c r="C5657" s="142"/>
      <c r="D5657" s="142"/>
      <c r="E5657" s="142"/>
      <c r="F5657" s="142"/>
      <c r="K5657" s="140" t="s">
        <v>6863</v>
      </c>
    </row>
    <row r="5658" spans="1:11" s="139" customFormat="1" ht="30" customHeight="1">
      <c r="A5658" s="140" t="s">
        <v>5387</v>
      </c>
      <c r="B5658" s="142">
        <v>267946.8</v>
      </c>
      <c r="C5658" s="142"/>
      <c r="D5658" s="142"/>
      <c r="E5658" s="142">
        <v>267946.8</v>
      </c>
      <c r="F5658" s="142"/>
      <c r="K5658" s="140" t="s">
        <v>8801</v>
      </c>
    </row>
    <row r="5659" spans="1:11" s="139" customFormat="1" ht="30" customHeight="1">
      <c r="A5659" s="140" t="s">
        <v>52</v>
      </c>
      <c r="B5659" s="142"/>
      <c r="C5659" s="142"/>
      <c r="D5659" s="142"/>
      <c r="E5659" s="142"/>
      <c r="F5659" s="142"/>
      <c r="K5659" s="140" t="s">
        <v>52</v>
      </c>
    </row>
    <row r="5660" spans="1:11" s="139" customFormat="1" ht="30" customHeight="1">
      <c r="A5660" s="140" t="s">
        <v>5380</v>
      </c>
      <c r="B5660" s="146">
        <v>267946.8</v>
      </c>
      <c r="C5660" s="146"/>
      <c r="D5660" s="146"/>
      <c r="E5660" s="146">
        <v>267946.8</v>
      </c>
      <c r="F5660" s="146"/>
      <c r="K5660" s="140" t="s">
        <v>8802</v>
      </c>
    </row>
    <row r="5661" spans="1:11" s="139" customFormat="1" ht="30" customHeight="1">
      <c r="A5661" s="140" t="s">
        <v>52</v>
      </c>
      <c r="B5661" s="142"/>
      <c r="C5661" s="142"/>
      <c r="D5661" s="142"/>
      <c r="E5661" s="142"/>
      <c r="F5661" s="142"/>
      <c r="K5661" s="140" t="s">
        <v>52</v>
      </c>
    </row>
    <row r="5662" spans="1:11" s="139" customFormat="1" ht="30" customHeight="1">
      <c r="A5662" s="140" t="s">
        <v>3692</v>
      </c>
      <c r="B5662" s="143">
        <v>719370.8</v>
      </c>
      <c r="C5662" s="143">
        <v>10670312</v>
      </c>
      <c r="D5662" s="143">
        <v>543968</v>
      </c>
      <c r="E5662" s="143">
        <v>11933650.800000001</v>
      </c>
      <c r="F5662" s="143"/>
      <c r="K5662" s="140" t="s">
        <v>6891</v>
      </c>
    </row>
    <row r="5663" spans="1:11" s="139" customFormat="1" ht="30" customHeight="1">
      <c r="A5663" s="140"/>
      <c r="B5663" s="140"/>
      <c r="C5663" s="140"/>
      <c r="D5663" s="140"/>
      <c r="E5663" s="140"/>
      <c r="F5663" s="140"/>
    </row>
    <row r="5664" spans="1:11" s="139" customFormat="1" ht="30" customHeight="1" thickBot="1">
      <c r="A5664" s="144" t="s">
        <v>3566</v>
      </c>
      <c r="B5664" s="145">
        <v>719370</v>
      </c>
      <c r="C5664" s="145">
        <v>10670312</v>
      </c>
      <c r="D5664" s="145">
        <v>543968</v>
      </c>
      <c r="E5664" s="145">
        <v>11933650</v>
      </c>
      <c r="F5664" s="144"/>
    </row>
    <row r="5665" spans="1:11" s="139" customFormat="1" ht="30" customHeight="1">
      <c r="A5665" s="140"/>
      <c r="B5665" s="140"/>
      <c r="C5665" s="140"/>
      <c r="D5665" s="140"/>
      <c r="E5665" s="140"/>
      <c r="F5665" s="140"/>
    </row>
    <row r="5666" spans="1:11" s="139" customFormat="1" ht="30" customHeight="1">
      <c r="A5666" s="140" t="s">
        <v>8803</v>
      </c>
      <c r="B5666" s="141">
        <v>832226</v>
      </c>
      <c r="C5666" s="141">
        <v>26008885</v>
      </c>
      <c r="D5666" s="141">
        <v>679960</v>
      </c>
      <c r="E5666" s="141">
        <v>27521071</v>
      </c>
      <c r="F5666" s="140" t="s">
        <v>52</v>
      </c>
      <c r="G5666" s="139" t="s">
        <v>52</v>
      </c>
      <c r="H5666" s="139" t="s">
        <v>6577</v>
      </c>
      <c r="K5666" s="139">
        <v>1</v>
      </c>
    </row>
    <row r="5667" spans="1:11" s="139" customFormat="1" ht="30" customHeight="1">
      <c r="A5667" s="147"/>
      <c r="B5667" s="140"/>
      <c r="C5667" s="140"/>
      <c r="D5667" s="140"/>
      <c r="E5667" s="140"/>
      <c r="F5667" s="140"/>
    </row>
    <row r="5668" spans="1:11" s="139" customFormat="1" ht="30" customHeight="1">
      <c r="A5668" s="140" t="s">
        <v>6674</v>
      </c>
      <c r="B5668" s="140"/>
      <c r="C5668" s="140"/>
      <c r="D5668" s="140"/>
      <c r="E5668" s="140"/>
      <c r="F5668" s="140"/>
      <c r="G5668" s="139" t="s">
        <v>52</v>
      </c>
      <c r="I5668" s="139" t="s">
        <v>1535</v>
      </c>
      <c r="J5668" s="139" t="s">
        <v>52</v>
      </c>
      <c r="K5668" s="139" t="s">
        <v>56</v>
      </c>
    </row>
    <row r="5669" spans="1:11" s="139" customFormat="1" ht="30" customHeight="1">
      <c r="A5669" s="140" t="s">
        <v>5388</v>
      </c>
      <c r="B5669" s="142"/>
      <c r="C5669" s="142"/>
      <c r="D5669" s="142"/>
      <c r="E5669" s="142"/>
      <c r="F5669" s="142"/>
      <c r="K5669" s="140" t="s">
        <v>8804</v>
      </c>
    </row>
    <row r="5670" spans="1:11" s="139" customFormat="1" ht="30" customHeight="1">
      <c r="A5670" s="140" t="s">
        <v>52</v>
      </c>
      <c r="B5670" s="142"/>
      <c r="C5670" s="142"/>
      <c r="D5670" s="142"/>
      <c r="E5670" s="142"/>
      <c r="F5670" s="142"/>
      <c r="K5670" s="140" t="s">
        <v>6676</v>
      </c>
    </row>
    <row r="5671" spans="1:11" s="139" customFormat="1" ht="30" customHeight="1">
      <c r="A5671" s="140" t="s">
        <v>3548</v>
      </c>
      <c r="B5671" s="142"/>
      <c r="C5671" s="142"/>
      <c r="D5671" s="142"/>
      <c r="E5671" s="142"/>
      <c r="F5671" s="142"/>
      <c r="K5671" s="140" t="s">
        <v>6677</v>
      </c>
    </row>
    <row r="5672" spans="1:11" s="139" customFormat="1" ht="30" customHeight="1">
      <c r="A5672" s="140" t="s">
        <v>5372</v>
      </c>
      <c r="B5672" s="142"/>
      <c r="C5672" s="142"/>
      <c r="D5672" s="142"/>
      <c r="E5672" s="142"/>
      <c r="F5672" s="142"/>
      <c r="K5672" s="140" t="s">
        <v>8786</v>
      </c>
    </row>
    <row r="5673" spans="1:11" s="139" customFormat="1" ht="30" customHeight="1">
      <c r="A5673" s="140" t="s">
        <v>5309</v>
      </c>
      <c r="B5673" s="142"/>
      <c r="C5673" s="142"/>
      <c r="D5673" s="142"/>
      <c r="E5673" s="142"/>
      <c r="F5673" s="142"/>
      <c r="K5673" s="140" t="s">
        <v>8734</v>
      </c>
    </row>
    <row r="5674" spans="1:11" s="139" customFormat="1" ht="30" customHeight="1">
      <c r="A5674" s="140" t="s">
        <v>5310</v>
      </c>
      <c r="B5674" s="142"/>
      <c r="C5674" s="142"/>
      <c r="D5674" s="142"/>
      <c r="E5674" s="142"/>
      <c r="F5674" s="142"/>
      <c r="K5674" s="140" t="s">
        <v>8735</v>
      </c>
    </row>
    <row r="5675" spans="1:11" s="139" customFormat="1" ht="30" customHeight="1">
      <c r="A5675" s="140" t="s">
        <v>5311</v>
      </c>
      <c r="B5675" s="142"/>
      <c r="C5675" s="142"/>
      <c r="D5675" s="142"/>
      <c r="E5675" s="142"/>
      <c r="F5675" s="142"/>
      <c r="K5675" s="140" t="s">
        <v>8736</v>
      </c>
    </row>
    <row r="5676" spans="1:11" s="139" customFormat="1" ht="30" customHeight="1">
      <c r="A5676" s="140" t="s">
        <v>5312</v>
      </c>
      <c r="B5676" s="142"/>
      <c r="C5676" s="142"/>
      <c r="D5676" s="142"/>
      <c r="E5676" s="142"/>
      <c r="F5676" s="142"/>
      <c r="K5676" s="140" t="s">
        <v>8737</v>
      </c>
    </row>
    <row r="5677" spans="1:11" s="139" customFormat="1" ht="30" customHeight="1">
      <c r="A5677" s="140" t="s">
        <v>5313</v>
      </c>
      <c r="B5677" s="142"/>
      <c r="C5677" s="142"/>
      <c r="D5677" s="142"/>
      <c r="E5677" s="142"/>
      <c r="F5677" s="142"/>
      <c r="K5677" s="140" t="s">
        <v>8738</v>
      </c>
    </row>
    <row r="5678" spans="1:11" s="139" customFormat="1" ht="30" customHeight="1">
      <c r="A5678" s="140" t="s">
        <v>5314</v>
      </c>
      <c r="B5678" s="142"/>
      <c r="C5678" s="142"/>
      <c r="D5678" s="142"/>
      <c r="E5678" s="142"/>
      <c r="F5678" s="142"/>
      <c r="K5678" s="140" t="s">
        <v>8739</v>
      </c>
    </row>
    <row r="5679" spans="1:11" s="139" customFormat="1" ht="30" customHeight="1">
      <c r="A5679" s="140" t="s">
        <v>52</v>
      </c>
      <c r="B5679" s="142"/>
      <c r="C5679" s="142"/>
      <c r="D5679" s="142"/>
      <c r="E5679" s="142"/>
      <c r="F5679" s="142"/>
      <c r="K5679" s="140" t="s">
        <v>52</v>
      </c>
    </row>
    <row r="5680" spans="1:11" s="139" customFormat="1" ht="30" customHeight="1">
      <c r="A5680" s="140" t="s">
        <v>3739</v>
      </c>
      <c r="B5680" s="142"/>
      <c r="C5680" s="142"/>
      <c r="D5680" s="142"/>
      <c r="E5680" s="142"/>
      <c r="F5680" s="142"/>
      <c r="K5680" s="140" t="s">
        <v>6904</v>
      </c>
    </row>
    <row r="5681" spans="1:11" s="139" customFormat="1" ht="30" customHeight="1">
      <c r="A5681" s="140" t="s">
        <v>5373</v>
      </c>
      <c r="B5681" s="142"/>
      <c r="C5681" s="142"/>
      <c r="D5681" s="142"/>
      <c r="E5681" s="142"/>
      <c r="F5681" s="142"/>
      <c r="K5681" s="140" t="s">
        <v>8741</v>
      </c>
    </row>
    <row r="5682" spans="1:11" s="139" customFormat="1" ht="30" customHeight="1">
      <c r="A5682" s="140" t="s">
        <v>5374</v>
      </c>
      <c r="B5682" s="142">
        <v>197056</v>
      </c>
      <c r="C5682" s="142"/>
      <c r="D5682" s="142"/>
      <c r="E5682" s="142">
        <v>197056</v>
      </c>
      <c r="F5682" s="142" t="s">
        <v>8742</v>
      </c>
      <c r="K5682" s="140" t="s">
        <v>8787</v>
      </c>
    </row>
    <row r="5683" spans="1:11" s="139" customFormat="1" ht="30" customHeight="1">
      <c r="A5683" s="140" t="s">
        <v>5375</v>
      </c>
      <c r="B5683" s="142"/>
      <c r="C5683" s="142">
        <v>869376</v>
      </c>
      <c r="D5683" s="142"/>
      <c r="E5683" s="142">
        <v>869376</v>
      </c>
      <c r="F5683" s="142" t="s">
        <v>8744</v>
      </c>
      <c r="K5683" s="140" t="s">
        <v>8788</v>
      </c>
    </row>
    <row r="5684" spans="1:11" s="139" customFormat="1" ht="30" customHeight="1">
      <c r="A5684" s="140" t="s">
        <v>5376</v>
      </c>
      <c r="B5684" s="142"/>
      <c r="C5684" s="142"/>
      <c r="D5684" s="142">
        <v>360032</v>
      </c>
      <c r="E5684" s="142">
        <v>360032</v>
      </c>
      <c r="F5684" s="142" t="s">
        <v>8746</v>
      </c>
      <c r="K5684" s="140" t="s">
        <v>8789</v>
      </c>
    </row>
    <row r="5685" spans="1:11" s="139" customFormat="1" ht="30" customHeight="1">
      <c r="A5685" s="140" t="s">
        <v>5377</v>
      </c>
      <c r="B5685" s="142"/>
      <c r="C5685" s="142"/>
      <c r="D5685" s="142"/>
      <c r="E5685" s="142"/>
      <c r="F5685" s="142"/>
      <c r="K5685" s="140" t="s">
        <v>8748</v>
      </c>
    </row>
    <row r="5686" spans="1:11" s="139" customFormat="1" ht="30" customHeight="1">
      <c r="A5686" s="140" t="s">
        <v>5378</v>
      </c>
      <c r="B5686" s="142">
        <v>254368</v>
      </c>
      <c r="C5686" s="142"/>
      <c r="D5686" s="142"/>
      <c r="E5686" s="142">
        <v>254368</v>
      </c>
      <c r="F5686" s="142" t="s">
        <v>7067</v>
      </c>
      <c r="K5686" s="140" t="s">
        <v>8790</v>
      </c>
    </row>
    <row r="5687" spans="1:11" s="139" customFormat="1" ht="30" customHeight="1">
      <c r="A5687" s="140" t="s">
        <v>5375</v>
      </c>
      <c r="B5687" s="142"/>
      <c r="C5687" s="142">
        <v>869376</v>
      </c>
      <c r="D5687" s="142"/>
      <c r="E5687" s="142">
        <v>869376</v>
      </c>
      <c r="F5687" s="142" t="s">
        <v>7069</v>
      </c>
      <c r="K5687" s="140" t="s">
        <v>8791</v>
      </c>
    </row>
    <row r="5688" spans="1:11" s="139" customFormat="1" ht="30" customHeight="1">
      <c r="A5688" s="140" t="s">
        <v>5379</v>
      </c>
      <c r="B5688" s="142"/>
      <c r="C5688" s="142"/>
      <c r="D5688" s="142">
        <v>183936</v>
      </c>
      <c r="E5688" s="142">
        <v>183936</v>
      </c>
      <c r="F5688" s="142" t="s">
        <v>7071</v>
      </c>
      <c r="K5688" s="140" t="s">
        <v>8792</v>
      </c>
    </row>
    <row r="5689" spans="1:11" s="139" customFormat="1" ht="30" customHeight="1">
      <c r="A5689" s="140" t="s">
        <v>5389</v>
      </c>
      <c r="B5689" s="142"/>
      <c r="C5689" s="142"/>
      <c r="D5689" s="142"/>
      <c r="E5689" s="142"/>
      <c r="F5689" s="142"/>
      <c r="K5689" s="140" t="s">
        <v>8805</v>
      </c>
    </row>
    <row r="5690" spans="1:11" s="139" customFormat="1" ht="30" customHeight="1">
      <c r="A5690" s="140" t="s">
        <v>5390</v>
      </c>
      <c r="B5690" s="142">
        <v>112856</v>
      </c>
      <c r="C5690" s="142"/>
      <c r="D5690" s="142"/>
      <c r="E5690" s="142">
        <v>112856</v>
      </c>
      <c r="F5690" s="142"/>
      <c r="K5690" s="140" t="s">
        <v>6869</v>
      </c>
    </row>
    <row r="5691" spans="1:11" s="139" customFormat="1" ht="30" customHeight="1">
      <c r="A5691" s="140" t="s">
        <v>3696</v>
      </c>
      <c r="B5691" s="142"/>
      <c r="C5691" s="142"/>
      <c r="D5691" s="142"/>
      <c r="E5691" s="142"/>
      <c r="F5691" s="142"/>
      <c r="K5691" s="140" t="s">
        <v>6870</v>
      </c>
    </row>
    <row r="5692" spans="1:11" s="139" customFormat="1" ht="30" customHeight="1">
      <c r="A5692" s="140" t="s">
        <v>5391</v>
      </c>
      <c r="B5692" s="142"/>
      <c r="C5692" s="142">
        <v>1521408</v>
      </c>
      <c r="D5692" s="142"/>
      <c r="E5692" s="142">
        <v>1521408</v>
      </c>
      <c r="F5692" s="142"/>
      <c r="K5692" s="140" t="s">
        <v>6871</v>
      </c>
    </row>
    <row r="5693" spans="1:11" s="139" customFormat="1" ht="30" customHeight="1">
      <c r="A5693" s="140" t="s">
        <v>3698</v>
      </c>
      <c r="B5693" s="142"/>
      <c r="C5693" s="142"/>
      <c r="D5693" s="142"/>
      <c r="E5693" s="142"/>
      <c r="F5693" s="142"/>
      <c r="K5693" s="140" t="s">
        <v>6872</v>
      </c>
    </row>
    <row r="5694" spans="1:11" s="139" customFormat="1" ht="30" customHeight="1">
      <c r="A5694" s="140" t="s">
        <v>5392</v>
      </c>
      <c r="B5694" s="142"/>
      <c r="C5694" s="142"/>
      <c r="D5694" s="142">
        <v>135992</v>
      </c>
      <c r="E5694" s="142">
        <v>135992</v>
      </c>
      <c r="F5694" s="142"/>
      <c r="K5694" s="140" t="s">
        <v>6873</v>
      </c>
    </row>
    <row r="5695" spans="1:11" s="139" customFormat="1" ht="30" customHeight="1">
      <c r="A5695" s="140" t="s">
        <v>3700</v>
      </c>
      <c r="B5695" s="142"/>
      <c r="C5695" s="142"/>
      <c r="D5695" s="142"/>
      <c r="E5695" s="142"/>
      <c r="F5695" s="142"/>
      <c r="K5695" s="140" t="s">
        <v>6874</v>
      </c>
    </row>
    <row r="5696" spans="1:11" s="139" customFormat="1" ht="30" customHeight="1">
      <c r="A5696" s="140" t="s">
        <v>5393</v>
      </c>
      <c r="B5696" s="142"/>
      <c r="C5696" s="142">
        <v>978048</v>
      </c>
      <c r="D5696" s="142"/>
      <c r="E5696" s="142">
        <v>978048</v>
      </c>
      <c r="F5696" s="142"/>
      <c r="K5696" s="140" t="s">
        <v>6875</v>
      </c>
    </row>
    <row r="5697" spans="1:11" s="139" customFormat="1" ht="30" customHeight="1">
      <c r="A5697" s="140" t="s">
        <v>5394</v>
      </c>
      <c r="B5697" s="142">
        <v>564280</v>
      </c>
      <c r="C5697" s="142">
        <v>4238208</v>
      </c>
      <c r="D5697" s="142">
        <v>679960</v>
      </c>
      <c r="E5697" s="142">
        <v>5482448</v>
      </c>
      <c r="F5697" s="142"/>
      <c r="K5697" s="140" t="s">
        <v>8806</v>
      </c>
    </row>
    <row r="5698" spans="1:11" s="139" customFormat="1" ht="30" customHeight="1">
      <c r="A5698" s="140" t="s">
        <v>52</v>
      </c>
      <c r="B5698" s="142"/>
      <c r="C5698" s="142"/>
      <c r="D5698" s="142"/>
      <c r="E5698" s="142"/>
      <c r="F5698" s="142"/>
      <c r="K5698" s="140" t="s">
        <v>52</v>
      </c>
    </row>
    <row r="5699" spans="1:11" s="139" customFormat="1" ht="30" customHeight="1">
      <c r="A5699" s="140" t="s">
        <v>52</v>
      </c>
      <c r="B5699" s="142"/>
      <c r="C5699" s="142"/>
      <c r="D5699" s="142"/>
      <c r="E5699" s="142"/>
      <c r="F5699" s="142"/>
      <c r="K5699" s="140" t="s">
        <v>6758</v>
      </c>
    </row>
    <row r="5700" spans="1:11" s="139" customFormat="1" ht="30" customHeight="1">
      <c r="A5700" s="140" t="s">
        <v>3683</v>
      </c>
      <c r="B5700" s="142"/>
      <c r="C5700" s="142"/>
      <c r="D5700" s="142"/>
      <c r="E5700" s="142"/>
      <c r="F5700" s="142"/>
      <c r="K5700" s="140" t="s">
        <v>6856</v>
      </c>
    </row>
    <row r="5701" spans="1:11" s="139" customFormat="1" ht="30" customHeight="1">
      <c r="A5701" s="140" t="s">
        <v>5381</v>
      </c>
      <c r="B5701" s="142"/>
      <c r="C5701" s="142"/>
      <c r="D5701" s="142"/>
      <c r="E5701" s="142"/>
      <c r="F5701" s="142"/>
      <c r="K5701" s="140" t="s">
        <v>8794</v>
      </c>
    </row>
    <row r="5702" spans="1:11" s="139" customFormat="1" ht="30" customHeight="1">
      <c r="A5702" s="140" t="s">
        <v>5382</v>
      </c>
      <c r="B5702" s="142"/>
      <c r="C5702" s="142">
        <v>6794432</v>
      </c>
      <c r="D5702" s="142"/>
      <c r="E5702" s="142">
        <v>6794432</v>
      </c>
      <c r="F5702" s="142" t="s">
        <v>6752</v>
      </c>
      <c r="K5702" s="140" t="s">
        <v>8807</v>
      </c>
    </row>
    <row r="5703" spans="1:11" s="139" customFormat="1" ht="30" customHeight="1">
      <c r="A5703" s="140" t="s">
        <v>5383</v>
      </c>
      <c r="B5703" s="142"/>
      <c r="C5703" s="142"/>
      <c r="D5703" s="142"/>
      <c r="E5703" s="142"/>
      <c r="F5703" s="142"/>
      <c r="K5703" s="140" t="s">
        <v>8796</v>
      </c>
    </row>
    <row r="5704" spans="1:11" s="139" customFormat="1" ht="30" customHeight="1">
      <c r="A5704" s="140" t="s">
        <v>5384</v>
      </c>
      <c r="B5704" s="142"/>
      <c r="C5704" s="142">
        <v>1509408</v>
      </c>
      <c r="D5704" s="142"/>
      <c r="E5704" s="142">
        <v>1509408</v>
      </c>
      <c r="F5704" s="142" t="s">
        <v>6755</v>
      </c>
      <c r="K5704" s="140" t="s">
        <v>8797</v>
      </c>
    </row>
    <row r="5705" spans="1:11" s="139" customFormat="1" ht="30" customHeight="1">
      <c r="A5705" s="140" t="s">
        <v>5385</v>
      </c>
      <c r="B5705" s="142"/>
      <c r="C5705" s="142"/>
      <c r="D5705" s="142"/>
      <c r="E5705" s="142"/>
      <c r="F5705" s="142"/>
      <c r="K5705" s="140" t="s">
        <v>8798</v>
      </c>
    </row>
    <row r="5706" spans="1:11" s="139" customFormat="1" ht="30" customHeight="1">
      <c r="A5706" s="140" t="s">
        <v>5395</v>
      </c>
      <c r="B5706" s="142"/>
      <c r="C5706" s="142">
        <v>627720</v>
      </c>
      <c r="D5706" s="142"/>
      <c r="E5706" s="142">
        <v>627720</v>
      </c>
      <c r="F5706" s="142" t="s">
        <v>6808</v>
      </c>
      <c r="K5706" s="140" t="s">
        <v>8808</v>
      </c>
    </row>
    <row r="5707" spans="1:11" s="139" customFormat="1" ht="30" customHeight="1">
      <c r="A5707" s="140" t="s">
        <v>52</v>
      </c>
      <c r="B5707" s="142"/>
      <c r="C5707" s="142"/>
      <c r="D5707" s="142"/>
      <c r="E5707" s="142"/>
      <c r="F5707" s="142"/>
      <c r="K5707" s="140" t="s">
        <v>52</v>
      </c>
    </row>
    <row r="5708" spans="1:11" s="139" customFormat="1" ht="30" customHeight="1">
      <c r="A5708" s="140" t="s">
        <v>5394</v>
      </c>
      <c r="B5708" s="142"/>
      <c r="C5708" s="142">
        <v>8931560</v>
      </c>
      <c r="D5708" s="142"/>
      <c r="E5708" s="142">
        <v>8931560</v>
      </c>
      <c r="F5708" s="142"/>
      <c r="K5708" s="140" t="s">
        <v>8809</v>
      </c>
    </row>
    <row r="5709" spans="1:11" s="139" customFormat="1" ht="30" customHeight="1">
      <c r="A5709" s="140" t="s">
        <v>52</v>
      </c>
      <c r="B5709" s="142"/>
      <c r="C5709" s="142"/>
      <c r="D5709" s="142"/>
      <c r="E5709" s="142"/>
      <c r="F5709" s="142"/>
      <c r="K5709" s="140" t="s">
        <v>52</v>
      </c>
    </row>
    <row r="5710" spans="1:11" s="139" customFormat="1" ht="30" customHeight="1">
      <c r="A5710" s="140" t="s">
        <v>52</v>
      </c>
      <c r="B5710" s="142"/>
      <c r="C5710" s="142"/>
      <c r="D5710" s="142"/>
      <c r="E5710" s="142"/>
      <c r="F5710" s="142"/>
      <c r="K5710" s="140" t="s">
        <v>6796</v>
      </c>
    </row>
    <row r="5711" spans="1:11" s="139" customFormat="1" ht="30" customHeight="1">
      <c r="A5711" s="140" t="s">
        <v>3619</v>
      </c>
      <c r="B5711" s="142"/>
      <c r="C5711" s="142"/>
      <c r="D5711" s="142"/>
      <c r="E5711" s="142"/>
      <c r="F5711" s="142"/>
      <c r="K5711" s="140" t="s">
        <v>6759</v>
      </c>
    </row>
    <row r="5712" spans="1:11" s="139" customFormat="1" ht="30" customHeight="1">
      <c r="A5712" s="140" t="s">
        <v>5387</v>
      </c>
      <c r="B5712" s="142">
        <v>267946.8</v>
      </c>
      <c r="C5712" s="142"/>
      <c r="D5712" s="142"/>
      <c r="E5712" s="142">
        <v>267946.8</v>
      </c>
      <c r="F5712" s="142"/>
      <c r="K5712" s="140" t="s">
        <v>8758</v>
      </c>
    </row>
    <row r="5713" spans="1:11" s="139" customFormat="1" ht="30" customHeight="1">
      <c r="A5713" s="140" t="s">
        <v>52</v>
      </c>
      <c r="B5713" s="142"/>
      <c r="C5713" s="142"/>
      <c r="D5713" s="142"/>
      <c r="E5713" s="142"/>
      <c r="F5713" s="142"/>
      <c r="K5713" s="140" t="s">
        <v>52</v>
      </c>
    </row>
    <row r="5714" spans="1:11" s="139" customFormat="1" ht="30" customHeight="1">
      <c r="A5714" s="140" t="s">
        <v>5394</v>
      </c>
      <c r="B5714" s="142">
        <v>267946.8</v>
      </c>
      <c r="C5714" s="142"/>
      <c r="D5714" s="142"/>
      <c r="E5714" s="142">
        <v>267946.8</v>
      </c>
      <c r="F5714" s="142"/>
      <c r="K5714" s="140" t="s">
        <v>8810</v>
      </c>
    </row>
    <row r="5715" spans="1:11" s="139" customFormat="1" ht="30" customHeight="1">
      <c r="A5715" s="140" t="s">
        <v>52</v>
      </c>
      <c r="B5715" s="142"/>
      <c r="C5715" s="142"/>
      <c r="D5715" s="142"/>
      <c r="E5715" s="142"/>
      <c r="F5715" s="142"/>
      <c r="K5715" s="140" t="s">
        <v>52</v>
      </c>
    </row>
    <row r="5716" spans="1:11" s="139" customFormat="1" ht="30" customHeight="1">
      <c r="A5716" s="140" t="s">
        <v>52</v>
      </c>
      <c r="B5716" s="142"/>
      <c r="C5716" s="142"/>
      <c r="D5716" s="142"/>
      <c r="E5716" s="142"/>
      <c r="F5716" s="142"/>
      <c r="K5716" s="140" t="s">
        <v>6805</v>
      </c>
    </row>
    <row r="5717" spans="1:11" s="139" customFormat="1" ht="30" customHeight="1">
      <c r="A5717" s="140" t="s">
        <v>5337</v>
      </c>
      <c r="B5717" s="142"/>
      <c r="C5717" s="142"/>
      <c r="D5717" s="142"/>
      <c r="E5717" s="142"/>
      <c r="F5717" s="142"/>
      <c r="K5717" s="140" t="s">
        <v>8766</v>
      </c>
    </row>
    <row r="5718" spans="1:11" s="139" customFormat="1" ht="30" customHeight="1">
      <c r="A5718" s="140" t="s">
        <v>3704</v>
      </c>
      <c r="B5718" s="142"/>
      <c r="C5718" s="142"/>
      <c r="D5718" s="142"/>
      <c r="E5718" s="142"/>
      <c r="F5718" s="142"/>
      <c r="K5718" s="140" t="s">
        <v>6878</v>
      </c>
    </row>
    <row r="5719" spans="1:11" s="139" customFormat="1" ht="30" customHeight="1">
      <c r="A5719" s="140" t="s">
        <v>5396</v>
      </c>
      <c r="B5719" s="142"/>
      <c r="C5719" s="142">
        <v>7815115</v>
      </c>
      <c r="D5719" s="142"/>
      <c r="E5719" s="142">
        <v>7815115</v>
      </c>
      <c r="F5719" s="142"/>
      <c r="K5719" s="140" t="s">
        <v>6879</v>
      </c>
    </row>
    <row r="5720" spans="1:11" s="139" customFormat="1" ht="30" customHeight="1">
      <c r="A5720" s="140" t="s">
        <v>3706</v>
      </c>
      <c r="B5720" s="142"/>
      <c r="C5720" s="142"/>
      <c r="D5720" s="142"/>
      <c r="E5720" s="142"/>
      <c r="F5720" s="142"/>
      <c r="K5720" s="140" t="s">
        <v>6880</v>
      </c>
    </row>
    <row r="5721" spans="1:11" s="139" customFormat="1" ht="30" customHeight="1">
      <c r="A5721" s="140" t="s">
        <v>5397</v>
      </c>
      <c r="B5721" s="142"/>
      <c r="C5721" s="142">
        <v>5024002.5</v>
      </c>
      <c r="D5721" s="142"/>
      <c r="E5721" s="142">
        <v>5024002.5</v>
      </c>
      <c r="F5721" s="142"/>
      <c r="K5721" s="140" t="s">
        <v>6881</v>
      </c>
    </row>
    <row r="5722" spans="1:11" s="139" customFormat="1" ht="30" customHeight="1">
      <c r="A5722" s="140" t="s">
        <v>52</v>
      </c>
      <c r="B5722" s="142"/>
      <c r="C5722" s="142"/>
      <c r="D5722" s="142"/>
      <c r="E5722" s="142"/>
      <c r="F5722" s="142"/>
      <c r="K5722" s="140" t="s">
        <v>52</v>
      </c>
    </row>
    <row r="5723" spans="1:11" s="139" customFormat="1" ht="30" customHeight="1">
      <c r="A5723" s="140" t="s">
        <v>5394</v>
      </c>
      <c r="B5723" s="142"/>
      <c r="C5723" s="142">
        <v>12839117.5</v>
      </c>
      <c r="D5723" s="142"/>
      <c r="E5723" s="142">
        <v>12839117.5</v>
      </c>
      <c r="F5723" s="142"/>
      <c r="K5723" s="140" t="s">
        <v>8811</v>
      </c>
    </row>
    <row r="5724" spans="1:11" s="139" customFormat="1" ht="30" customHeight="1">
      <c r="A5724" s="140" t="s">
        <v>52</v>
      </c>
      <c r="B5724" s="142"/>
      <c r="C5724" s="142"/>
      <c r="D5724" s="142"/>
      <c r="E5724" s="142"/>
      <c r="F5724" s="142"/>
      <c r="K5724" s="140" t="s">
        <v>52</v>
      </c>
    </row>
    <row r="5725" spans="1:11" s="139" customFormat="1" ht="30" customHeight="1">
      <c r="A5725" s="140" t="s">
        <v>3708</v>
      </c>
      <c r="B5725" s="142">
        <v>832226.8</v>
      </c>
      <c r="C5725" s="142">
        <v>26008885.5</v>
      </c>
      <c r="D5725" s="142">
        <v>679960</v>
      </c>
      <c r="E5725" s="142">
        <v>27521072.300000001</v>
      </c>
      <c r="F5725" s="142"/>
      <c r="K5725" s="140" t="s">
        <v>6882</v>
      </c>
    </row>
    <row r="5726" spans="1:11" s="139" customFormat="1" ht="30" customHeight="1">
      <c r="A5726" s="140"/>
      <c r="B5726" s="140"/>
      <c r="C5726" s="140"/>
      <c r="D5726" s="140"/>
      <c r="E5726" s="140"/>
      <c r="F5726" s="140"/>
    </row>
    <row r="5727" spans="1:11" s="139" customFormat="1" ht="30" customHeight="1" thickBot="1">
      <c r="A5727" s="144" t="s">
        <v>3566</v>
      </c>
      <c r="B5727" s="145">
        <v>832226</v>
      </c>
      <c r="C5727" s="145">
        <v>26008885</v>
      </c>
      <c r="D5727" s="145">
        <v>679960</v>
      </c>
      <c r="E5727" s="145">
        <v>27521071</v>
      </c>
      <c r="F5727" s="144"/>
    </row>
    <row r="5728" spans="1:11" s="139" customFormat="1" ht="30" customHeight="1">
      <c r="A5728" s="140"/>
      <c r="B5728" s="140"/>
      <c r="C5728" s="140"/>
      <c r="D5728" s="140"/>
      <c r="E5728" s="140"/>
      <c r="F5728" s="140"/>
    </row>
    <row r="5729" spans="1:11" s="139" customFormat="1" ht="30" customHeight="1">
      <c r="A5729" s="140" t="s">
        <v>8812</v>
      </c>
      <c r="B5729" s="141">
        <v>666082</v>
      </c>
      <c r="C5729" s="141">
        <v>9879723</v>
      </c>
      <c r="D5729" s="141">
        <v>503680</v>
      </c>
      <c r="E5729" s="141">
        <v>11049485</v>
      </c>
      <c r="F5729" s="140" t="s">
        <v>52</v>
      </c>
      <c r="G5729" s="139" t="s">
        <v>52</v>
      </c>
      <c r="H5729" s="139" t="s">
        <v>6578</v>
      </c>
      <c r="K5729" s="139">
        <v>1</v>
      </c>
    </row>
    <row r="5730" spans="1:11" s="139" customFormat="1" ht="30" customHeight="1">
      <c r="A5730" s="147"/>
      <c r="B5730" s="140"/>
      <c r="C5730" s="140"/>
      <c r="D5730" s="140"/>
      <c r="E5730" s="140"/>
      <c r="F5730" s="140"/>
    </row>
    <row r="5731" spans="1:11" s="139" customFormat="1" ht="30" customHeight="1">
      <c r="A5731" s="140" t="s">
        <v>6674</v>
      </c>
      <c r="B5731" s="140"/>
      <c r="C5731" s="140"/>
      <c r="D5731" s="140"/>
      <c r="E5731" s="140"/>
      <c r="F5731" s="140"/>
      <c r="G5731" s="139" t="s">
        <v>52</v>
      </c>
      <c r="I5731" s="139" t="s">
        <v>1535</v>
      </c>
      <c r="J5731" s="139" t="s">
        <v>52</v>
      </c>
      <c r="K5731" s="139" t="s">
        <v>56</v>
      </c>
    </row>
    <row r="5732" spans="1:11" s="139" customFormat="1" ht="30" customHeight="1">
      <c r="A5732" s="140" t="s">
        <v>5398</v>
      </c>
      <c r="B5732" s="142"/>
      <c r="C5732" s="142"/>
      <c r="D5732" s="142"/>
      <c r="E5732" s="142"/>
      <c r="F5732" s="142"/>
      <c r="K5732" s="140" t="s">
        <v>8813</v>
      </c>
    </row>
    <row r="5733" spans="1:11" s="139" customFormat="1" ht="30" customHeight="1">
      <c r="A5733" s="140" t="s">
        <v>52</v>
      </c>
      <c r="B5733" s="142"/>
      <c r="C5733" s="142"/>
      <c r="D5733" s="142"/>
      <c r="E5733" s="142"/>
      <c r="F5733" s="142"/>
      <c r="K5733" s="140" t="s">
        <v>6676</v>
      </c>
    </row>
    <row r="5734" spans="1:11" s="139" customFormat="1" ht="30" customHeight="1">
      <c r="A5734" s="140" t="s">
        <v>3548</v>
      </c>
      <c r="B5734" s="142"/>
      <c r="C5734" s="142"/>
      <c r="D5734" s="142"/>
      <c r="E5734" s="142"/>
      <c r="F5734" s="142"/>
      <c r="K5734" s="140" t="s">
        <v>6677</v>
      </c>
    </row>
    <row r="5735" spans="1:11" s="139" customFormat="1" ht="30" customHeight="1">
      <c r="A5735" s="140" t="s">
        <v>5399</v>
      </c>
      <c r="B5735" s="142"/>
      <c r="C5735" s="142"/>
      <c r="D5735" s="142"/>
      <c r="E5735" s="142"/>
      <c r="F5735" s="142"/>
      <c r="K5735" s="140" t="s">
        <v>8814</v>
      </c>
    </row>
    <row r="5736" spans="1:11" s="139" customFormat="1" ht="30" customHeight="1">
      <c r="A5736" s="140" t="s">
        <v>5309</v>
      </c>
      <c r="B5736" s="142"/>
      <c r="C5736" s="142"/>
      <c r="D5736" s="142"/>
      <c r="E5736" s="142"/>
      <c r="F5736" s="142"/>
      <c r="K5736" s="140" t="s">
        <v>8734</v>
      </c>
    </row>
    <row r="5737" spans="1:11" s="139" customFormat="1" ht="30" customHeight="1">
      <c r="A5737" s="140" t="s">
        <v>5310</v>
      </c>
      <c r="B5737" s="142"/>
      <c r="C5737" s="142"/>
      <c r="D5737" s="142"/>
      <c r="E5737" s="142"/>
      <c r="F5737" s="142"/>
      <c r="K5737" s="140" t="s">
        <v>8735</v>
      </c>
    </row>
    <row r="5738" spans="1:11" s="139" customFormat="1" ht="30" customHeight="1">
      <c r="A5738" s="140" t="s">
        <v>5311</v>
      </c>
      <c r="B5738" s="142"/>
      <c r="C5738" s="142"/>
      <c r="D5738" s="142"/>
      <c r="E5738" s="142"/>
      <c r="F5738" s="142"/>
      <c r="K5738" s="140" t="s">
        <v>8736</v>
      </c>
    </row>
    <row r="5739" spans="1:11" s="139" customFormat="1" ht="30" customHeight="1">
      <c r="A5739" s="140" t="s">
        <v>5312</v>
      </c>
      <c r="B5739" s="142"/>
      <c r="C5739" s="142"/>
      <c r="D5739" s="142"/>
      <c r="E5739" s="142"/>
      <c r="F5739" s="142"/>
      <c r="K5739" s="140" t="s">
        <v>8737</v>
      </c>
    </row>
    <row r="5740" spans="1:11" s="139" customFormat="1" ht="30" customHeight="1">
      <c r="A5740" s="140" t="s">
        <v>5313</v>
      </c>
      <c r="B5740" s="142"/>
      <c r="C5740" s="142"/>
      <c r="D5740" s="142"/>
      <c r="E5740" s="142"/>
      <c r="F5740" s="142"/>
      <c r="K5740" s="140" t="s">
        <v>8738</v>
      </c>
    </row>
    <row r="5741" spans="1:11" s="139" customFormat="1" ht="30" customHeight="1">
      <c r="A5741" s="140" t="s">
        <v>5314</v>
      </c>
      <c r="B5741" s="142"/>
      <c r="C5741" s="142"/>
      <c r="D5741" s="142"/>
      <c r="E5741" s="142"/>
      <c r="F5741" s="142"/>
      <c r="K5741" s="140" t="s">
        <v>8739</v>
      </c>
    </row>
    <row r="5742" spans="1:11" s="139" customFormat="1" ht="30" customHeight="1">
      <c r="A5742" s="140" t="s">
        <v>52</v>
      </c>
      <c r="B5742" s="142"/>
      <c r="C5742" s="142"/>
      <c r="D5742" s="142"/>
      <c r="E5742" s="142"/>
      <c r="F5742" s="142"/>
      <c r="K5742" s="140" t="s">
        <v>52</v>
      </c>
    </row>
    <row r="5743" spans="1:11" s="139" customFormat="1" ht="30" customHeight="1">
      <c r="A5743" s="140" t="s">
        <v>3739</v>
      </c>
      <c r="B5743" s="142"/>
      <c r="C5743" s="142"/>
      <c r="D5743" s="142"/>
      <c r="E5743" s="142"/>
      <c r="F5743" s="142"/>
      <c r="K5743" s="140" t="s">
        <v>6904</v>
      </c>
    </row>
    <row r="5744" spans="1:11" s="139" customFormat="1" ht="30" customHeight="1">
      <c r="A5744" s="140" t="s">
        <v>5400</v>
      </c>
      <c r="B5744" s="142"/>
      <c r="C5744" s="142"/>
      <c r="D5744" s="142"/>
      <c r="E5744" s="142"/>
      <c r="F5744" s="142"/>
      <c r="K5744" s="140" t="s">
        <v>8815</v>
      </c>
    </row>
    <row r="5745" spans="1:11" s="139" customFormat="1" ht="30" customHeight="1">
      <c r="A5745" s="140" t="s">
        <v>5401</v>
      </c>
      <c r="B5745" s="142">
        <v>182461.5</v>
      </c>
      <c r="C5745" s="142"/>
      <c r="D5745" s="142"/>
      <c r="E5745" s="142">
        <v>182461.5</v>
      </c>
      <c r="F5745" s="142" t="s">
        <v>8742</v>
      </c>
      <c r="K5745" s="140" t="s">
        <v>8787</v>
      </c>
    </row>
    <row r="5746" spans="1:11" s="139" customFormat="1" ht="30" customHeight="1">
      <c r="A5746" s="140" t="s">
        <v>5402</v>
      </c>
      <c r="B5746" s="142"/>
      <c r="C5746" s="142">
        <v>804987.8</v>
      </c>
      <c r="D5746" s="142"/>
      <c r="E5746" s="142">
        <v>804987.8</v>
      </c>
      <c r="F5746" s="142" t="s">
        <v>8744</v>
      </c>
      <c r="K5746" s="140" t="s">
        <v>8788</v>
      </c>
    </row>
    <row r="5747" spans="1:11" s="139" customFormat="1" ht="30" customHeight="1">
      <c r="A5747" s="140" t="s">
        <v>5403</v>
      </c>
      <c r="B5747" s="142"/>
      <c r="C5747" s="142"/>
      <c r="D5747" s="142">
        <v>333367.09999999998</v>
      </c>
      <c r="E5747" s="142">
        <v>333367.09999999998</v>
      </c>
      <c r="F5747" s="142" t="s">
        <v>8746</v>
      </c>
      <c r="K5747" s="140" t="s">
        <v>8789</v>
      </c>
    </row>
    <row r="5748" spans="1:11" s="139" customFormat="1" ht="30" customHeight="1">
      <c r="A5748" s="140" t="s">
        <v>5404</v>
      </c>
      <c r="B5748" s="142"/>
      <c r="C5748" s="142"/>
      <c r="D5748" s="142"/>
      <c r="E5748" s="142"/>
      <c r="F5748" s="142"/>
      <c r="K5748" s="140" t="s">
        <v>8816</v>
      </c>
    </row>
    <row r="5749" spans="1:11" s="139" customFormat="1" ht="30" customHeight="1">
      <c r="A5749" s="140" t="s">
        <v>5405</v>
      </c>
      <c r="B5749" s="142">
        <v>235528.8</v>
      </c>
      <c r="C5749" s="142"/>
      <c r="D5749" s="142"/>
      <c r="E5749" s="142">
        <v>235528.8</v>
      </c>
      <c r="F5749" s="142" t="s">
        <v>7067</v>
      </c>
      <c r="K5749" s="140" t="s">
        <v>8790</v>
      </c>
    </row>
    <row r="5750" spans="1:11" s="139" customFormat="1" ht="30" customHeight="1">
      <c r="A5750" s="140" t="s">
        <v>5402</v>
      </c>
      <c r="B5750" s="142"/>
      <c r="C5750" s="142">
        <v>804987.8</v>
      </c>
      <c r="D5750" s="142"/>
      <c r="E5750" s="142">
        <v>804987.8</v>
      </c>
      <c r="F5750" s="142" t="s">
        <v>7069</v>
      </c>
      <c r="K5750" s="140" t="s">
        <v>8791</v>
      </c>
    </row>
    <row r="5751" spans="1:11" s="139" customFormat="1" ht="30" customHeight="1">
      <c r="A5751" s="140" t="s">
        <v>5406</v>
      </c>
      <c r="B5751" s="142"/>
      <c r="C5751" s="142"/>
      <c r="D5751" s="142">
        <v>170313.2</v>
      </c>
      <c r="E5751" s="142">
        <v>170313.2</v>
      </c>
      <c r="F5751" s="142" t="s">
        <v>7071</v>
      </c>
      <c r="K5751" s="140" t="s">
        <v>8792</v>
      </c>
    </row>
    <row r="5752" spans="1:11" s="139" customFormat="1" ht="30" customHeight="1">
      <c r="A5752" s="140" t="s">
        <v>52</v>
      </c>
      <c r="B5752" s="142"/>
      <c r="C5752" s="142"/>
      <c r="D5752" s="142"/>
      <c r="E5752" s="142"/>
      <c r="F5752" s="142"/>
      <c r="K5752" s="140" t="s">
        <v>52</v>
      </c>
    </row>
    <row r="5753" spans="1:11" s="139" customFormat="1" ht="30" customHeight="1">
      <c r="A5753" s="140" t="s">
        <v>5380</v>
      </c>
      <c r="B5753" s="146">
        <v>417990.3</v>
      </c>
      <c r="C5753" s="146">
        <v>1609975.6</v>
      </c>
      <c r="D5753" s="146">
        <v>503680.3</v>
      </c>
      <c r="E5753" s="146">
        <v>2531646.1999999997</v>
      </c>
      <c r="F5753" s="146"/>
      <c r="K5753" s="140" t="s">
        <v>8817</v>
      </c>
    </row>
    <row r="5754" spans="1:11" s="139" customFormat="1" ht="30" customHeight="1">
      <c r="A5754" s="140" t="s">
        <v>52</v>
      </c>
      <c r="B5754" s="142"/>
      <c r="C5754" s="142"/>
      <c r="D5754" s="142"/>
      <c r="E5754" s="142"/>
      <c r="F5754" s="142"/>
      <c r="K5754" s="140" t="s">
        <v>6758</v>
      </c>
    </row>
    <row r="5755" spans="1:11" s="139" customFormat="1" ht="30" customHeight="1">
      <c r="A5755" s="140" t="s">
        <v>3683</v>
      </c>
      <c r="B5755" s="142"/>
      <c r="C5755" s="142"/>
      <c r="D5755" s="142"/>
      <c r="E5755" s="142"/>
      <c r="F5755" s="142"/>
      <c r="K5755" s="140" t="s">
        <v>6856</v>
      </c>
    </row>
    <row r="5756" spans="1:11" s="139" customFormat="1" ht="30" customHeight="1">
      <c r="A5756" s="140" t="s">
        <v>5407</v>
      </c>
      <c r="B5756" s="142"/>
      <c r="C5756" s="142"/>
      <c r="D5756" s="142"/>
      <c r="E5756" s="142"/>
      <c r="F5756" s="142"/>
      <c r="K5756" s="140" t="s">
        <v>8794</v>
      </c>
    </row>
    <row r="5757" spans="1:11" s="139" customFormat="1" ht="30" customHeight="1">
      <c r="A5757" s="140" t="s">
        <v>5408</v>
      </c>
      <c r="B5757" s="142"/>
      <c r="C5757" s="142">
        <v>6291113.2000000002</v>
      </c>
      <c r="D5757" s="142"/>
      <c r="E5757" s="142">
        <v>6291113.2000000002</v>
      </c>
      <c r="F5757" s="142" t="s">
        <v>6752</v>
      </c>
      <c r="K5757" s="140" t="s">
        <v>8795</v>
      </c>
    </row>
    <row r="5758" spans="1:11" s="139" customFormat="1" ht="30" customHeight="1">
      <c r="A5758" s="140" t="s">
        <v>5409</v>
      </c>
      <c r="B5758" s="142"/>
      <c r="C5758" s="142"/>
      <c r="D5758" s="142"/>
      <c r="E5758" s="142"/>
      <c r="F5758" s="142"/>
      <c r="K5758" s="140" t="s">
        <v>8796</v>
      </c>
    </row>
    <row r="5759" spans="1:11" s="139" customFormat="1" ht="30" customHeight="1">
      <c r="A5759" s="140" t="s">
        <v>5410</v>
      </c>
      <c r="B5759" s="142"/>
      <c r="C5759" s="142">
        <v>1397523.1</v>
      </c>
      <c r="D5759" s="142"/>
      <c r="E5759" s="142">
        <v>1397523.1</v>
      </c>
      <c r="F5759" s="142" t="s">
        <v>6755</v>
      </c>
      <c r="K5759" s="140" t="s">
        <v>8797</v>
      </c>
    </row>
    <row r="5760" spans="1:11" s="139" customFormat="1" ht="30" customHeight="1">
      <c r="A5760" s="140" t="s">
        <v>5411</v>
      </c>
      <c r="B5760" s="142"/>
      <c r="C5760" s="142"/>
      <c r="D5760" s="142"/>
      <c r="E5760" s="142"/>
      <c r="F5760" s="142"/>
      <c r="K5760" s="140" t="s">
        <v>8798</v>
      </c>
    </row>
    <row r="5761" spans="1:11" s="139" customFormat="1" ht="30" customHeight="1">
      <c r="A5761" s="140" t="s">
        <v>5412</v>
      </c>
      <c r="B5761" s="142"/>
      <c r="C5761" s="142">
        <v>581111.69999999995</v>
      </c>
      <c r="D5761" s="142"/>
      <c r="E5761" s="142">
        <v>581111.69999999995</v>
      </c>
      <c r="F5761" s="142" t="s">
        <v>6808</v>
      </c>
      <c r="K5761" s="140" t="s">
        <v>8799</v>
      </c>
    </row>
    <row r="5762" spans="1:11" s="139" customFormat="1" ht="30" customHeight="1">
      <c r="A5762" s="140" t="s">
        <v>52</v>
      </c>
      <c r="B5762" s="142"/>
      <c r="C5762" s="142"/>
      <c r="D5762" s="142"/>
      <c r="E5762" s="142"/>
      <c r="F5762" s="142"/>
      <c r="K5762" s="140" t="s">
        <v>52</v>
      </c>
    </row>
    <row r="5763" spans="1:11" s="139" customFormat="1" ht="30" customHeight="1">
      <c r="A5763" s="140" t="s">
        <v>5380</v>
      </c>
      <c r="B5763" s="146"/>
      <c r="C5763" s="146">
        <v>8269748</v>
      </c>
      <c r="D5763" s="146"/>
      <c r="E5763" s="146">
        <v>8269748</v>
      </c>
      <c r="F5763" s="146"/>
      <c r="K5763" s="140" t="s">
        <v>8800</v>
      </c>
    </row>
    <row r="5764" spans="1:11" s="139" customFormat="1" ht="30" customHeight="1">
      <c r="A5764" s="140" t="s">
        <v>52</v>
      </c>
      <c r="B5764" s="142"/>
      <c r="C5764" s="142"/>
      <c r="D5764" s="142"/>
      <c r="E5764" s="142"/>
      <c r="F5764" s="142"/>
      <c r="K5764" s="140" t="s">
        <v>6796</v>
      </c>
    </row>
    <row r="5765" spans="1:11" s="139" customFormat="1" ht="30" customHeight="1">
      <c r="A5765" s="140" t="s">
        <v>3690</v>
      </c>
      <c r="B5765" s="142"/>
      <c r="C5765" s="142"/>
      <c r="D5765" s="142"/>
      <c r="E5765" s="142"/>
      <c r="F5765" s="142"/>
      <c r="K5765" s="140" t="s">
        <v>6863</v>
      </c>
    </row>
    <row r="5766" spans="1:11" s="139" customFormat="1" ht="30" customHeight="1">
      <c r="A5766" s="140" t="s">
        <v>5413</v>
      </c>
      <c r="B5766" s="142">
        <v>248092.4</v>
      </c>
      <c r="C5766" s="142"/>
      <c r="D5766" s="142"/>
      <c r="E5766" s="142">
        <v>248092.4</v>
      </c>
      <c r="F5766" s="142"/>
      <c r="K5766" s="140" t="s">
        <v>8801</v>
      </c>
    </row>
    <row r="5767" spans="1:11" s="139" customFormat="1" ht="30" customHeight="1">
      <c r="A5767" s="140" t="s">
        <v>52</v>
      </c>
      <c r="B5767" s="142"/>
      <c r="C5767" s="142"/>
      <c r="D5767" s="142"/>
      <c r="E5767" s="142"/>
      <c r="F5767" s="142"/>
      <c r="K5767" s="140" t="s">
        <v>52</v>
      </c>
    </row>
    <row r="5768" spans="1:11" s="139" customFormat="1" ht="30" customHeight="1">
      <c r="A5768" s="140" t="s">
        <v>5380</v>
      </c>
      <c r="B5768" s="146">
        <v>248092.4</v>
      </c>
      <c r="C5768" s="146"/>
      <c r="D5768" s="146"/>
      <c r="E5768" s="146">
        <v>248092.4</v>
      </c>
      <c r="F5768" s="146"/>
      <c r="K5768" s="140" t="s">
        <v>8802</v>
      </c>
    </row>
    <row r="5769" spans="1:11" s="139" customFormat="1" ht="30" customHeight="1">
      <c r="A5769" s="140" t="s">
        <v>52</v>
      </c>
      <c r="B5769" s="142"/>
      <c r="C5769" s="142"/>
      <c r="D5769" s="142"/>
      <c r="E5769" s="142"/>
      <c r="F5769" s="142"/>
      <c r="K5769" s="140" t="s">
        <v>52</v>
      </c>
    </row>
    <row r="5770" spans="1:11" s="139" customFormat="1" ht="30" customHeight="1">
      <c r="A5770" s="140" t="s">
        <v>3692</v>
      </c>
      <c r="B5770" s="143">
        <v>666082.69999999995</v>
      </c>
      <c r="C5770" s="143">
        <v>9879723.5999999996</v>
      </c>
      <c r="D5770" s="143">
        <v>503680.3</v>
      </c>
      <c r="E5770" s="143">
        <v>11049486.600000001</v>
      </c>
      <c r="F5770" s="143"/>
      <c r="K5770" s="140" t="s">
        <v>6891</v>
      </c>
    </row>
    <row r="5771" spans="1:11" s="139" customFormat="1" ht="30" customHeight="1">
      <c r="A5771" s="140"/>
      <c r="B5771" s="140"/>
      <c r="C5771" s="140"/>
      <c r="D5771" s="140"/>
      <c r="E5771" s="140"/>
      <c r="F5771" s="140"/>
    </row>
    <row r="5772" spans="1:11" s="139" customFormat="1" ht="30" customHeight="1" thickBot="1">
      <c r="A5772" s="144" t="s">
        <v>3566</v>
      </c>
      <c r="B5772" s="145">
        <v>666082</v>
      </c>
      <c r="C5772" s="145">
        <v>9879723</v>
      </c>
      <c r="D5772" s="145">
        <v>503680</v>
      </c>
      <c r="E5772" s="145">
        <v>11049485</v>
      </c>
      <c r="F5772" s="144"/>
    </row>
    <row r="5773" spans="1:11" s="139" customFormat="1" ht="30" customHeight="1">
      <c r="A5773" s="140"/>
      <c r="B5773" s="140"/>
      <c r="C5773" s="140"/>
      <c r="D5773" s="140"/>
      <c r="E5773" s="140"/>
      <c r="F5773" s="140"/>
    </row>
    <row r="5774" spans="1:11" s="139" customFormat="1" ht="30" customHeight="1">
      <c r="A5774" s="140" t="s">
        <v>8818</v>
      </c>
      <c r="B5774" s="141">
        <v>770580</v>
      </c>
      <c r="C5774" s="141">
        <v>24081826</v>
      </c>
      <c r="D5774" s="141">
        <v>629600</v>
      </c>
      <c r="E5774" s="141">
        <v>25482006</v>
      </c>
      <c r="F5774" s="140" t="s">
        <v>52</v>
      </c>
      <c r="G5774" s="139" t="s">
        <v>52</v>
      </c>
      <c r="H5774" s="139" t="s">
        <v>6579</v>
      </c>
      <c r="K5774" s="139">
        <v>1</v>
      </c>
    </row>
    <row r="5775" spans="1:11" s="139" customFormat="1" ht="30" customHeight="1">
      <c r="A5775" s="147"/>
      <c r="B5775" s="140"/>
      <c r="C5775" s="140"/>
      <c r="D5775" s="140"/>
      <c r="E5775" s="140"/>
      <c r="F5775" s="140"/>
    </row>
    <row r="5776" spans="1:11" s="139" customFormat="1" ht="30" customHeight="1">
      <c r="A5776" s="140" t="s">
        <v>6674</v>
      </c>
      <c r="B5776" s="140"/>
      <c r="C5776" s="140"/>
      <c r="D5776" s="140"/>
      <c r="E5776" s="140"/>
      <c r="F5776" s="140"/>
      <c r="G5776" s="139" t="s">
        <v>52</v>
      </c>
      <c r="I5776" s="139" t="s">
        <v>1535</v>
      </c>
      <c r="J5776" s="139" t="s">
        <v>52</v>
      </c>
      <c r="K5776" s="139" t="s">
        <v>56</v>
      </c>
    </row>
    <row r="5777" spans="1:11" s="139" customFormat="1" ht="30" customHeight="1">
      <c r="A5777" s="140" t="s">
        <v>5414</v>
      </c>
      <c r="B5777" s="142"/>
      <c r="C5777" s="142"/>
      <c r="D5777" s="142"/>
      <c r="E5777" s="142"/>
      <c r="F5777" s="142"/>
      <c r="K5777" s="140" t="s">
        <v>8819</v>
      </c>
    </row>
    <row r="5778" spans="1:11" s="139" customFormat="1" ht="30" customHeight="1">
      <c r="A5778" s="140" t="s">
        <v>52</v>
      </c>
      <c r="B5778" s="142"/>
      <c r="C5778" s="142"/>
      <c r="D5778" s="142"/>
      <c r="E5778" s="142"/>
      <c r="F5778" s="142"/>
      <c r="K5778" s="140" t="s">
        <v>6676</v>
      </c>
    </row>
    <row r="5779" spans="1:11" s="139" customFormat="1" ht="30" customHeight="1">
      <c r="A5779" s="140" t="s">
        <v>3548</v>
      </c>
      <c r="B5779" s="142"/>
      <c r="C5779" s="142"/>
      <c r="D5779" s="142"/>
      <c r="E5779" s="142"/>
      <c r="F5779" s="142"/>
      <c r="K5779" s="140" t="s">
        <v>6677</v>
      </c>
    </row>
    <row r="5780" spans="1:11" s="139" customFormat="1" ht="30" customHeight="1">
      <c r="A5780" s="140" t="s">
        <v>5399</v>
      </c>
      <c r="B5780" s="142"/>
      <c r="C5780" s="142"/>
      <c r="D5780" s="142"/>
      <c r="E5780" s="142"/>
      <c r="F5780" s="142"/>
      <c r="K5780" s="140" t="s">
        <v>8814</v>
      </c>
    </row>
    <row r="5781" spans="1:11" s="139" customFormat="1" ht="30" customHeight="1">
      <c r="A5781" s="140" t="s">
        <v>5309</v>
      </c>
      <c r="B5781" s="142"/>
      <c r="C5781" s="142"/>
      <c r="D5781" s="142"/>
      <c r="E5781" s="142"/>
      <c r="F5781" s="142"/>
      <c r="K5781" s="140" t="s">
        <v>8734</v>
      </c>
    </row>
    <row r="5782" spans="1:11" s="139" customFormat="1" ht="30" customHeight="1">
      <c r="A5782" s="140" t="s">
        <v>5310</v>
      </c>
      <c r="B5782" s="142"/>
      <c r="C5782" s="142"/>
      <c r="D5782" s="142"/>
      <c r="E5782" s="142"/>
      <c r="F5782" s="142"/>
      <c r="K5782" s="140" t="s">
        <v>8735</v>
      </c>
    </row>
    <row r="5783" spans="1:11" s="139" customFormat="1" ht="30" customHeight="1">
      <c r="A5783" s="140" t="s">
        <v>5311</v>
      </c>
      <c r="B5783" s="142"/>
      <c r="C5783" s="142"/>
      <c r="D5783" s="142"/>
      <c r="E5783" s="142"/>
      <c r="F5783" s="142"/>
      <c r="K5783" s="140" t="s">
        <v>8736</v>
      </c>
    </row>
    <row r="5784" spans="1:11" s="139" customFormat="1" ht="30" customHeight="1">
      <c r="A5784" s="140" t="s">
        <v>5312</v>
      </c>
      <c r="B5784" s="142"/>
      <c r="C5784" s="142"/>
      <c r="D5784" s="142"/>
      <c r="E5784" s="142"/>
      <c r="F5784" s="142"/>
      <c r="K5784" s="140" t="s">
        <v>8737</v>
      </c>
    </row>
    <row r="5785" spans="1:11" s="139" customFormat="1" ht="30" customHeight="1">
      <c r="A5785" s="140" t="s">
        <v>5313</v>
      </c>
      <c r="B5785" s="142"/>
      <c r="C5785" s="142"/>
      <c r="D5785" s="142"/>
      <c r="E5785" s="142"/>
      <c r="F5785" s="142"/>
      <c r="K5785" s="140" t="s">
        <v>8738</v>
      </c>
    </row>
    <row r="5786" spans="1:11" s="139" customFormat="1" ht="30" customHeight="1">
      <c r="A5786" s="140" t="s">
        <v>5314</v>
      </c>
      <c r="B5786" s="142"/>
      <c r="C5786" s="142"/>
      <c r="D5786" s="142"/>
      <c r="E5786" s="142"/>
      <c r="F5786" s="142"/>
      <c r="K5786" s="140" t="s">
        <v>8739</v>
      </c>
    </row>
    <row r="5787" spans="1:11" s="139" customFormat="1" ht="30" customHeight="1">
      <c r="A5787" s="140" t="s">
        <v>52</v>
      </c>
      <c r="B5787" s="142"/>
      <c r="C5787" s="142"/>
      <c r="D5787" s="142"/>
      <c r="E5787" s="142"/>
      <c r="F5787" s="142"/>
      <c r="K5787" s="140" t="s">
        <v>52</v>
      </c>
    </row>
    <row r="5788" spans="1:11" s="139" customFormat="1" ht="30" customHeight="1">
      <c r="A5788" s="140" t="s">
        <v>3739</v>
      </c>
      <c r="B5788" s="142"/>
      <c r="C5788" s="142"/>
      <c r="D5788" s="142"/>
      <c r="E5788" s="142"/>
      <c r="F5788" s="142"/>
      <c r="K5788" s="140" t="s">
        <v>6904</v>
      </c>
    </row>
    <row r="5789" spans="1:11" s="139" customFormat="1" ht="30" customHeight="1">
      <c r="A5789" s="140" t="s">
        <v>5400</v>
      </c>
      <c r="B5789" s="142"/>
      <c r="C5789" s="142"/>
      <c r="D5789" s="142"/>
      <c r="E5789" s="142"/>
      <c r="F5789" s="142"/>
      <c r="K5789" s="140" t="s">
        <v>8815</v>
      </c>
    </row>
    <row r="5790" spans="1:11" s="139" customFormat="1" ht="30" customHeight="1">
      <c r="A5790" s="140" t="s">
        <v>5401</v>
      </c>
      <c r="B5790" s="142">
        <v>182461.5</v>
      </c>
      <c r="C5790" s="142"/>
      <c r="D5790" s="142"/>
      <c r="E5790" s="142">
        <v>182461.5</v>
      </c>
      <c r="F5790" s="142" t="s">
        <v>8742</v>
      </c>
      <c r="K5790" s="140" t="s">
        <v>8787</v>
      </c>
    </row>
    <row r="5791" spans="1:11" s="139" customFormat="1" ht="30" customHeight="1">
      <c r="A5791" s="140" t="s">
        <v>5402</v>
      </c>
      <c r="B5791" s="142"/>
      <c r="C5791" s="142">
        <v>804987.8</v>
      </c>
      <c r="D5791" s="142"/>
      <c r="E5791" s="142">
        <v>804987.8</v>
      </c>
      <c r="F5791" s="142" t="s">
        <v>8744</v>
      </c>
      <c r="K5791" s="140" t="s">
        <v>8788</v>
      </c>
    </row>
    <row r="5792" spans="1:11" s="139" customFormat="1" ht="30" customHeight="1">
      <c r="A5792" s="140" t="s">
        <v>5403</v>
      </c>
      <c r="B5792" s="142"/>
      <c r="C5792" s="142"/>
      <c r="D5792" s="142">
        <v>333367.09999999998</v>
      </c>
      <c r="E5792" s="142">
        <v>333367.09999999998</v>
      </c>
      <c r="F5792" s="142" t="s">
        <v>8746</v>
      </c>
      <c r="K5792" s="140" t="s">
        <v>8789</v>
      </c>
    </row>
    <row r="5793" spans="1:11" s="139" customFormat="1" ht="30" customHeight="1">
      <c r="A5793" s="140" t="s">
        <v>5404</v>
      </c>
      <c r="B5793" s="142"/>
      <c r="C5793" s="142"/>
      <c r="D5793" s="142"/>
      <c r="E5793" s="142"/>
      <c r="F5793" s="142"/>
      <c r="K5793" s="140" t="s">
        <v>8816</v>
      </c>
    </row>
    <row r="5794" spans="1:11" s="139" customFormat="1" ht="30" customHeight="1">
      <c r="A5794" s="140" t="s">
        <v>5405</v>
      </c>
      <c r="B5794" s="142">
        <v>235528.8</v>
      </c>
      <c r="C5794" s="142"/>
      <c r="D5794" s="142"/>
      <c r="E5794" s="142">
        <v>235528.8</v>
      </c>
      <c r="F5794" s="142" t="s">
        <v>7067</v>
      </c>
      <c r="K5794" s="140" t="s">
        <v>8790</v>
      </c>
    </row>
    <row r="5795" spans="1:11" s="139" customFormat="1" ht="30" customHeight="1">
      <c r="A5795" s="140" t="s">
        <v>5402</v>
      </c>
      <c r="B5795" s="142"/>
      <c r="C5795" s="142">
        <v>804987.8</v>
      </c>
      <c r="D5795" s="142"/>
      <c r="E5795" s="142">
        <v>804987.8</v>
      </c>
      <c r="F5795" s="142" t="s">
        <v>7069</v>
      </c>
      <c r="K5795" s="140" t="s">
        <v>8791</v>
      </c>
    </row>
    <row r="5796" spans="1:11" s="139" customFormat="1" ht="30" customHeight="1">
      <c r="A5796" s="140" t="s">
        <v>5406</v>
      </c>
      <c r="B5796" s="142"/>
      <c r="C5796" s="142"/>
      <c r="D5796" s="142">
        <v>170313.2</v>
      </c>
      <c r="E5796" s="142">
        <v>170313.2</v>
      </c>
      <c r="F5796" s="142" t="s">
        <v>7071</v>
      </c>
      <c r="K5796" s="140" t="s">
        <v>8792</v>
      </c>
    </row>
    <row r="5797" spans="1:11" s="139" customFormat="1" ht="30" customHeight="1">
      <c r="A5797" s="140" t="s">
        <v>3694</v>
      </c>
      <c r="B5797" s="142"/>
      <c r="C5797" s="142"/>
      <c r="D5797" s="142"/>
      <c r="E5797" s="142"/>
      <c r="F5797" s="142"/>
      <c r="K5797" s="140" t="s">
        <v>6868</v>
      </c>
    </row>
    <row r="5798" spans="1:11" s="139" customFormat="1" ht="30" customHeight="1">
      <c r="A5798" s="140" t="s">
        <v>5415</v>
      </c>
      <c r="B5798" s="142">
        <v>104497.5</v>
      </c>
      <c r="C5798" s="142"/>
      <c r="D5798" s="142"/>
      <c r="E5798" s="142">
        <v>104497.5</v>
      </c>
      <c r="F5798" s="142"/>
      <c r="K5798" s="140" t="s">
        <v>6869</v>
      </c>
    </row>
    <row r="5799" spans="1:11" s="139" customFormat="1" ht="30" customHeight="1">
      <c r="A5799" s="140" t="s">
        <v>3696</v>
      </c>
      <c r="B5799" s="142"/>
      <c r="C5799" s="142"/>
      <c r="D5799" s="142"/>
      <c r="E5799" s="142"/>
      <c r="F5799" s="142"/>
      <c r="K5799" s="140" t="s">
        <v>6870</v>
      </c>
    </row>
    <row r="5800" spans="1:11" s="139" customFormat="1" ht="30" customHeight="1">
      <c r="A5800" s="140" t="s">
        <v>5416</v>
      </c>
      <c r="B5800" s="142"/>
      <c r="C5800" s="142">
        <v>1408728.6</v>
      </c>
      <c r="D5800" s="142"/>
      <c r="E5800" s="142">
        <v>1408728.6</v>
      </c>
      <c r="F5800" s="142"/>
      <c r="K5800" s="140" t="s">
        <v>6871</v>
      </c>
    </row>
    <row r="5801" spans="1:11" s="139" customFormat="1" ht="30" customHeight="1">
      <c r="A5801" s="140" t="s">
        <v>3698</v>
      </c>
      <c r="B5801" s="142"/>
      <c r="C5801" s="142"/>
      <c r="D5801" s="142"/>
      <c r="E5801" s="142"/>
      <c r="F5801" s="142"/>
      <c r="K5801" s="140" t="s">
        <v>6872</v>
      </c>
    </row>
    <row r="5802" spans="1:11" s="139" customFormat="1" ht="30" customHeight="1">
      <c r="A5802" s="140" t="s">
        <v>5417</v>
      </c>
      <c r="B5802" s="142"/>
      <c r="C5802" s="142"/>
      <c r="D5802" s="142">
        <v>125920</v>
      </c>
      <c r="E5802" s="142">
        <v>125920</v>
      </c>
      <c r="F5802" s="142"/>
      <c r="K5802" s="140" t="s">
        <v>6873</v>
      </c>
    </row>
    <row r="5803" spans="1:11" s="139" customFormat="1" ht="30" customHeight="1">
      <c r="A5803" s="140" t="s">
        <v>3700</v>
      </c>
      <c r="B5803" s="142"/>
      <c r="C5803" s="142"/>
      <c r="D5803" s="142"/>
      <c r="E5803" s="142"/>
      <c r="F5803" s="142"/>
      <c r="K5803" s="140" t="s">
        <v>6874</v>
      </c>
    </row>
    <row r="5804" spans="1:11" s="139" customFormat="1" ht="30" customHeight="1">
      <c r="A5804" s="140" t="s">
        <v>5418</v>
      </c>
      <c r="B5804" s="142"/>
      <c r="C5804" s="142">
        <v>905611.2</v>
      </c>
      <c r="D5804" s="142"/>
      <c r="E5804" s="142">
        <v>905611.2</v>
      </c>
      <c r="F5804" s="142"/>
      <c r="K5804" s="140" t="s">
        <v>6875</v>
      </c>
    </row>
    <row r="5805" spans="1:11" s="139" customFormat="1" ht="30" customHeight="1">
      <c r="A5805" s="140" t="s">
        <v>5394</v>
      </c>
      <c r="B5805" s="142">
        <v>522487.8</v>
      </c>
      <c r="C5805" s="142">
        <v>3924315.4</v>
      </c>
      <c r="D5805" s="142">
        <v>629600.30000000005</v>
      </c>
      <c r="E5805" s="142">
        <v>5076403.5</v>
      </c>
      <c r="F5805" s="142"/>
      <c r="K5805" s="140" t="s">
        <v>8806</v>
      </c>
    </row>
    <row r="5806" spans="1:11" s="139" customFormat="1" ht="30" customHeight="1">
      <c r="A5806" s="140" t="s">
        <v>52</v>
      </c>
      <c r="B5806" s="142"/>
      <c r="C5806" s="142"/>
      <c r="D5806" s="142"/>
      <c r="E5806" s="142"/>
      <c r="F5806" s="142"/>
      <c r="K5806" s="140" t="s">
        <v>6758</v>
      </c>
    </row>
    <row r="5807" spans="1:11" s="139" customFormat="1" ht="30" customHeight="1">
      <c r="A5807" s="140" t="s">
        <v>3683</v>
      </c>
      <c r="B5807" s="142"/>
      <c r="C5807" s="142"/>
      <c r="D5807" s="142"/>
      <c r="E5807" s="142"/>
      <c r="F5807" s="142"/>
      <c r="K5807" s="140" t="s">
        <v>6856</v>
      </c>
    </row>
    <row r="5808" spans="1:11" s="139" customFormat="1" ht="30" customHeight="1">
      <c r="A5808" s="140" t="s">
        <v>5407</v>
      </c>
      <c r="B5808" s="142"/>
      <c r="C5808" s="142"/>
      <c r="D5808" s="142"/>
      <c r="E5808" s="142"/>
      <c r="F5808" s="142"/>
      <c r="K5808" s="140" t="s">
        <v>8794</v>
      </c>
    </row>
    <row r="5809" spans="1:11" s="139" customFormat="1" ht="30" customHeight="1">
      <c r="A5809" s="140" t="s">
        <v>5408</v>
      </c>
      <c r="B5809" s="142"/>
      <c r="C5809" s="142">
        <v>6291113.2000000002</v>
      </c>
      <c r="D5809" s="142"/>
      <c r="E5809" s="142">
        <v>6291113.2000000002</v>
      </c>
      <c r="F5809" s="142" t="s">
        <v>6752</v>
      </c>
      <c r="K5809" s="140" t="s">
        <v>8807</v>
      </c>
    </row>
    <row r="5810" spans="1:11" s="139" customFormat="1" ht="30" customHeight="1">
      <c r="A5810" s="140" t="s">
        <v>5409</v>
      </c>
      <c r="B5810" s="142"/>
      <c r="C5810" s="142"/>
      <c r="D5810" s="142"/>
      <c r="E5810" s="142"/>
      <c r="F5810" s="142"/>
      <c r="K5810" s="140" t="s">
        <v>8796</v>
      </c>
    </row>
    <row r="5811" spans="1:11" s="139" customFormat="1" ht="30" customHeight="1">
      <c r="A5811" s="140" t="s">
        <v>5410</v>
      </c>
      <c r="B5811" s="142"/>
      <c r="C5811" s="142">
        <v>1397523.1</v>
      </c>
      <c r="D5811" s="142"/>
      <c r="E5811" s="142">
        <v>1397523.1</v>
      </c>
      <c r="F5811" s="142" t="s">
        <v>6755</v>
      </c>
      <c r="K5811" s="140" t="s">
        <v>8797</v>
      </c>
    </row>
    <row r="5812" spans="1:11" s="139" customFormat="1" ht="30" customHeight="1">
      <c r="A5812" s="140" t="s">
        <v>5411</v>
      </c>
      <c r="B5812" s="142"/>
      <c r="C5812" s="142"/>
      <c r="D5812" s="142"/>
      <c r="E5812" s="142"/>
      <c r="F5812" s="142"/>
      <c r="K5812" s="140" t="s">
        <v>8798</v>
      </c>
    </row>
    <row r="5813" spans="1:11" s="139" customFormat="1" ht="30" customHeight="1">
      <c r="A5813" s="140" t="s">
        <v>5412</v>
      </c>
      <c r="B5813" s="142"/>
      <c r="C5813" s="142">
        <v>581111.69999999995</v>
      </c>
      <c r="D5813" s="142"/>
      <c r="E5813" s="142">
        <v>581111.69999999995</v>
      </c>
      <c r="F5813" s="142" t="s">
        <v>6808</v>
      </c>
      <c r="K5813" s="140" t="s">
        <v>8799</v>
      </c>
    </row>
    <row r="5814" spans="1:11" s="139" customFormat="1" ht="30" customHeight="1">
      <c r="A5814" s="140" t="s">
        <v>52</v>
      </c>
      <c r="B5814" s="142"/>
      <c r="C5814" s="142"/>
      <c r="D5814" s="142"/>
      <c r="E5814" s="142"/>
      <c r="F5814" s="142"/>
      <c r="K5814" s="140" t="s">
        <v>52</v>
      </c>
    </row>
    <row r="5815" spans="1:11" s="139" customFormat="1" ht="30" customHeight="1">
      <c r="A5815" s="140" t="s">
        <v>5394</v>
      </c>
      <c r="B5815" s="142"/>
      <c r="C5815" s="142">
        <v>8269748</v>
      </c>
      <c r="D5815" s="142"/>
      <c r="E5815" s="142">
        <v>8269748</v>
      </c>
      <c r="F5815" s="142"/>
      <c r="K5815" s="140" t="s">
        <v>8809</v>
      </c>
    </row>
    <row r="5816" spans="1:11" s="139" customFormat="1" ht="30" customHeight="1">
      <c r="A5816" s="140" t="s">
        <v>52</v>
      </c>
      <c r="B5816" s="142"/>
      <c r="C5816" s="142"/>
      <c r="D5816" s="142"/>
      <c r="E5816" s="142"/>
      <c r="F5816" s="142"/>
      <c r="K5816" s="140" t="s">
        <v>6796</v>
      </c>
    </row>
    <row r="5817" spans="1:11" s="139" customFormat="1" ht="30" customHeight="1">
      <c r="A5817" s="140" t="s">
        <v>3690</v>
      </c>
      <c r="B5817" s="142"/>
      <c r="C5817" s="142"/>
      <c r="D5817" s="142"/>
      <c r="E5817" s="142"/>
      <c r="F5817" s="142"/>
      <c r="K5817" s="140" t="s">
        <v>6863</v>
      </c>
    </row>
    <row r="5818" spans="1:11" s="139" customFormat="1" ht="30" customHeight="1">
      <c r="A5818" s="140" t="s">
        <v>5413</v>
      </c>
      <c r="B5818" s="142">
        <v>248092.4</v>
      </c>
      <c r="C5818" s="142"/>
      <c r="D5818" s="142"/>
      <c r="E5818" s="142">
        <v>248092.4</v>
      </c>
      <c r="F5818" s="142"/>
      <c r="K5818" s="140" t="s">
        <v>8758</v>
      </c>
    </row>
    <row r="5819" spans="1:11" s="139" customFormat="1" ht="30" customHeight="1">
      <c r="A5819" s="140" t="s">
        <v>52</v>
      </c>
      <c r="B5819" s="142"/>
      <c r="C5819" s="142"/>
      <c r="D5819" s="142"/>
      <c r="E5819" s="142"/>
      <c r="F5819" s="142"/>
      <c r="K5819" s="140" t="s">
        <v>52</v>
      </c>
    </row>
    <row r="5820" spans="1:11" s="139" customFormat="1" ht="30" customHeight="1">
      <c r="A5820" s="140" t="s">
        <v>5394</v>
      </c>
      <c r="B5820" s="142">
        <v>248092.4</v>
      </c>
      <c r="C5820" s="142"/>
      <c r="D5820" s="142"/>
      <c r="E5820" s="142">
        <v>248092.4</v>
      </c>
      <c r="F5820" s="142"/>
      <c r="K5820" s="140" t="s">
        <v>8810</v>
      </c>
    </row>
    <row r="5821" spans="1:11" s="139" customFormat="1" ht="30" customHeight="1">
      <c r="A5821" s="140" t="s">
        <v>52</v>
      </c>
      <c r="B5821" s="142"/>
      <c r="C5821" s="142"/>
      <c r="D5821" s="142"/>
      <c r="E5821" s="142"/>
      <c r="F5821" s="142"/>
      <c r="K5821" s="140" t="s">
        <v>6805</v>
      </c>
    </row>
    <row r="5822" spans="1:11" s="139" customFormat="1" ht="30" customHeight="1">
      <c r="A5822" s="140" t="s">
        <v>3703</v>
      </c>
      <c r="B5822" s="142"/>
      <c r="C5822" s="142"/>
      <c r="D5822" s="142"/>
      <c r="E5822" s="142"/>
      <c r="F5822" s="142"/>
      <c r="K5822" s="140" t="s">
        <v>6877</v>
      </c>
    </row>
    <row r="5823" spans="1:11" s="139" customFormat="1" ht="30" customHeight="1">
      <c r="A5823" s="140" t="s">
        <v>3704</v>
      </c>
      <c r="B5823" s="142"/>
      <c r="C5823" s="142"/>
      <c r="D5823" s="142"/>
      <c r="E5823" s="142"/>
      <c r="F5823" s="142"/>
      <c r="K5823" s="140" t="s">
        <v>6878</v>
      </c>
    </row>
    <row r="5824" spans="1:11" s="139" customFormat="1" ht="30" customHeight="1">
      <c r="A5824" s="140" t="s">
        <v>5419</v>
      </c>
      <c r="B5824" s="142"/>
      <c r="C5824" s="142">
        <v>7236029.5</v>
      </c>
      <c r="D5824" s="142"/>
      <c r="E5824" s="142">
        <v>7236029.5</v>
      </c>
      <c r="F5824" s="142"/>
      <c r="K5824" s="140" t="s">
        <v>6879</v>
      </c>
    </row>
    <row r="5825" spans="1:11" s="139" customFormat="1" ht="30" customHeight="1">
      <c r="A5825" s="140" t="s">
        <v>3706</v>
      </c>
      <c r="B5825" s="142"/>
      <c r="C5825" s="142"/>
      <c r="D5825" s="142"/>
      <c r="E5825" s="142"/>
      <c r="F5825" s="142"/>
      <c r="K5825" s="140" t="s">
        <v>6880</v>
      </c>
    </row>
    <row r="5826" spans="1:11" s="139" customFormat="1" ht="30" customHeight="1">
      <c r="A5826" s="140" t="s">
        <v>5420</v>
      </c>
      <c r="B5826" s="142"/>
      <c r="C5826" s="142">
        <v>4651733.2</v>
      </c>
      <c r="D5826" s="142"/>
      <c r="E5826" s="142">
        <v>4651733.2</v>
      </c>
      <c r="F5826" s="142"/>
      <c r="K5826" s="140" t="s">
        <v>6881</v>
      </c>
    </row>
    <row r="5827" spans="1:11" s="139" customFormat="1" ht="30" customHeight="1">
      <c r="A5827" s="140" t="s">
        <v>52</v>
      </c>
      <c r="B5827" s="142"/>
      <c r="C5827" s="142"/>
      <c r="D5827" s="142"/>
      <c r="E5827" s="142"/>
      <c r="F5827" s="142"/>
      <c r="K5827" s="140" t="s">
        <v>52</v>
      </c>
    </row>
    <row r="5828" spans="1:11" s="139" customFormat="1" ht="30" customHeight="1">
      <c r="A5828" s="140" t="s">
        <v>5394</v>
      </c>
      <c r="B5828" s="142"/>
      <c r="C5828" s="142">
        <v>11887762.699999999</v>
      </c>
      <c r="D5828" s="142"/>
      <c r="E5828" s="142">
        <v>11887762.699999999</v>
      </c>
      <c r="F5828" s="142"/>
      <c r="K5828" s="140" t="s">
        <v>8811</v>
      </c>
    </row>
    <row r="5829" spans="1:11" s="139" customFormat="1" ht="30" customHeight="1">
      <c r="A5829" s="140" t="s">
        <v>52</v>
      </c>
      <c r="B5829" s="142"/>
      <c r="C5829" s="142"/>
      <c r="D5829" s="142"/>
      <c r="E5829" s="142"/>
      <c r="F5829" s="142"/>
      <c r="K5829" s="140" t="s">
        <v>52</v>
      </c>
    </row>
    <row r="5830" spans="1:11" s="139" customFormat="1" ht="30" customHeight="1">
      <c r="A5830" s="140" t="s">
        <v>3708</v>
      </c>
      <c r="B5830" s="142">
        <v>770580.2</v>
      </c>
      <c r="C5830" s="142">
        <v>24081826.100000001</v>
      </c>
      <c r="D5830" s="142">
        <v>629600.30000000005</v>
      </c>
      <c r="E5830" s="142">
        <v>25482006.600000001</v>
      </c>
      <c r="F5830" s="142"/>
      <c r="K5830" s="140" t="s">
        <v>6882</v>
      </c>
    </row>
    <row r="5831" spans="1:11" s="139" customFormat="1" ht="30" customHeight="1">
      <c r="A5831" s="140"/>
      <c r="B5831" s="140"/>
      <c r="C5831" s="140"/>
      <c r="D5831" s="140"/>
      <c r="E5831" s="140"/>
      <c r="F5831" s="140"/>
    </row>
    <row r="5832" spans="1:11" s="139" customFormat="1" ht="30" customHeight="1" thickBot="1">
      <c r="A5832" s="144" t="s">
        <v>3566</v>
      </c>
      <c r="B5832" s="145">
        <v>770580</v>
      </c>
      <c r="C5832" s="145">
        <v>24081826</v>
      </c>
      <c r="D5832" s="145">
        <v>629600</v>
      </c>
      <c r="E5832" s="145">
        <v>25482006</v>
      </c>
      <c r="F5832" s="144"/>
    </row>
    <row r="5833" spans="1:11" s="139" customFormat="1" ht="30" customHeight="1">
      <c r="A5833" s="140"/>
      <c r="B5833" s="140"/>
      <c r="C5833" s="140"/>
      <c r="D5833" s="140"/>
      <c r="E5833" s="140"/>
      <c r="F5833" s="140"/>
    </row>
    <row r="5834" spans="1:11" s="139" customFormat="1" ht="30" customHeight="1">
      <c r="A5834" s="140" t="s">
        <v>8820</v>
      </c>
      <c r="B5834" s="141">
        <v>12901</v>
      </c>
      <c r="C5834" s="141">
        <v>278653</v>
      </c>
      <c r="D5834" s="141">
        <v>1360024</v>
      </c>
      <c r="E5834" s="141">
        <v>1651578</v>
      </c>
      <c r="F5834" s="140" t="s">
        <v>52</v>
      </c>
      <c r="G5834" s="139" t="s">
        <v>52</v>
      </c>
      <c r="H5834" s="139" t="s">
        <v>6580</v>
      </c>
      <c r="K5834" s="139">
        <v>1</v>
      </c>
    </row>
    <row r="5835" spans="1:11" s="139" customFormat="1" ht="30" customHeight="1">
      <c r="A5835" s="147"/>
      <c r="B5835" s="140"/>
      <c r="C5835" s="140"/>
      <c r="D5835" s="140"/>
      <c r="E5835" s="140"/>
      <c r="F5835" s="140"/>
    </row>
    <row r="5836" spans="1:11" s="139" customFormat="1" ht="30" customHeight="1">
      <c r="A5836" s="140" t="s">
        <v>6674</v>
      </c>
      <c r="B5836" s="140"/>
      <c r="C5836" s="140"/>
      <c r="D5836" s="140"/>
      <c r="E5836" s="140"/>
      <c r="F5836" s="140"/>
      <c r="G5836" s="139" t="s">
        <v>52</v>
      </c>
      <c r="I5836" s="139" t="s">
        <v>1535</v>
      </c>
      <c r="J5836" s="139" t="s">
        <v>52</v>
      </c>
      <c r="K5836" s="139" t="s">
        <v>56</v>
      </c>
    </row>
    <row r="5837" spans="1:11" s="139" customFormat="1" ht="30" customHeight="1">
      <c r="A5837" s="140" t="s">
        <v>5351</v>
      </c>
      <c r="B5837" s="142"/>
      <c r="C5837" s="142"/>
      <c r="D5837" s="142"/>
      <c r="E5837" s="142"/>
      <c r="F5837" s="142"/>
      <c r="K5837" s="140" t="s">
        <v>8772</v>
      </c>
    </row>
    <row r="5838" spans="1:11" s="139" customFormat="1" ht="30" customHeight="1">
      <c r="A5838" s="140" t="s">
        <v>52</v>
      </c>
      <c r="B5838" s="142"/>
      <c r="C5838" s="142"/>
      <c r="D5838" s="142"/>
      <c r="E5838" s="142"/>
      <c r="F5838" s="142"/>
      <c r="K5838" s="140" t="s">
        <v>52</v>
      </c>
    </row>
    <row r="5839" spans="1:11" s="139" customFormat="1" ht="30" customHeight="1">
      <c r="A5839" s="140" t="s">
        <v>3548</v>
      </c>
      <c r="B5839" s="142"/>
      <c r="C5839" s="142"/>
      <c r="D5839" s="142"/>
      <c r="E5839" s="142"/>
      <c r="F5839" s="142"/>
      <c r="K5839" s="140" t="s">
        <v>6677</v>
      </c>
    </row>
    <row r="5840" spans="1:11" s="139" customFormat="1" ht="30" customHeight="1">
      <c r="A5840" s="140" t="s">
        <v>5421</v>
      </c>
      <c r="B5840" s="142"/>
      <c r="C5840" s="142"/>
      <c r="D5840" s="142"/>
      <c r="E5840" s="142"/>
      <c r="F5840" s="142"/>
      <c r="K5840" s="140" t="s">
        <v>8821</v>
      </c>
    </row>
    <row r="5841" spans="1:11" s="139" customFormat="1" ht="30" customHeight="1">
      <c r="A5841" s="140" t="s">
        <v>5240</v>
      </c>
      <c r="B5841" s="142"/>
      <c r="C5841" s="142"/>
      <c r="D5841" s="142"/>
      <c r="E5841" s="142"/>
      <c r="F5841" s="142"/>
      <c r="K5841" s="140" t="s">
        <v>8670</v>
      </c>
    </row>
    <row r="5842" spans="1:11" s="139" customFormat="1" ht="30" customHeight="1">
      <c r="A5842" s="140" t="s">
        <v>4354</v>
      </c>
      <c r="B5842" s="142"/>
      <c r="C5842" s="142"/>
      <c r="D5842" s="142"/>
      <c r="E5842" s="142"/>
      <c r="F5842" s="142"/>
      <c r="K5842" s="140" t="s">
        <v>7593</v>
      </c>
    </row>
    <row r="5843" spans="1:11" s="139" customFormat="1" ht="30" customHeight="1">
      <c r="A5843" s="140" t="s">
        <v>4355</v>
      </c>
      <c r="B5843" s="142"/>
      <c r="C5843" s="142"/>
      <c r="D5843" s="142"/>
      <c r="E5843" s="142"/>
      <c r="F5843" s="142"/>
      <c r="K5843" s="140" t="s">
        <v>7594</v>
      </c>
    </row>
    <row r="5844" spans="1:11" s="139" customFormat="1" ht="30" customHeight="1">
      <c r="A5844" s="140" t="s">
        <v>5352</v>
      </c>
      <c r="B5844" s="142"/>
      <c r="C5844" s="142"/>
      <c r="D5844" s="142"/>
      <c r="E5844" s="142"/>
      <c r="F5844" s="142"/>
      <c r="K5844" s="140" t="s">
        <v>8773</v>
      </c>
    </row>
    <row r="5845" spans="1:11" s="139" customFormat="1" ht="30" customHeight="1">
      <c r="A5845" s="140" t="s">
        <v>5353</v>
      </c>
      <c r="B5845" s="142"/>
      <c r="C5845" s="142"/>
      <c r="D5845" s="142"/>
      <c r="E5845" s="142"/>
      <c r="F5845" s="142"/>
      <c r="K5845" s="140" t="s">
        <v>8774</v>
      </c>
    </row>
    <row r="5846" spans="1:11" s="139" customFormat="1" ht="30" customHeight="1">
      <c r="A5846" s="140" t="s">
        <v>5256</v>
      </c>
      <c r="B5846" s="142"/>
      <c r="C5846" s="142"/>
      <c r="D5846" s="142"/>
      <c r="E5846" s="142"/>
      <c r="F5846" s="142"/>
      <c r="K5846" s="140" t="s">
        <v>8687</v>
      </c>
    </row>
    <row r="5847" spans="1:11" s="139" customFormat="1" ht="30" customHeight="1">
      <c r="A5847" s="140" t="s">
        <v>3576</v>
      </c>
      <c r="B5847" s="142"/>
      <c r="C5847" s="142"/>
      <c r="D5847" s="142"/>
      <c r="E5847" s="142"/>
      <c r="F5847" s="142"/>
      <c r="K5847" s="140" t="s">
        <v>6708</v>
      </c>
    </row>
    <row r="5848" spans="1:11" s="139" customFormat="1" ht="30" customHeight="1">
      <c r="A5848" s="140" t="s">
        <v>3577</v>
      </c>
      <c r="B5848" s="142"/>
      <c r="C5848" s="142"/>
      <c r="D5848" s="142"/>
      <c r="E5848" s="142"/>
      <c r="F5848" s="142"/>
      <c r="K5848" s="140" t="s">
        <v>6709</v>
      </c>
    </row>
    <row r="5849" spans="1:11" s="139" customFormat="1" ht="30" customHeight="1">
      <c r="A5849" s="140" t="s">
        <v>3578</v>
      </c>
      <c r="B5849" s="142"/>
      <c r="C5849" s="142"/>
      <c r="D5849" s="142"/>
      <c r="E5849" s="142"/>
      <c r="F5849" s="142"/>
      <c r="K5849" s="140" t="s">
        <v>6710</v>
      </c>
    </row>
    <row r="5850" spans="1:11" s="139" customFormat="1" ht="30" customHeight="1">
      <c r="A5850" s="140" t="s">
        <v>3579</v>
      </c>
      <c r="B5850" s="142"/>
      <c r="C5850" s="142"/>
      <c r="D5850" s="142"/>
      <c r="E5850" s="142"/>
      <c r="F5850" s="142"/>
      <c r="K5850" s="140" t="s">
        <v>6711</v>
      </c>
    </row>
    <row r="5851" spans="1:11" s="139" customFormat="1" ht="30" customHeight="1">
      <c r="A5851" s="140" t="s">
        <v>3580</v>
      </c>
      <c r="B5851" s="142"/>
      <c r="C5851" s="142"/>
      <c r="D5851" s="142"/>
      <c r="E5851" s="142"/>
      <c r="F5851" s="142"/>
      <c r="K5851" s="140" t="s">
        <v>6712</v>
      </c>
    </row>
    <row r="5852" spans="1:11" s="139" customFormat="1" ht="30" customHeight="1">
      <c r="A5852" s="140" t="s">
        <v>3581</v>
      </c>
      <c r="B5852" s="142"/>
      <c r="C5852" s="142"/>
      <c r="D5852" s="142"/>
      <c r="E5852" s="142"/>
      <c r="F5852" s="142"/>
      <c r="K5852" s="140" t="s">
        <v>6713</v>
      </c>
    </row>
    <row r="5853" spans="1:11" s="139" customFormat="1" ht="30" customHeight="1">
      <c r="A5853" s="140" t="s">
        <v>5257</v>
      </c>
      <c r="B5853" s="142"/>
      <c r="C5853" s="142"/>
      <c r="D5853" s="142"/>
      <c r="E5853" s="142"/>
      <c r="F5853" s="142"/>
      <c r="K5853" s="140" t="s">
        <v>8688</v>
      </c>
    </row>
    <row r="5854" spans="1:11" s="139" customFormat="1" ht="30" customHeight="1">
      <c r="A5854" s="140" t="s">
        <v>5258</v>
      </c>
      <c r="B5854" s="142"/>
      <c r="C5854" s="142"/>
      <c r="D5854" s="142"/>
      <c r="E5854" s="142"/>
      <c r="F5854" s="142"/>
      <c r="K5854" s="140" t="s">
        <v>8689</v>
      </c>
    </row>
    <row r="5855" spans="1:11" s="139" customFormat="1" ht="30" customHeight="1">
      <c r="A5855" s="140" t="s">
        <v>52</v>
      </c>
      <c r="B5855" s="142"/>
      <c r="C5855" s="142"/>
      <c r="D5855" s="142"/>
      <c r="E5855" s="142"/>
      <c r="F5855" s="142"/>
      <c r="K5855" s="140" t="s">
        <v>52</v>
      </c>
    </row>
    <row r="5856" spans="1:11" s="139" customFormat="1" ht="30" customHeight="1">
      <c r="A5856" s="140" t="s">
        <v>3557</v>
      </c>
      <c r="B5856" s="142"/>
      <c r="C5856" s="142"/>
      <c r="D5856" s="142"/>
      <c r="E5856" s="142"/>
      <c r="F5856" s="142"/>
      <c r="K5856" s="140" t="s">
        <v>7634</v>
      </c>
    </row>
    <row r="5857" spans="1:11" s="139" customFormat="1" ht="30" customHeight="1">
      <c r="A5857" s="140" t="s">
        <v>5354</v>
      </c>
      <c r="B5857" s="142"/>
      <c r="C5857" s="142"/>
      <c r="D5857" s="142"/>
      <c r="E5857" s="142"/>
      <c r="F5857" s="142"/>
      <c r="K5857" s="140" t="s">
        <v>8690</v>
      </c>
    </row>
    <row r="5858" spans="1:11" s="139" customFormat="1" ht="30" customHeight="1">
      <c r="A5858" s="140" t="s">
        <v>5355</v>
      </c>
      <c r="B5858" s="142"/>
      <c r="C5858" s="142"/>
      <c r="D5858" s="142"/>
      <c r="E5858" s="142"/>
      <c r="F5858" s="142"/>
      <c r="K5858" s="140" t="s">
        <v>8691</v>
      </c>
    </row>
    <row r="5859" spans="1:11" s="139" customFormat="1" ht="30" customHeight="1">
      <c r="A5859" s="140" t="s">
        <v>5356</v>
      </c>
      <c r="B5859" s="142"/>
      <c r="C5859" s="142"/>
      <c r="D5859" s="142"/>
      <c r="E5859" s="142"/>
      <c r="F5859" s="142"/>
      <c r="K5859" s="140" t="s">
        <v>8692</v>
      </c>
    </row>
    <row r="5860" spans="1:11" s="139" customFormat="1" ht="30" customHeight="1">
      <c r="A5860" s="140" t="s">
        <v>52</v>
      </c>
      <c r="B5860" s="142"/>
      <c r="C5860" s="142"/>
      <c r="D5860" s="142"/>
      <c r="E5860" s="142"/>
      <c r="F5860" s="142"/>
      <c r="K5860" s="140" t="s">
        <v>6676</v>
      </c>
    </row>
    <row r="5861" spans="1:11" s="139" customFormat="1" ht="30" customHeight="1">
      <c r="A5861" s="140" t="s">
        <v>5262</v>
      </c>
      <c r="B5861" s="142"/>
      <c r="C5861" s="142"/>
      <c r="D5861" s="142"/>
      <c r="E5861" s="142"/>
      <c r="F5861" s="142"/>
      <c r="K5861" s="140" t="s">
        <v>8693</v>
      </c>
    </row>
    <row r="5862" spans="1:11" s="139" customFormat="1" ht="30" customHeight="1">
      <c r="A5862" s="140" t="s">
        <v>5357</v>
      </c>
      <c r="B5862" s="142"/>
      <c r="C5862" s="142"/>
      <c r="D5862" s="142"/>
      <c r="E5862" s="142"/>
      <c r="F5862" s="142"/>
      <c r="K5862" s="140" t="s">
        <v>8694</v>
      </c>
    </row>
    <row r="5863" spans="1:11" s="139" customFormat="1" ht="30" customHeight="1">
      <c r="A5863" s="140" t="s">
        <v>5422</v>
      </c>
      <c r="B5863" s="142">
        <v>12901.8</v>
      </c>
      <c r="C5863" s="142"/>
      <c r="D5863" s="142"/>
      <c r="E5863" s="142">
        <v>12901.8</v>
      </c>
      <c r="F5863" s="142" t="s">
        <v>8822</v>
      </c>
      <c r="K5863" s="140" t="s">
        <v>8823</v>
      </c>
    </row>
    <row r="5864" spans="1:11" s="139" customFormat="1" ht="30" customHeight="1">
      <c r="A5864" s="140" t="s">
        <v>5423</v>
      </c>
      <c r="B5864" s="142"/>
      <c r="C5864" s="142">
        <v>278653.5</v>
      </c>
      <c r="D5864" s="142"/>
      <c r="E5864" s="142">
        <v>278653.5</v>
      </c>
      <c r="F5864" s="142" t="s">
        <v>8824</v>
      </c>
      <c r="K5864" s="140" t="s">
        <v>8825</v>
      </c>
    </row>
    <row r="5865" spans="1:11" s="139" customFormat="1" ht="30" customHeight="1">
      <c r="A5865" s="140" t="s">
        <v>5360</v>
      </c>
      <c r="B5865" s="142"/>
      <c r="C5865" s="142"/>
      <c r="D5865" s="142">
        <v>438999.5</v>
      </c>
      <c r="E5865" s="142">
        <v>438999.5</v>
      </c>
      <c r="F5865" s="142" t="s">
        <v>8826</v>
      </c>
      <c r="K5865" s="140" t="s">
        <v>8827</v>
      </c>
    </row>
    <row r="5866" spans="1:11" s="139" customFormat="1" ht="30" customHeight="1">
      <c r="A5866" s="140" t="s">
        <v>52</v>
      </c>
      <c r="B5866" s="142"/>
      <c r="C5866" s="142"/>
      <c r="D5866" s="142"/>
      <c r="E5866" s="142"/>
      <c r="F5866" s="142"/>
      <c r="K5866" s="140" t="s">
        <v>52</v>
      </c>
    </row>
    <row r="5867" spans="1:11" s="139" customFormat="1" ht="30" customHeight="1">
      <c r="A5867" s="140" t="s">
        <v>5361</v>
      </c>
      <c r="B5867" s="146">
        <v>12901.8</v>
      </c>
      <c r="C5867" s="146">
        <v>278653.5</v>
      </c>
      <c r="D5867" s="146">
        <v>438999.5</v>
      </c>
      <c r="E5867" s="146">
        <v>730554.8</v>
      </c>
      <c r="F5867" s="146"/>
      <c r="K5867" s="140" t="s">
        <v>8828</v>
      </c>
    </row>
    <row r="5868" spans="1:11" s="139" customFormat="1" ht="30" customHeight="1">
      <c r="A5868" s="140" t="s">
        <v>52</v>
      </c>
      <c r="B5868" s="142"/>
      <c r="C5868" s="142"/>
      <c r="D5868" s="142"/>
      <c r="E5868" s="142"/>
      <c r="F5868" s="142"/>
      <c r="K5868" s="140" t="s">
        <v>52</v>
      </c>
    </row>
    <row r="5869" spans="1:11" s="139" customFormat="1" ht="30" customHeight="1">
      <c r="A5869" s="140" t="s">
        <v>52</v>
      </c>
      <c r="B5869" s="142"/>
      <c r="C5869" s="142"/>
      <c r="D5869" s="142"/>
      <c r="E5869" s="142"/>
      <c r="F5869" s="142"/>
      <c r="K5869" s="140" t="s">
        <v>6758</v>
      </c>
    </row>
    <row r="5870" spans="1:11" s="139" customFormat="1" ht="30" customHeight="1">
      <c r="A5870" s="140" t="s">
        <v>5267</v>
      </c>
      <c r="B5870" s="142"/>
      <c r="C5870" s="142"/>
      <c r="D5870" s="142"/>
      <c r="E5870" s="142"/>
      <c r="F5870" s="142"/>
      <c r="K5870" s="140" t="s">
        <v>8698</v>
      </c>
    </row>
    <row r="5871" spans="1:11" s="139" customFormat="1" ht="30" customHeight="1">
      <c r="A5871" s="140" t="s">
        <v>5362</v>
      </c>
      <c r="B5871" s="142"/>
      <c r="C5871" s="142"/>
      <c r="D5871" s="142">
        <v>921024.7</v>
      </c>
      <c r="E5871" s="142">
        <v>921024.7</v>
      </c>
      <c r="F5871" s="142" t="s">
        <v>8829</v>
      </c>
      <c r="K5871" s="140" t="s">
        <v>8830</v>
      </c>
    </row>
    <row r="5872" spans="1:11" s="139" customFormat="1" ht="30" customHeight="1">
      <c r="A5872" s="140" t="s">
        <v>52</v>
      </c>
      <c r="B5872" s="142"/>
      <c r="C5872" s="142"/>
      <c r="D5872" s="142"/>
      <c r="E5872" s="142"/>
      <c r="F5872" s="142"/>
      <c r="K5872" s="140" t="s">
        <v>52</v>
      </c>
    </row>
    <row r="5873" spans="1:11" s="139" customFormat="1" ht="30" customHeight="1">
      <c r="A5873" s="140" t="s">
        <v>3642</v>
      </c>
      <c r="B5873" s="146"/>
      <c r="C5873" s="146"/>
      <c r="D5873" s="146">
        <v>921024.7</v>
      </c>
      <c r="E5873" s="146">
        <v>921024.7</v>
      </c>
      <c r="F5873" s="146"/>
      <c r="K5873" s="140" t="s">
        <v>6795</v>
      </c>
    </row>
    <row r="5874" spans="1:11" s="139" customFormat="1" ht="30" customHeight="1">
      <c r="A5874" s="140" t="s">
        <v>52</v>
      </c>
      <c r="B5874" s="142"/>
      <c r="C5874" s="142"/>
      <c r="D5874" s="142"/>
      <c r="E5874" s="142"/>
      <c r="F5874" s="142"/>
      <c r="K5874" s="140" t="s">
        <v>52</v>
      </c>
    </row>
    <row r="5875" spans="1:11" s="139" customFormat="1" ht="30" customHeight="1">
      <c r="A5875" s="140" t="s">
        <v>4386</v>
      </c>
      <c r="B5875" s="143">
        <v>12901.8</v>
      </c>
      <c r="C5875" s="143">
        <v>278653.5</v>
      </c>
      <c r="D5875" s="143">
        <v>1360024.2</v>
      </c>
      <c r="E5875" s="143">
        <v>1651579.5</v>
      </c>
      <c r="F5875" s="143"/>
      <c r="K5875" s="140" t="s">
        <v>7664</v>
      </c>
    </row>
    <row r="5876" spans="1:11" s="139" customFormat="1" ht="30" customHeight="1">
      <c r="A5876" s="140"/>
      <c r="B5876" s="140"/>
      <c r="C5876" s="140"/>
      <c r="D5876" s="140"/>
      <c r="E5876" s="140"/>
      <c r="F5876" s="140"/>
    </row>
    <row r="5877" spans="1:11" s="139" customFormat="1" ht="30" customHeight="1" thickBot="1">
      <c r="A5877" s="144" t="s">
        <v>3566</v>
      </c>
      <c r="B5877" s="145">
        <v>12901</v>
      </c>
      <c r="C5877" s="145">
        <v>278653</v>
      </c>
      <c r="D5877" s="145">
        <v>1360024</v>
      </c>
      <c r="E5877" s="145">
        <v>1651578</v>
      </c>
      <c r="F5877" s="144"/>
    </row>
    <row r="5878" spans="1:11" s="139" customFormat="1" ht="30" customHeight="1">
      <c r="A5878" s="140"/>
      <c r="B5878" s="140"/>
      <c r="C5878" s="140"/>
      <c r="D5878" s="140"/>
      <c r="E5878" s="140"/>
      <c r="F5878" s="140"/>
    </row>
    <row r="5879" spans="1:11" s="139" customFormat="1" ht="30" customHeight="1">
      <c r="A5879" s="140" t="s">
        <v>8831</v>
      </c>
      <c r="B5879" s="141">
        <v>47</v>
      </c>
      <c r="C5879" s="141">
        <v>223</v>
      </c>
      <c r="D5879" s="141">
        <v>34</v>
      </c>
      <c r="E5879" s="141">
        <v>304</v>
      </c>
      <c r="F5879" s="140" t="s">
        <v>52</v>
      </c>
      <c r="G5879" s="139" t="s">
        <v>52</v>
      </c>
      <c r="H5879" s="139" t="s">
        <v>6581</v>
      </c>
      <c r="K5879" s="139">
        <v>1</v>
      </c>
    </row>
    <row r="5880" spans="1:11" s="139" customFormat="1" ht="30" customHeight="1">
      <c r="A5880" s="147"/>
      <c r="B5880" s="140"/>
      <c r="C5880" s="140"/>
      <c r="D5880" s="140"/>
      <c r="E5880" s="140"/>
      <c r="F5880" s="140"/>
    </row>
    <row r="5881" spans="1:11" s="139" customFormat="1" ht="30" customHeight="1">
      <c r="A5881" s="140" t="s">
        <v>6674</v>
      </c>
      <c r="B5881" s="140"/>
      <c r="C5881" s="140"/>
      <c r="D5881" s="140"/>
      <c r="E5881" s="140"/>
      <c r="F5881" s="140"/>
      <c r="G5881" s="139" t="s">
        <v>52</v>
      </c>
      <c r="I5881" s="139" t="s">
        <v>1535</v>
      </c>
      <c r="J5881" s="139" t="s">
        <v>52</v>
      </c>
      <c r="K5881" s="139" t="s">
        <v>56</v>
      </c>
    </row>
    <row r="5882" spans="1:11" s="139" customFormat="1" ht="30" customHeight="1">
      <c r="A5882" s="140" t="s">
        <v>5284</v>
      </c>
      <c r="B5882" s="142"/>
      <c r="C5882" s="142"/>
      <c r="D5882" s="142"/>
      <c r="E5882" s="142"/>
      <c r="F5882" s="142"/>
      <c r="K5882" s="140" t="s">
        <v>8723</v>
      </c>
    </row>
    <row r="5883" spans="1:11" s="139" customFormat="1" ht="30" customHeight="1">
      <c r="A5883" s="140" t="s">
        <v>52</v>
      </c>
      <c r="B5883" s="142"/>
      <c r="C5883" s="142"/>
      <c r="D5883" s="142"/>
      <c r="E5883" s="142"/>
      <c r="F5883" s="142"/>
      <c r="K5883" s="140" t="s">
        <v>52</v>
      </c>
    </row>
    <row r="5884" spans="1:11" s="139" customFormat="1" ht="30" customHeight="1">
      <c r="A5884" s="140" t="s">
        <v>3548</v>
      </c>
      <c r="B5884" s="142"/>
      <c r="C5884" s="142"/>
      <c r="D5884" s="142"/>
      <c r="E5884" s="142"/>
      <c r="F5884" s="142"/>
      <c r="K5884" s="140" t="s">
        <v>6677</v>
      </c>
    </row>
    <row r="5885" spans="1:11" s="139" customFormat="1" ht="30" customHeight="1">
      <c r="A5885" s="140" t="s">
        <v>4352</v>
      </c>
      <c r="B5885" s="142"/>
      <c r="C5885" s="142"/>
      <c r="D5885" s="142"/>
      <c r="E5885" s="142"/>
      <c r="F5885" s="142"/>
      <c r="K5885" s="140" t="s">
        <v>7629</v>
      </c>
    </row>
    <row r="5886" spans="1:11" s="139" customFormat="1" ht="30" customHeight="1">
      <c r="A5886" s="140" t="s">
        <v>4353</v>
      </c>
      <c r="B5886" s="142"/>
      <c r="C5886" s="142"/>
      <c r="D5886" s="142"/>
      <c r="E5886" s="142"/>
      <c r="F5886" s="142"/>
      <c r="K5886" s="140" t="s">
        <v>7630</v>
      </c>
    </row>
    <row r="5887" spans="1:11" s="139" customFormat="1" ht="30" customHeight="1">
      <c r="A5887" s="140" t="s">
        <v>4354</v>
      </c>
      <c r="B5887" s="142"/>
      <c r="C5887" s="142"/>
      <c r="D5887" s="142"/>
      <c r="E5887" s="142"/>
      <c r="F5887" s="142"/>
      <c r="K5887" s="140" t="s">
        <v>7593</v>
      </c>
    </row>
    <row r="5888" spans="1:11" s="139" customFormat="1" ht="30" customHeight="1">
      <c r="A5888" s="140" t="s">
        <v>4355</v>
      </c>
      <c r="B5888" s="142"/>
      <c r="C5888" s="142"/>
      <c r="D5888" s="142"/>
      <c r="E5888" s="142"/>
      <c r="F5888" s="142"/>
      <c r="K5888" s="140" t="s">
        <v>7594</v>
      </c>
    </row>
    <row r="5889" spans="1:11" s="139" customFormat="1" ht="30" customHeight="1">
      <c r="A5889" s="140" t="s">
        <v>5197</v>
      </c>
      <c r="B5889" s="142"/>
      <c r="C5889" s="142"/>
      <c r="D5889" s="142"/>
      <c r="E5889" s="142"/>
      <c r="F5889" s="142"/>
      <c r="K5889" s="140" t="s">
        <v>8627</v>
      </c>
    </row>
    <row r="5890" spans="1:11" s="139" customFormat="1" ht="30" customHeight="1">
      <c r="A5890" s="140" t="s">
        <v>4357</v>
      </c>
      <c r="B5890" s="142"/>
      <c r="C5890" s="142"/>
      <c r="D5890" s="142"/>
      <c r="E5890" s="142"/>
      <c r="F5890" s="142"/>
      <c r="K5890" s="140" t="s">
        <v>7632</v>
      </c>
    </row>
    <row r="5891" spans="1:11" s="139" customFormat="1" ht="30" customHeight="1">
      <c r="A5891" s="140" t="s">
        <v>4358</v>
      </c>
      <c r="B5891" s="142"/>
      <c r="C5891" s="142"/>
      <c r="D5891" s="142"/>
      <c r="E5891" s="142"/>
      <c r="F5891" s="142"/>
      <c r="K5891" s="140" t="s">
        <v>7633</v>
      </c>
    </row>
    <row r="5892" spans="1:11" s="139" customFormat="1" ht="30" customHeight="1">
      <c r="A5892" s="140" t="s">
        <v>52</v>
      </c>
      <c r="B5892" s="142"/>
      <c r="C5892" s="142"/>
      <c r="D5892" s="142"/>
      <c r="E5892" s="142"/>
      <c r="F5892" s="142"/>
      <c r="K5892" s="140" t="s">
        <v>52</v>
      </c>
    </row>
    <row r="5893" spans="1:11" s="139" customFormat="1" ht="30" customHeight="1">
      <c r="A5893" s="140" t="s">
        <v>3557</v>
      </c>
      <c r="B5893" s="142"/>
      <c r="C5893" s="142"/>
      <c r="D5893" s="142"/>
      <c r="E5893" s="142"/>
      <c r="F5893" s="142"/>
      <c r="K5893" s="140" t="s">
        <v>7634</v>
      </c>
    </row>
    <row r="5894" spans="1:11" s="139" customFormat="1" ht="30" customHeight="1">
      <c r="A5894" s="140" t="s">
        <v>5199</v>
      </c>
      <c r="B5894" s="142"/>
      <c r="C5894" s="142"/>
      <c r="D5894" s="142"/>
      <c r="E5894" s="142"/>
      <c r="F5894" s="142"/>
      <c r="K5894" s="140" t="s">
        <v>8724</v>
      </c>
    </row>
    <row r="5895" spans="1:11" s="139" customFormat="1" ht="30" customHeight="1">
      <c r="A5895" s="140" t="s">
        <v>5285</v>
      </c>
      <c r="B5895" s="142"/>
      <c r="C5895" s="142"/>
      <c r="D5895" s="142"/>
      <c r="E5895" s="142"/>
      <c r="F5895" s="142"/>
      <c r="K5895" s="140" t="s">
        <v>7636</v>
      </c>
    </row>
    <row r="5896" spans="1:11" s="139" customFormat="1" ht="30" customHeight="1">
      <c r="A5896" s="140" t="s">
        <v>52</v>
      </c>
      <c r="B5896" s="142"/>
      <c r="C5896" s="142"/>
      <c r="D5896" s="142"/>
      <c r="E5896" s="142"/>
      <c r="F5896" s="142"/>
      <c r="K5896" s="140" t="s">
        <v>6676</v>
      </c>
    </row>
    <row r="5897" spans="1:11" s="139" customFormat="1" ht="30" customHeight="1">
      <c r="A5897" s="140" t="s">
        <v>4361</v>
      </c>
      <c r="B5897" s="142"/>
      <c r="C5897" s="142"/>
      <c r="D5897" s="142"/>
      <c r="E5897" s="142"/>
      <c r="F5897" s="142"/>
      <c r="K5897" s="140" t="s">
        <v>7637</v>
      </c>
    </row>
    <row r="5898" spans="1:11" s="139" customFormat="1" ht="30" customHeight="1">
      <c r="A5898" s="140" t="s">
        <v>5286</v>
      </c>
      <c r="B5898" s="142"/>
      <c r="C5898" s="142"/>
      <c r="D5898" s="142"/>
      <c r="E5898" s="142"/>
      <c r="F5898" s="142"/>
      <c r="K5898" s="140" t="s">
        <v>7638</v>
      </c>
    </row>
    <row r="5899" spans="1:11" s="139" customFormat="1" ht="30" customHeight="1">
      <c r="A5899" s="140" t="s">
        <v>5287</v>
      </c>
      <c r="B5899" s="142">
        <v>47.6</v>
      </c>
      <c r="C5899" s="142"/>
      <c r="D5899" s="142"/>
      <c r="E5899" s="142">
        <v>47.6</v>
      </c>
      <c r="F5899" s="142" t="s">
        <v>8832</v>
      </c>
      <c r="K5899" s="140" t="s">
        <v>8833</v>
      </c>
    </row>
    <row r="5900" spans="1:11" s="139" customFormat="1" ht="30" customHeight="1">
      <c r="A5900" s="140" t="s">
        <v>5424</v>
      </c>
      <c r="B5900" s="142"/>
      <c r="C5900" s="142">
        <v>130.4</v>
      </c>
      <c r="D5900" s="142"/>
      <c r="E5900" s="142">
        <v>130.4</v>
      </c>
      <c r="F5900" s="142" t="s">
        <v>8834</v>
      </c>
      <c r="K5900" s="140" t="s">
        <v>8835</v>
      </c>
    </row>
    <row r="5901" spans="1:11" s="139" customFormat="1" ht="30" customHeight="1">
      <c r="A5901" s="140" t="s">
        <v>5289</v>
      </c>
      <c r="B5901" s="142"/>
      <c r="C5901" s="142"/>
      <c r="D5901" s="142">
        <v>34.4</v>
      </c>
      <c r="E5901" s="142">
        <v>34.4</v>
      </c>
      <c r="F5901" s="142" t="s">
        <v>8836</v>
      </c>
      <c r="K5901" s="140" t="s">
        <v>8837</v>
      </c>
    </row>
    <row r="5902" spans="1:11" s="139" customFormat="1" ht="30" customHeight="1">
      <c r="A5902" s="140" t="s">
        <v>52</v>
      </c>
      <c r="B5902" s="142"/>
      <c r="C5902" s="142"/>
      <c r="D5902" s="142"/>
      <c r="E5902" s="142"/>
      <c r="F5902" s="142"/>
      <c r="K5902" s="140" t="s">
        <v>52</v>
      </c>
    </row>
    <row r="5903" spans="1:11" s="139" customFormat="1" ht="30" customHeight="1">
      <c r="A5903" s="140" t="s">
        <v>5425</v>
      </c>
      <c r="B5903" s="142">
        <v>47.6</v>
      </c>
      <c r="C5903" s="142">
        <v>130.4</v>
      </c>
      <c r="D5903" s="142">
        <v>34.4</v>
      </c>
      <c r="E5903" s="142">
        <v>212.4</v>
      </c>
      <c r="F5903" s="142"/>
      <c r="K5903" s="140" t="s">
        <v>8838</v>
      </c>
    </row>
    <row r="5904" spans="1:11" s="139" customFormat="1" ht="30" customHeight="1">
      <c r="A5904" s="140" t="s">
        <v>52</v>
      </c>
      <c r="B5904" s="142"/>
      <c r="C5904" s="142"/>
      <c r="D5904" s="142"/>
      <c r="E5904" s="142"/>
      <c r="F5904" s="142"/>
      <c r="K5904" s="140" t="s">
        <v>52</v>
      </c>
    </row>
    <row r="5905" spans="1:11" s="139" customFormat="1" ht="30" customHeight="1">
      <c r="A5905" s="140" t="s">
        <v>52</v>
      </c>
      <c r="B5905" s="142"/>
      <c r="C5905" s="142"/>
      <c r="D5905" s="142"/>
      <c r="E5905" s="142"/>
      <c r="F5905" s="142"/>
      <c r="K5905" s="140" t="s">
        <v>6758</v>
      </c>
    </row>
    <row r="5906" spans="1:11" s="139" customFormat="1" ht="30" customHeight="1">
      <c r="A5906" s="140" t="s">
        <v>3702</v>
      </c>
      <c r="B5906" s="142"/>
      <c r="C5906" s="142"/>
      <c r="D5906" s="142"/>
      <c r="E5906" s="142"/>
      <c r="F5906" s="142"/>
      <c r="K5906" s="140" t="s">
        <v>6876</v>
      </c>
    </row>
    <row r="5907" spans="1:11" s="139" customFormat="1" ht="30" customHeight="1">
      <c r="A5907" s="140" t="s">
        <v>5290</v>
      </c>
      <c r="B5907" s="142"/>
      <c r="C5907" s="142"/>
      <c r="D5907" s="142"/>
      <c r="E5907" s="142"/>
      <c r="F5907" s="142"/>
      <c r="K5907" s="140" t="s">
        <v>7642</v>
      </c>
    </row>
    <row r="5908" spans="1:11" s="139" customFormat="1" ht="30" customHeight="1">
      <c r="A5908" s="140" t="s">
        <v>5291</v>
      </c>
      <c r="B5908" s="142"/>
      <c r="C5908" s="142">
        <v>92.6</v>
      </c>
      <c r="D5908" s="142"/>
      <c r="E5908" s="142">
        <v>92.6</v>
      </c>
      <c r="F5908" s="142" t="s">
        <v>7075</v>
      </c>
      <c r="K5908" s="140" t="s">
        <v>7643</v>
      </c>
    </row>
    <row r="5909" spans="1:11" s="139" customFormat="1" ht="30" customHeight="1">
      <c r="A5909" s="140" t="s">
        <v>52</v>
      </c>
      <c r="B5909" s="142"/>
      <c r="C5909" s="142"/>
      <c r="D5909" s="142"/>
      <c r="E5909" s="142"/>
      <c r="F5909" s="142"/>
      <c r="K5909" s="140" t="s">
        <v>52</v>
      </c>
    </row>
    <row r="5910" spans="1:11" s="139" customFormat="1" ht="30" customHeight="1">
      <c r="A5910" s="140" t="s">
        <v>5426</v>
      </c>
      <c r="B5910" s="142"/>
      <c r="C5910" s="142">
        <v>92.6</v>
      </c>
      <c r="D5910" s="142"/>
      <c r="E5910" s="142">
        <v>92.6</v>
      </c>
      <c r="F5910" s="142"/>
      <c r="K5910" s="140" t="s">
        <v>8839</v>
      </c>
    </row>
    <row r="5911" spans="1:11" s="139" customFormat="1" ht="30" customHeight="1">
      <c r="A5911" s="140" t="s">
        <v>52</v>
      </c>
      <c r="B5911" s="142"/>
      <c r="C5911" s="142"/>
      <c r="D5911" s="142"/>
      <c r="E5911" s="142"/>
      <c r="F5911" s="142"/>
      <c r="K5911" s="140" t="s">
        <v>52</v>
      </c>
    </row>
    <row r="5912" spans="1:11" s="139" customFormat="1" ht="30" customHeight="1">
      <c r="A5912" s="140" t="s">
        <v>3621</v>
      </c>
      <c r="B5912" s="142">
        <v>47.6</v>
      </c>
      <c r="C5912" s="142">
        <v>223</v>
      </c>
      <c r="D5912" s="142">
        <v>34.4</v>
      </c>
      <c r="E5912" s="142">
        <v>305</v>
      </c>
      <c r="F5912" s="142"/>
      <c r="K5912" s="140" t="s">
        <v>6762</v>
      </c>
    </row>
    <row r="5913" spans="1:11" s="139" customFormat="1" ht="30" customHeight="1">
      <c r="A5913" s="140"/>
      <c r="B5913" s="140"/>
      <c r="C5913" s="140"/>
      <c r="D5913" s="140"/>
      <c r="E5913" s="140"/>
      <c r="F5913" s="140"/>
    </row>
    <row r="5914" spans="1:11" s="139" customFormat="1" ht="30" customHeight="1" thickBot="1">
      <c r="A5914" s="144" t="s">
        <v>3566</v>
      </c>
      <c r="B5914" s="145">
        <v>47</v>
      </c>
      <c r="C5914" s="145">
        <v>223</v>
      </c>
      <c r="D5914" s="145">
        <v>34</v>
      </c>
      <c r="E5914" s="145">
        <v>304</v>
      </c>
      <c r="F5914" s="144"/>
    </row>
    <row r="5915" spans="1:11" s="139" customFormat="1" ht="30" customHeight="1">
      <c r="A5915" s="140"/>
      <c r="B5915" s="140"/>
      <c r="C5915" s="140"/>
      <c r="D5915" s="140"/>
      <c r="E5915" s="140"/>
      <c r="F5915" s="140"/>
    </row>
    <row r="5916" spans="1:11" s="139" customFormat="1" ht="30" customHeight="1">
      <c r="A5916" s="140" t="s">
        <v>8840</v>
      </c>
      <c r="B5916" s="141">
        <v>139</v>
      </c>
      <c r="C5916" s="141">
        <v>515</v>
      </c>
      <c r="D5916" s="141">
        <v>248</v>
      </c>
      <c r="E5916" s="141">
        <v>902</v>
      </c>
      <c r="F5916" s="140" t="s">
        <v>52</v>
      </c>
      <c r="G5916" s="139" t="s">
        <v>52</v>
      </c>
      <c r="H5916" s="139" t="s">
        <v>6582</v>
      </c>
      <c r="K5916" s="139">
        <v>1</v>
      </c>
    </row>
    <row r="5917" spans="1:11" s="139" customFormat="1" ht="30" customHeight="1">
      <c r="A5917" s="147"/>
      <c r="B5917" s="140"/>
      <c r="C5917" s="140"/>
      <c r="D5917" s="140"/>
      <c r="E5917" s="140"/>
      <c r="F5917" s="140"/>
    </row>
    <row r="5918" spans="1:11" s="139" customFormat="1" ht="30" customHeight="1">
      <c r="A5918" s="140" t="s">
        <v>6674</v>
      </c>
      <c r="B5918" s="140"/>
      <c r="C5918" s="140"/>
      <c r="D5918" s="140"/>
      <c r="E5918" s="140"/>
      <c r="F5918" s="140"/>
      <c r="G5918" s="139" t="s">
        <v>52</v>
      </c>
      <c r="I5918" s="139" t="s">
        <v>1535</v>
      </c>
      <c r="J5918" s="139" t="s">
        <v>52</v>
      </c>
      <c r="K5918" s="139" t="s">
        <v>56</v>
      </c>
    </row>
    <row r="5919" spans="1:11" s="139" customFormat="1" ht="30" customHeight="1">
      <c r="A5919" s="140" t="s">
        <v>5292</v>
      </c>
      <c r="B5919" s="142"/>
      <c r="C5919" s="142"/>
      <c r="D5919" s="142"/>
      <c r="E5919" s="142"/>
      <c r="F5919" s="142"/>
      <c r="K5919" s="140" t="s">
        <v>8726</v>
      </c>
    </row>
    <row r="5920" spans="1:11" s="139" customFormat="1" ht="30" customHeight="1">
      <c r="A5920" s="140" t="s">
        <v>52</v>
      </c>
      <c r="B5920" s="142"/>
      <c r="C5920" s="142"/>
      <c r="D5920" s="142"/>
      <c r="E5920" s="142"/>
      <c r="F5920" s="142"/>
      <c r="K5920" s="140" t="s">
        <v>52</v>
      </c>
    </row>
    <row r="5921" spans="1:11" s="139" customFormat="1" ht="30" customHeight="1">
      <c r="A5921" s="140" t="s">
        <v>52</v>
      </c>
      <c r="B5921" s="142"/>
      <c r="C5921" s="142"/>
      <c r="D5921" s="142"/>
      <c r="E5921" s="142"/>
      <c r="F5921" s="142"/>
      <c r="K5921" s="140" t="s">
        <v>6676</v>
      </c>
    </row>
    <row r="5922" spans="1:11" s="139" customFormat="1" ht="30" customHeight="1">
      <c r="A5922" s="140" t="s">
        <v>3548</v>
      </c>
      <c r="B5922" s="142"/>
      <c r="C5922" s="142"/>
      <c r="D5922" s="142"/>
      <c r="E5922" s="142"/>
      <c r="F5922" s="142"/>
      <c r="K5922" s="140" t="s">
        <v>6677</v>
      </c>
    </row>
    <row r="5923" spans="1:11" s="139" customFormat="1" ht="30" customHeight="1">
      <c r="A5923" s="140" t="s">
        <v>5293</v>
      </c>
      <c r="B5923" s="142"/>
      <c r="C5923" s="142"/>
      <c r="D5923" s="142"/>
      <c r="E5923" s="142"/>
      <c r="F5923" s="142"/>
      <c r="K5923" s="140" t="s">
        <v>7591</v>
      </c>
    </row>
    <row r="5924" spans="1:11" s="139" customFormat="1" ht="30" customHeight="1">
      <c r="A5924" s="140" t="s">
        <v>5294</v>
      </c>
      <c r="B5924" s="142"/>
      <c r="C5924" s="142"/>
      <c r="D5924" s="142"/>
      <c r="E5924" s="142"/>
      <c r="F5924" s="142"/>
      <c r="K5924" s="140" t="s">
        <v>7592</v>
      </c>
    </row>
    <row r="5925" spans="1:11" s="139" customFormat="1" ht="30" customHeight="1">
      <c r="A5925" s="140" t="s">
        <v>4354</v>
      </c>
      <c r="B5925" s="142"/>
      <c r="C5925" s="142"/>
      <c r="D5925" s="142"/>
      <c r="E5925" s="142"/>
      <c r="F5925" s="142"/>
      <c r="K5925" s="140" t="s">
        <v>7593</v>
      </c>
    </row>
    <row r="5926" spans="1:11" s="139" customFormat="1" ht="30" customHeight="1">
      <c r="A5926" s="140" t="s">
        <v>4355</v>
      </c>
      <c r="B5926" s="142"/>
      <c r="C5926" s="142"/>
      <c r="D5926" s="142"/>
      <c r="E5926" s="142"/>
      <c r="F5926" s="142"/>
      <c r="K5926" s="140" t="s">
        <v>7594</v>
      </c>
    </row>
    <row r="5927" spans="1:11" s="139" customFormat="1" ht="30" customHeight="1">
      <c r="A5927" s="140" t="s">
        <v>5295</v>
      </c>
      <c r="B5927" s="142"/>
      <c r="C5927" s="142"/>
      <c r="D5927" s="142"/>
      <c r="E5927" s="142"/>
      <c r="F5927" s="142"/>
      <c r="K5927" s="140" t="s">
        <v>7595</v>
      </c>
    </row>
    <row r="5928" spans="1:11" s="139" customFormat="1" ht="30" customHeight="1">
      <c r="A5928" s="140" t="s">
        <v>5296</v>
      </c>
      <c r="B5928" s="142"/>
      <c r="C5928" s="142"/>
      <c r="D5928" s="142"/>
      <c r="E5928" s="142"/>
      <c r="F5928" s="142"/>
      <c r="K5928" s="140" t="s">
        <v>7596</v>
      </c>
    </row>
    <row r="5929" spans="1:11" s="139" customFormat="1" ht="30" customHeight="1">
      <c r="A5929" s="140" t="s">
        <v>5297</v>
      </c>
      <c r="B5929" s="142"/>
      <c r="C5929" s="142"/>
      <c r="D5929" s="142"/>
      <c r="E5929" s="142"/>
      <c r="F5929" s="142"/>
      <c r="K5929" s="140" t="s">
        <v>7597</v>
      </c>
    </row>
    <row r="5930" spans="1:11" s="139" customFormat="1" ht="30" customHeight="1">
      <c r="A5930" s="140" t="s">
        <v>5298</v>
      </c>
      <c r="B5930" s="142"/>
      <c r="C5930" s="142"/>
      <c r="D5930" s="142"/>
      <c r="E5930" s="142"/>
      <c r="F5930" s="142"/>
      <c r="K5930" s="140" t="s">
        <v>7598</v>
      </c>
    </row>
    <row r="5931" spans="1:11" s="139" customFormat="1" ht="30" customHeight="1">
      <c r="A5931" s="140" t="s">
        <v>5256</v>
      </c>
      <c r="B5931" s="142"/>
      <c r="C5931" s="142"/>
      <c r="D5931" s="142"/>
      <c r="E5931" s="142"/>
      <c r="F5931" s="142"/>
      <c r="K5931" s="140" t="s">
        <v>8687</v>
      </c>
    </row>
    <row r="5932" spans="1:11" s="139" customFormat="1" ht="30" customHeight="1">
      <c r="A5932" s="140" t="s">
        <v>3576</v>
      </c>
      <c r="B5932" s="142"/>
      <c r="C5932" s="142"/>
      <c r="D5932" s="142"/>
      <c r="E5932" s="142"/>
      <c r="F5932" s="142"/>
      <c r="K5932" s="140" t="s">
        <v>6708</v>
      </c>
    </row>
    <row r="5933" spans="1:11" s="139" customFormat="1" ht="30" customHeight="1">
      <c r="A5933" s="140" t="s">
        <v>3577</v>
      </c>
      <c r="B5933" s="142"/>
      <c r="C5933" s="142"/>
      <c r="D5933" s="142"/>
      <c r="E5933" s="142"/>
      <c r="F5933" s="142"/>
      <c r="K5933" s="140" t="s">
        <v>6709</v>
      </c>
    </row>
    <row r="5934" spans="1:11" s="139" customFormat="1" ht="30" customHeight="1">
      <c r="A5934" s="140" t="s">
        <v>3578</v>
      </c>
      <c r="B5934" s="142"/>
      <c r="C5934" s="142"/>
      <c r="D5934" s="142"/>
      <c r="E5934" s="142"/>
      <c r="F5934" s="142"/>
      <c r="K5934" s="140" t="s">
        <v>6710</v>
      </c>
    </row>
    <row r="5935" spans="1:11" s="139" customFormat="1" ht="30" customHeight="1">
      <c r="A5935" s="140" t="s">
        <v>3579</v>
      </c>
      <c r="B5935" s="142"/>
      <c r="C5935" s="142"/>
      <c r="D5935" s="142"/>
      <c r="E5935" s="142"/>
      <c r="F5935" s="142"/>
      <c r="K5935" s="140" t="s">
        <v>6711</v>
      </c>
    </row>
    <row r="5936" spans="1:11" s="139" customFormat="1" ht="30" customHeight="1">
      <c r="A5936" s="140" t="s">
        <v>3580</v>
      </c>
      <c r="B5936" s="142"/>
      <c r="C5936" s="142"/>
      <c r="D5936" s="142"/>
      <c r="E5936" s="142"/>
      <c r="F5936" s="142"/>
      <c r="K5936" s="140" t="s">
        <v>6712</v>
      </c>
    </row>
    <row r="5937" spans="1:11" s="139" customFormat="1" ht="30" customHeight="1">
      <c r="A5937" s="140" t="s">
        <v>3581</v>
      </c>
      <c r="B5937" s="142"/>
      <c r="C5937" s="142"/>
      <c r="D5937" s="142"/>
      <c r="E5937" s="142"/>
      <c r="F5937" s="142"/>
      <c r="K5937" s="140" t="s">
        <v>6713</v>
      </c>
    </row>
    <row r="5938" spans="1:11" s="139" customFormat="1" ht="30" customHeight="1">
      <c r="A5938" s="140" t="s">
        <v>5257</v>
      </c>
      <c r="B5938" s="142"/>
      <c r="C5938" s="142"/>
      <c r="D5938" s="142"/>
      <c r="E5938" s="142"/>
      <c r="F5938" s="142"/>
      <c r="K5938" s="140" t="s">
        <v>8688</v>
      </c>
    </row>
    <row r="5939" spans="1:11" s="139" customFormat="1" ht="30" customHeight="1">
      <c r="A5939" s="140" t="s">
        <v>5299</v>
      </c>
      <c r="B5939" s="142"/>
      <c r="C5939" s="142"/>
      <c r="D5939" s="142"/>
      <c r="E5939" s="142"/>
      <c r="F5939" s="142"/>
      <c r="K5939" s="140" t="s">
        <v>8727</v>
      </c>
    </row>
    <row r="5940" spans="1:11" s="139" customFormat="1" ht="30" customHeight="1">
      <c r="A5940" s="140" t="s">
        <v>52</v>
      </c>
      <c r="B5940" s="142"/>
      <c r="C5940" s="142"/>
      <c r="D5940" s="142"/>
      <c r="E5940" s="142"/>
      <c r="F5940" s="142"/>
      <c r="K5940" s="140" t="s">
        <v>52</v>
      </c>
    </row>
    <row r="5941" spans="1:11" s="139" customFormat="1" ht="30" customHeight="1">
      <c r="A5941" s="140" t="s">
        <v>3586</v>
      </c>
      <c r="B5941" s="142"/>
      <c r="C5941" s="142"/>
      <c r="D5941" s="142"/>
      <c r="E5941" s="142"/>
      <c r="F5941" s="142"/>
      <c r="K5941" s="140" t="s">
        <v>6718</v>
      </c>
    </row>
    <row r="5942" spans="1:11" s="139" customFormat="1" ht="30" customHeight="1">
      <c r="A5942" s="140" t="s">
        <v>5300</v>
      </c>
      <c r="B5942" s="142"/>
      <c r="C5942" s="142"/>
      <c r="D5942" s="142"/>
      <c r="E5942" s="142"/>
      <c r="F5942" s="142"/>
      <c r="K5942" s="140" t="s">
        <v>7610</v>
      </c>
    </row>
    <row r="5943" spans="1:11" s="139" customFormat="1" ht="30" customHeight="1">
      <c r="A5943" s="140" t="s">
        <v>5301</v>
      </c>
      <c r="B5943" s="142"/>
      <c r="C5943" s="142"/>
      <c r="D5943" s="142"/>
      <c r="E5943" s="142"/>
      <c r="F5943" s="142"/>
      <c r="K5943" s="140" t="s">
        <v>7612</v>
      </c>
    </row>
    <row r="5944" spans="1:11" s="139" customFormat="1" ht="30" customHeight="1">
      <c r="A5944" s="140" t="s">
        <v>5302</v>
      </c>
      <c r="B5944" s="142"/>
      <c r="C5944" s="142"/>
      <c r="D5944" s="142"/>
      <c r="E5944" s="142"/>
      <c r="F5944" s="142"/>
      <c r="K5944" s="140" t="s">
        <v>7614</v>
      </c>
    </row>
    <row r="5945" spans="1:11" s="139" customFormat="1" ht="30" customHeight="1">
      <c r="A5945" s="140" t="s">
        <v>52</v>
      </c>
      <c r="B5945" s="142"/>
      <c r="C5945" s="142"/>
      <c r="D5945" s="142"/>
      <c r="E5945" s="142"/>
      <c r="F5945" s="142"/>
      <c r="K5945" s="140" t="s">
        <v>52</v>
      </c>
    </row>
    <row r="5946" spans="1:11" s="139" customFormat="1" ht="30" customHeight="1">
      <c r="A5946" s="140" t="s">
        <v>5303</v>
      </c>
      <c r="B5946" s="142"/>
      <c r="C5946" s="142"/>
      <c r="D5946" s="142"/>
      <c r="E5946" s="142"/>
      <c r="F5946" s="142"/>
      <c r="K5946" s="140" t="s">
        <v>7615</v>
      </c>
    </row>
    <row r="5947" spans="1:11" s="139" customFormat="1" ht="30" customHeight="1">
      <c r="A5947" s="140" t="s">
        <v>5427</v>
      </c>
      <c r="B5947" s="142">
        <v>139.1</v>
      </c>
      <c r="C5947" s="142"/>
      <c r="D5947" s="142"/>
      <c r="E5947" s="142">
        <v>139.1</v>
      </c>
      <c r="F5947" s="142" t="s">
        <v>8841</v>
      </c>
      <c r="K5947" s="140" t="s">
        <v>8842</v>
      </c>
    </row>
    <row r="5948" spans="1:11" s="139" customFormat="1" ht="30" customHeight="1">
      <c r="A5948" s="140" t="s">
        <v>5428</v>
      </c>
      <c r="B5948" s="142"/>
      <c r="C5948" s="142">
        <v>515.4</v>
      </c>
      <c r="D5948" s="142"/>
      <c r="E5948" s="142">
        <v>515.4</v>
      </c>
      <c r="F5948" s="142" t="s">
        <v>8843</v>
      </c>
      <c r="K5948" s="140" t="s">
        <v>8844</v>
      </c>
    </row>
    <row r="5949" spans="1:11" s="139" customFormat="1" ht="30" customHeight="1">
      <c r="A5949" s="140" t="s">
        <v>5306</v>
      </c>
      <c r="B5949" s="142"/>
      <c r="C5949" s="142"/>
      <c r="D5949" s="142">
        <v>248.1</v>
      </c>
      <c r="E5949" s="142">
        <v>248.1</v>
      </c>
      <c r="F5949" s="142" t="s">
        <v>8845</v>
      </c>
      <c r="K5949" s="140" t="s">
        <v>8846</v>
      </c>
    </row>
    <row r="5950" spans="1:11" s="139" customFormat="1" ht="30" customHeight="1">
      <c r="A5950" s="140" t="s">
        <v>52</v>
      </c>
      <c r="B5950" s="142"/>
      <c r="C5950" s="142"/>
      <c r="D5950" s="142"/>
      <c r="E5950" s="142"/>
      <c r="F5950" s="142"/>
      <c r="K5950" s="140" t="s">
        <v>52</v>
      </c>
    </row>
    <row r="5951" spans="1:11" s="139" customFormat="1" ht="30" customHeight="1">
      <c r="A5951" s="140" t="s">
        <v>3565</v>
      </c>
      <c r="B5951" s="143">
        <v>139.1</v>
      </c>
      <c r="C5951" s="143">
        <v>515.4</v>
      </c>
      <c r="D5951" s="143">
        <v>248.1</v>
      </c>
      <c r="E5951" s="143">
        <v>902.6</v>
      </c>
      <c r="F5951" s="143"/>
      <c r="K5951" s="140" t="s">
        <v>6728</v>
      </c>
    </row>
    <row r="5952" spans="1:11" s="139" customFormat="1" ht="30" customHeight="1">
      <c r="A5952" s="140"/>
      <c r="B5952" s="140"/>
      <c r="C5952" s="140"/>
      <c r="D5952" s="140"/>
      <c r="E5952" s="140"/>
      <c r="F5952" s="140"/>
    </row>
    <row r="5953" spans="1:11" s="139" customFormat="1" ht="30" customHeight="1" thickBot="1">
      <c r="A5953" s="144" t="s">
        <v>3566</v>
      </c>
      <c r="B5953" s="145">
        <v>139</v>
      </c>
      <c r="C5953" s="145">
        <v>515</v>
      </c>
      <c r="D5953" s="145">
        <v>248</v>
      </c>
      <c r="E5953" s="145">
        <v>902</v>
      </c>
      <c r="F5953" s="144"/>
    </row>
    <row r="5954" spans="1:11" s="139" customFormat="1" ht="30" customHeight="1">
      <c r="A5954" s="140"/>
      <c r="B5954" s="140"/>
      <c r="C5954" s="140"/>
      <c r="D5954" s="140"/>
      <c r="E5954" s="140"/>
      <c r="F5954" s="140"/>
    </row>
    <row r="5955" spans="1:11" s="139" customFormat="1" ht="30" customHeight="1">
      <c r="A5955" s="140" t="s">
        <v>8847</v>
      </c>
      <c r="B5955" s="141">
        <v>14</v>
      </c>
      <c r="C5955" s="141">
        <v>66</v>
      </c>
      <c r="D5955" s="141">
        <v>10</v>
      </c>
      <c r="E5955" s="141">
        <v>90</v>
      </c>
      <c r="F5955" s="140" t="s">
        <v>52</v>
      </c>
      <c r="G5955" s="139" t="s">
        <v>52</v>
      </c>
      <c r="H5955" s="139" t="s">
        <v>6583</v>
      </c>
      <c r="K5955" s="139">
        <v>1</v>
      </c>
    </row>
    <row r="5956" spans="1:11" s="139" customFormat="1" ht="30" customHeight="1">
      <c r="A5956" s="147"/>
      <c r="B5956" s="140"/>
      <c r="C5956" s="140"/>
      <c r="D5956" s="140"/>
      <c r="E5956" s="140"/>
      <c r="F5956" s="140"/>
    </row>
    <row r="5957" spans="1:11" s="139" customFormat="1" ht="30" customHeight="1">
      <c r="A5957" s="140" t="s">
        <v>6674</v>
      </c>
      <c r="B5957" s="140"/>
      <c r="C5957" s="140"/>
      <c r="D5957" s="140"/>
      <c r="E5957" s="140"/>
      <c r="F5957" s="140"/>
      <c r="G5957" s="139" t="s">
        <v>52</v>
      </c>
      <c r="I5957" s="139" t="s">
        <v>1535</v>
      </c>
      <c r="J5957" s="139" t="s">
        <v>52</v>
      </c>
      <c r="K5957" s="139" t="s">
        <v>56</v>
      </c>
    </row>
    <row r="5958" spans="1:11" s="139" customFormat="1" ht="30" customHeight="1">
      <c r="A5958" s="140" t="s">
        <v>5429</v>
      </c>
      <c r="B5958" s="142"/>
      <c r="C5958" s="142"/>
      <c r="D5958" s="142"/>
      <c r="E5958" s="142"/>
      <c r="F5958" s="142"/>
      <c r="K5958" s="140" t="s">
        <v>8848</v>
      </c>
    </row>
    <row r="5959" spans="1:11" s="139" customFormat="1" ht="30" customHeight="1">
      <c r="A5959" s="140" t="s">
        <v>52</v>
      </c>
      <c r="B5959" s="142"/>
      <c r="C5959" s="142"/>
      <c r="D5959" s="142"/>
      <c r="E5959" s="142"/>
      <c r="F5959" s="142"/>
      <c r="K5959" s="140" t="s">
        <v>52</v>
      </c>
    </row>
    <row r="5960" spans="1:11" s="139" customFormat="1" ht="30" customHeight="1">
      <c r="A5960" s="140" t="s">
        <v>3548</v>
      </c>
      <c r="B5960" s="142"/>
      <c r="C5960" s="142"/>
      <c r="D5960" s="142"/>
      <c r="E5960" s="142"/>
      <c r="F5960" s="142"/>
      <c r="K5960" s="140" t="s">
        <v>6677</v>
      </c>
    </row>
    <row r="5961" spans="1:11" s="139" customFormat="1" ht="30" customHeight="1">
      <c r="A5961" s="140" t="s">
        <v>4352</v>
      </c>
      <c r="B5961" s="142"/>
      <c r="C5961" s="142"/>
      <c r="D5961" s="142"/>
      <c r="E5961" s="142"/>
      <c r="F5961" s="142"/>
      <c r="K5961" s="140" t="s">
        <v>7629</v>
      </c>
    </row>
    <row r="5962" spans="1:11" s="139" customFormat="1" ht="30" customHeight="1">
      <c r="A5962" s="140" t="s">
        <v>4353</v>
      </c>
      <c r="B5962" s="142"/>
      <c r="C5962" s="142"/>
      <c r="D5962" s="142"/>
      <c r="E5962" s="142"/>
      <c r="F5962" s="142"/>
      <c r="K5962" s="140" t="s">
        <v>7630</v>
      </c>
    </row>
    <row r="5963" spans="1:11" s="139" customFormat="1" ht="30" customHeight="1">
      <c r="A5963" s="140" t="s">
        <v>4354</v>
      </c>
      <c r="B5963" s="142"/>
      <c r="C5963" s="142"/>
      <c r="D5963" s="142"/>
      <c r="E5963" s="142"/>
      <c r="F5963" s="142"/>
      <c r="K5963" s="140" t="s">
        <v>7593</v>
      </c>
    </row>
    <row r="5964" spans="1:11" s="139" customFormat="1" ht="30" customHeight="1">
      <c r="A5964" s="140" t="s">
        <v>4355</v>
      </c>
      <c r="B5964" s="142"/>
      <c r="C5964" s="142"/>
      <c r="D5964" s="142"/>
      <c r="E5964" s="142"/>
      <c r="F5964" s="142"/>
      <c r="K5964" s="140" t="s">
        <v>7594</v>
      </c>
    </row>
    <row r="5965" spans="1:11" s="139" customFormat="1" ht="30" customHeight="1">
      <c r="A5965" s="140" t="s">
        <v>4356</v>
      </c>
      <c r="B5965" s="142"/>
      <c r="C5965" s="142"/>
      <c r="D5965" s="142"/>
      <c r="E5965" s="142"/>
      <c r="F5965" s="142"/>
      <c r="K5965" s="140" t="s">
        <v>7631</v>
      </c>
    </row>
    <row r="5966" spans="1:11" s="139" customFormat="1" ht="30" customHeight="1">
      <c r="A5966" s="140" t="s">
        <v>4357</v>
      </c>
      <c r="B5966" s="142"/>
      <c r="C5966" s="142"/>
      <c r="D5966" s="142"/>
      <c r="E5966" s="142"/>
      <c r="F5966" s="142"/>
      <c r="K5966" s="140" t="s">
        <v>7632</v>
      </c>
    </row>
    <row r="5967" spans="1:11" s="139" customFormat="1" ht="30" customHeight="1">
      <c r="A5967" s="140" t="s">
        <v>4358</v>
      </c>
      <c r="B5967" s="142"/>
      <c r="C5967" s="142"/>
      <c r="D5967" s="142"/>
      <c r="E5967" s="142"/>
      <c r="F5967" s="142"/>
      <c r="K5967" s="140" t="s">
        <v>7633</v>
      </c>
    </row>
    <row r="5968" spans="1:11" s="139" customFormat="1" ht="30" customHeight="1">
      <c r="A5968" s="140" t="s">
        <v>52</v>
      </c>
      <c r="B5968" s="142"/>
      <c r="C5968" s="142"/>
      <c r="D5968" s="142"/>
      <c r="E5968" s="142"/>
      <c r="F5968" s="142"/>
      <c r="K5968" s="140" t="s">
        <v>52</v>
      </c>
    </row>
    <row r="5969" spans="1:11" s="139" customFormat="1" ht="30" customHeight="1">
      <c r="A5969" s="140" t="s">
        <v>3557</v>
      </c>
      <c r="B5969" s="142"/>
      <c r="C5969" s="142"/>
      <c r="D5969" s="142"/>
      <c r="E5969" s="142"/>
      <c r="F5969" s="142"/>
      <c r="K5969" s="140" t="s">
        <v>7634</v>
      </c>
    </row>
    <row r="5970" spans="1:11" s="139" customFormat="1" ht="30" customHeight="1">
      <c r="A5970" s="140" t="s">
        <v>4370</v>
      </c>
      <c r="B5970" s="142"/>
      <c r="C5970" s="142"/>
      <c r="D5970" s="142"/>
      <c r="E5970" s="142"/>
      <c r="F5970" s="142"/>
      <c r="K5970" s="140" t="s">
        <v>8849</v>
      </c>
    </row>
    <row r="5971" spans="1:11" s="139" customFormat="1" ht="30" customHeight="1">
      <c r="A5971" s="140" t="s">
        <v>5430</v>
      </c>
      <c r="B5971" s="142"/>
      <c r="C5971" s="142"/>
      <c r="D5971" s="142"/>
      <c r="E5971" s="142"/>
      <c r="F5971" s="142"/>
      <c r="K5971" s="140" t="s">
        <v>7648</v>
      </c>
    </row>
    <row r="5972" spans="1:11" s="139" customFormat="1" ht="30" customHeight="1">
      <c r="A5972" s="140" t="s">
        <v>52</v>
      </c>
      <c r="B5972" s="142"/>
      <c r="C5972" s="142"/>
      <c r="D5972" s="142"/>
      <c r="E5972" s="142"/>
      <c r="F5972" s="142"/>
      <c r="K5972" s="140" t="s">
        <v>6676</v>
      </c>
    </row>
    <row r="5973" spans="1:11" s="139" customFormat="1" ht="30" customHeight="1">
      <c r="A5973" s="140" t="s">
        <v>4361</v>
      </c>
      <c r="B5973" s="142"/>
      <c r="C5973" s="142"/>
      <c r="D5973" s="142"/>
      <c r="E5973" s="142"/>
      <c r="F5973" s="142"/>
      <c r="K5973" s="140" t="s">
        <v>7637</v>
      </c>
    </row>
    <row r="5974" spans="1:11" s="139" customFormat="1" ht="30" customHeight="1">
      <c r="A5974" s="140" t="s">
        <v>5431</v>
      </c>
      <c r="B5974" s="142"/>
      <c r="C5974" s="142"/>
      <c r="D5974" s="142"/>
      <c r="E5974" s="142"/>
      <c r="F5974" s="142"/>
      <c r="K5974" s="140" t="s">
        <v>7649</v>
      </c>
    </row>
    <row r="5975" spans="1:11" s="139" customFormat="1" ht="30" customHeight="1">
      <c r="A5975" s="140" t="s">
        <v>5432</v>
      </c>
      <c r="B5975" s="142">
        <v>14.3</v>
      </c>
      <c r="C5975" s="142"/>
      <c r="D5975" s="142"/>
      <c r="E5975" s="142">
        <v>14.3</v>
      </c>
      <c r="F5975" s="142" t="s">
        <v>8832</v>
      </c>
      <c r="K5975" s="140" t="s">
        <v>8833</v>
      </c>
    </row>
    <row r="5976" spans="1:11" s="139" customFormat="1" ht="30" customHeight="1">
      <c r="A5976" s="140" t="s">
        <v>5433</v>
      </c>
      <c r="B5976" s="142"/>
      <c r="C5976" s="142">
        <v>39.1</v>
      </c>
      <c r="D5976" s="142"/>
      <c r="E5976" s="142">
        <v>39.1</v>
      </c>
      <c r="F5976" s="142" t="s">
        <v>8834</v>
      </c>
      <c r="K5976" s="140" t="s">
        <v>8835</v>
      </c>
    </row>
    <row r="5977" spans="1:11" s="139" customFormat="1" ht="30" customHeight="1">
      <c r="A5977" s="140" t="s">
        <v>5434</v>
      </c>
      <c r="B5977" s="142"/>
      <c r="C5977" s="142"/>
      <c r="D5977" s="142">
        <v>10.3</v>
      </c>
      <c r="E5977" s="142">
        <v>10.3</v>
      </c>
      <c r="F5977" s="142" t="s">
        <v>8836</v>
      </c>
      <c r="K5977" s="140" t="s">
        <v>8837</v>
      </c>
    </row>
    <row r="5978" spans="1:11" s="139" customFormat="1" ht="30" customHeight="1">
      <c r="A5978" s="140" t="s">
        <v>52</v>
      </c>
      <c r="B5978" s="142"/>
      <c r="C5978" s="142"/>
      <c r="D5978" s="142"/>
      <c r="E5978" s="142"/>
      <c r="F5978" s="142"/>
      <c r="K5978" s="140" t="s">
        <v>52</v>
      </c>
    </row>
    <row r="5979" spans="1:11" s="139" customFormat="1" ht="30" customHeight="1">
      <c r="A5979" s="140" t="s">
        <v>3618</v>
      </c>
      <c r="B5979" s="142">
        <v>14.3</v>
      </c>
      <c r="C5979" s="142">
        <v>39.1</v>
      </c>
      <c r="D5979" s="142">
        <v>10.3</v>
      </c>
      <c r="E5979" s="142">
        <v>63.7</v>
      </c>
      <c r="F5979" s="142"/>
      <c r="K5979" s="140" t="s">
        <v>6757</v>
      </c>
    </row>
    <row r="5980" spans="1:11" s="139" customFormat="1" ht="30" customHeight="1">
      <c r="A5980" s="140" t="s">
        <v>52</v>
      </c>
      <c r="B5980" s="142"/>
      <c r="C5980" s="142"/>
      <c r="D5980" s="142"/>
      <c r="E5980" s="142"/>
      <c r="F5980" s="142"/>
      <c r="K5980" s="140" t="s">
        <v>52</v>
      </c>
    </row>
    <row r="5981" spans="1:11" s="139" customFormat="1" ht="30" customHeight="1">
      <c r="A5981" s="140" t="s">
        <v>52</v>
      </c>
      <c r="B5981" s="142"/>
      <c r="C5981" s="142"/>
      <c r="D5981" s="142"/>
      <c r="E5981" s="142"/>
      <c r="F5981" s="142"/>
      <c r="K5981" s="140" t="s">
        <v>6758</v>
      </c>
    </row>
    <row r="5982" spans="1:11" s="139" customFormat="1" ht="30" customHeight="1">
      <c r="A5982" s="140" t="s">
        <v>3702</v>
      </c>
      <c r="B5982" s="142"/>
      <c r="C5982" s="142"/>
      <c r="D5982" s="142"/>
      <c r="E5982" s="142"/>
      <c r="F5982" s="142"/>
      <c r="K5982" s="140" t="s">
        <v>6876</v>
      </c>
    </row>
    <row r="5983" spans="1:11" s="139" customFormat="1" ht="30" customHeight="1">
      <c r="A5983" s="140" t="s">
        <v>5435</v>
      </c>
      <c r="B5983" s="142"/>
      <c r="C5983" s="142"/>
      <c r="D5983" s="142"/>
      <c r="E5983" s="142"/>
      <c r="F5983" s="142"/>
      <c r="K5983" s="140" t="s">
        <v>7642</v>
      </c>
    </row>
    <row r="5984" spans="1:11" s="139" customFormat="1" ht="30" customHeight="1">
      <c r="A5984" s="140" t="s">
        <v>5436</v>
      </c>
      <c r="B5984" s="142"/>
      <c r="C5984" s="142">
        <v>27.1</v>
      </c>
      <c r="D5984" s="142"/>
      <c r="E5984" s="142">
        <v>27.1</v>
      </c>
      <c r="F5984" s="142" t="s">
        <v>7075</v>
      </c>
      <c r="K5984" s="140" t="s">
        <v>7643</v>
      </c>
    </row>
    <row r="5985" spans="1:11" s="139" customFormat="1" ht="30" customHeight="1">
      <c r="A5985" s="140" t="s">
        <v>52</v>
      </c>
      <c r="B5985" s="142"/>
      <c r="C5985" s="142"/>
      <c r="D5985" s="142"/>
      <c r="E5985" s="142"/>
      <c r="F5985" s="142"/>
      <c r="K5985" s="140" t="s">
        <v>52</v>
      </c>
    </row>
    <row r="5986" spans="1:11" s="139" customFormat="1" ht="30" customHeight="1">
      <c r="A5986" s="140" t="s">
        <v>3618</v>
      </c>
      <c r="B5986" s="142"/>
      <c r="C5986" s="142">
        <v>27.1</v>
      </c>
      <c r="D5986" s="142"/>
      <c r="E5986" s="142">
        <v>27.1</v>
      </c>
      <c r="F5986" s="142"/>
      <c r="K5986" s="140" t="s">
        <v>6761</v>
      </c>
    </row>
    <row r="5987" spans="1:11" s="139" customFormat="1" ht="30" customHeight="1">
      <c r="A5987" s="140" t="s">
        <v>52</v>
      </c>
      <c r="B5987" s="142"/>
      <c r="C5987" s="142"/>
      <c r="D5987" s="142"/>
      <c r="E5987" s="142"/>
      <c r="F5987" s="142"/>
      <c r="K5987" s="140" t="s">
        <v>52</v>
      </c>
    </row>
    <row r="5988" spans="1:11" s="139" customFormat="1" ht="30" customHeight="1">
      <c r="A5988" s="140" t="s">
        <v>3621</v>
      </c>
      <c r="B5988" s="142">
        <v>14.3</v>
      </c>
      <c r="C5988" s="142">
        <v>66.2</v>
      </c>
      <c r="D5988" s="142">
        <v>10.3</v>
      </c>
      <c r="E5988" s="142">
        <v>90.8</v>
      </c>
      <c r="F5988" s="142"/>
      <c r="K5988" s="140" t="s">
        <v>6762</v>
      </c>
    </row>
    <row r="5989" spans="1:11" s="139" customFormat="1" ht="30" customHeight="1">
      <c r="A5989" s="140"/>
      <c r="B5989" s="140"/>
      <c r="C5989" s="140"/>
      <c r="D5989" s="140"/>
      <c r="E5989" s="140"/>
      <c r="F5989" s="140"/>
    </row>
    <row r="5990" spans="1:11" s="139" customFormat="1" ht="30" customHeight="1" thickBot="1">
      <c r="A5990" s="144" t="s">
        <v>3566</v>
      </c>
      <c r="B5990" s="145">
        <v>14</v>
      </c>
      <c r="C5990" s="145">
        <v>66</v>
      </c>
      <c r="D5990" s="145">
        <v>10</v>
      </c>
      <c r="E5990" s="145">
        <v>90</v>
      </c>
      <c r="F5990" s="144"/>
    </row>
    <row r="5991" spans="1:11" s="139" customFormat="1" ht="30" customHeight="1">
      <c r="A5991" s="140"/>
      <c r="B5991" s="140"/>
      <c r="C5991" s="140"/>
      <c r="D5991" s="140"/>
      <c r="E5991" s="140"/>
      <c r="F5991" s="140"/>
    </row>
    <row r="5992" spans="1:11" s="139" customFormat="1" ht="30" customHeight="1">
      <c r="A5992" s="140" t="s">
        <v>8850</v>
      </c>
      <c r="B5992" s="141">
        <v>666068</v>
      </c>
      <c r="C5992" s="141">
        <v>9557720</v>
      </c>
      <c r="D5992" s="141">
        <v>503663</v>
      </c>
      <c r="E5992" s="141">
        <v>10727451</v>
      </c>
      <c r="F5992" s="140" t="s">
        <v>52</v>
      </c>
      <c r="G5992" s="139" t="s">
        <v>52</v>
      </c>
      <c r="H5992" s="139" t="s">
        <v>6584</v>
      </c>
      <c r="K5992" s="139">
        <v>1</v>
      </c>
    </row>
    <row r="5993" spans="1:11" s="139" customFormat="1" ht="30" customHeight="1">
      <c r="A5993" s="147"/>
      <c r="B5993" s="140"/>
      <c r="C5993" s="140"/>
      <c r="D5993" s="140"/>
      <c r="E5993" s="140"/>
      <c r="F5993" s="140"/>
    </row>
    <row r="5994" spans="1:11" s="139" customFormat="1" ht="30" customHeight="1">
      <c r="A5994" s="140" t="s">
        <v>6674</v>
      </c>
      <c r="B5994" s="140"/>
      <c r="C5994" s="140"/>
      <c r="D5994" s="140"/>
      <c r="E5994" s="140"/>
      <c r="F5994" s="140"/>
      <c r="G5994" s="139" t="s">
        <v>52</v>
      </c>
      <c r="I5994" s="139" t="s">
        <v>1535</v>
      </c>
      <c r="J5994" s="139" t="s">
        <v>52</v>
      </c>
      <c r="K5994" s="139" t="s">
        <v>56</v>
      </c>
    </row>
    <row r="5995" spans="1:11" s="139" customFormat="1" ht="30" customHeight="1">
      <c r="A5995" s="140" t="s">
        <v>5398</v>
      </c>
      <c r="B5995" s="142"/>
      <c r="C5995" s="142"/>
      <c r="D5995" s="142"/>
      <c r="E5995" s="142"/>
      <c r="F5995" s="142"/>
      <c r="K5995" s="140" t="s">
        <v>8813</v>
      </c>
    </row>
    <row r="5996" spans="1:11" s="139" customFormat="1" ht="30" customHeight="1">
      <c r="A5996" s="140" t="s">
        <v>52</v>
      </c>
      <c r="B5996" s="142"/>
      <c r="C5996" s="142"/>
      <c r="D5996" s="142"/>
      <c r="E5996" s="142"/>
      <c r="F5996" s="142"/>
      <c r="K5996" s="140" t="s">
        <v>6676</v>
      </c>
    </row>
    <row r="5997" spans="1:11" s="139" customFormat="1" ht="30" customHeight="1">
      <c r="A5997" s="140" t="s">
        <v>3548</v>
      </c>
      <c r="B5997" s="142"/>
      <c r="C5997" s="142"/>
      <c r="D5997" s="142"/>
      <c r="E5997" s="142"/>
      <c r="F5997" s="142"/>
      <c r="K5997" s="140" t="s">
        <v>6677</v>
      </c>
    </row>
    <row r="5998" spans="1:11" s="139" customFormat="1" ht="30" customHeight="1">
      <c r="A5998" s="140" t="s">
        <v>5399</v>
      </c>
      <c r="B5998" s="142"/>
      <c r="C5998" s="142"/>
      <c r="D5998" s="142"/>
      <c r="E5998" s="142"/>
      <c r="F5998" s="142"/>
      <c r="K5998" s="140" t="s">
        <v>8814</v>
      </c>
    </row>
    <row r="5999" spans="1:11" s="139" customFormat="1" ht="30" customHeight="1">
      <c r="A5999" s="140" t="s">
        <v>5309</v>
      </c>
      <c r="B5999" s="142"/>
      <c r="C5999" s="142"/>
      <c r="D5999" s="142"/>
      <c r="E5999" s="142"/>
      <c r="F5999" s="142"/>
      <c r="K5999" s="140" t="s">
        <v>8734</v>
      </c>
    </row>
    <row r="6000" spans="1:11" s="139" customFormat="1" ht="30" customHeight="1">
      <c r="A6000" s="140" t="s">
        <v>5310</v>
      </c>
      <c r="B6000" s="142"/>
      <c r="C6000" s="142"/>
      <c r="D6000" s="142"/>
      <c r="E6000" s="142"/>
      <c r="F6000" s="142"/>
      <c r="K6000" s="140" t="s">
        <v>8735</v>
      </c>
    </row>
    <row r="6001" spans="1:11" s="139" customFormat="1" ht="30" customHeight="1">
      <c r="A6001" s="140" t="s">
        <v>5311</v>
      </c>
      <c r="B6001" s="142"/>
      <c r="C6001" s="142"/>
      <c r="D6001" s="142"/>
      <c r="E6001" s="142"/>
      <c r="F6001" s="142"/>
      <c r="K6001" s="140" t="s">
        <v>8736</v>
      </c>
    </row>
    <row r="6002" spans="1:11" s="139" customFormat="1" ht="30" customHeight="1">
      <c r="A6002" s="140" t="s">
        <v>5312</v>
      </c>
      <c r="B6002" s="142"/>
      <c r="C6002" s="142"/>
      <c r="D6002" s="142"/>
      <c r="E6002" s="142"/>
      <c r="F6002" s="142"/>
      <c r="K6002" s="140" t="s">
        <v>8737</v>
      </c>
    </row>
    <row r="6003" spans="1:11" s="139" customFormat="1" ht="30" customHeight="1">
      <c r="A6003" s="140" t="s">
        <v>5313</v>
      </c>
      <c r="B6003" s="142"/>
      <c r="C6003" s="142"/>
      <c r="D6003" s="142"/>
      <c r="E6003" s="142"/>
      <c r="F6003" s="142"/>
      <c r="K6003" s="140" t="s">
        <v>8738</v>
      </c>
    </row>
    <row r="6004" spans="1:11" s="139" customFormat="1" ht="30" customHeight="1">
      <c r="A6004" s="140" t="s">
        <v>5314</v>
      </c>
      <c r="B6004" s="142"/>
      <c r="C6004" s="142"/>
      <c r="D6004" s="142"/>
      <c r="E6004" s="142"/>
      <c r="F6004" s="142"/>
      <c r="K6004" s="140" t="s">
        <v>8739</v>
      </c>
    </row>
    <row r="6005" spans="1:11" s="139" customFormat="1" ht="30" customHeight="1">
      <c r="A6005" s="140" t="s">
        <v>52</v>
      </c>
      <c r="B6005" s="142"/>
      <c r="C6005" s="142"/>
      <c r="D6005" s="142"/>
      <c r="E6005" s="142"/>
      <c r="F6005" s="142"/>
      <c r="K6005" s="140" t="s">
        <v>52</v>
      </c>
    </row>
    <row r="6006" spans="1:11" s="139" customFormat="1" ht="30" customHeight="1">
      <c r="A6006" s="140" t="s">
        <v>3739</v>
      </c>
      <c r="B6006" s="142"/>
      <c r="C6006" s="142"/>
      <c r="D6006" s="142"/>
      <c r="E6006" s="142"/>
      <c r="F6006" s="142"/>
      <c r="K6006" s="140" t="s">
        <v>6904</v>
      </c>
    </row>
    <row r="6007" spans="1:11" s="139" customFormat="1" ht="30" customHeight="1">
      <c r="A6007" s="140" t="s">
        <v>5437</v>
      </c>
      <c r="B6007" s="142"/>
      <c r="C6007" s="142"/>
      <c r="D6007" s="142"/>
      <c r="E6007" s="142"/>
      <c r="F6007" s="142"/>
      <c r="K6007" s="140" t="s">
        <v>8741</v>
      </c>
    </row>
    <row r="6008" spans="1:11" s="139" customFormat="1" ht="30" customHeight="1">
      <c r="A6008" s="140" t="s">
        <v>5438</v>
      </c>
      <c r="B6008" s="142">
        <v>182455.3</v>
      </c>
      <c r="C6008" s="142"/>
      <c r="D6008" s="142"/>
      <c r="E6008" s="142">
        <v>182455.3</v>
      </c>
      <c r="F6008" s="142" t="s">
        <v>8851</v>
      </c>
      <c r="K6008" s="140" t="s">
        <v>8852</v>
      </c>
    </row>
    <row r="6009" spans="1:11" s="139" customFormat="1" ht="30" customHeight="1">
      <c r="A6009" s="140" t="s">
        <v>5439</v>
      </c>
      <c r="B6009" s="142"/>
      <c r="C6009" s="142">
        <v>643986.30000000005</v>
      </c>
      <c r="D6009" s="142"/>
      <c r="E6009" s="142">
        <v>643986.30000000005</v>
      </c>
      <c r="F6009" s="142" t="s">
        <v>8853</v>
      </c>
      <c r="K6009" s="140" t="s">
        <v>8854</v>
      </c>
    </row>
    <row r="6010" spans="1:11" s="139" customFormat="1" ht="30" customHeight="1">
      <c r="A6010" s="140" t="s">
        <v>5440</v>
      </c>
      <c r="B6010" s="142"/>
      <c r="C6010" s="142"/>
      <c r="D6010" s="142">
        <v>333355.8</v>
      </c>
      <c r="E6010" s="142">
        <v>333355.8</v>
      </c>
      <c r="F6010" s="142" t="s">
        <v>8855</v>
      </c>
      <c r="K6010" s="140" t="s">
        <v>8856</v>
      </c>
    </row>
    <row r="6011" spans="1:11" s="139" customFormat="1" ht="30" customHeight="1">
      <c r="A6011" s="140" t="s">
        <v>5441</v>
      </c>
      <c r="B6011" s="142"/>
      <c r="C6011" s="142"/>
      <c r="D6011" s="142"/>
      <c r="E6011" s="142"/>
      <c r="F6011" s="142"/>
      <c r="K6011" s="140" t="s">
        <v>8748</v>
      </c>
    </row>
    <row r="6012" spans="1:11" s="139" customFormat="1" ht="30" customHeight="1">
      <c r="A6012" s="140" t="s">
        <v>5442</v>
      </c>
      <c r="B6012" s="142">
        <v>235520.9</v>
      </c>
      <c r="C6012" s="142"/>
      <c r="D6012" s="142"/>
      <c r="E6012" s="142">
        <v>235520.9</v>
      </c>
      <c r="F6012" s="142" t="s">
        <v>8832</v>
      </c>
      <c r="K6012" s="140" t="s">
        <v>8857</v>
      </c>
    </row>
    <row r="6013" spans="1:11" s="139" customFormat="1" ht="30" customHeight="1">
      <c r="A6013" s="140" t="s">
        <v>5439</v>
      </c>
      <c r="B6013" s="142"/>
      <c r="C6013" s="142">
        <v>643986.30000000005</v>
      </c>
      <c r="D6013" s="142"/>
      <c r="E6013" s="142">
        <v>643986.30000000005</v>
      </c>
      <c r="F6013" s="142" t="s">
        <v>8834</v>
      </c>
      <c r="K6013" s="140" t="s">
        <v>8858</v>
      </c>
    </row>
    <row r="6014" spans="1:11" s="139" customFormat="1" ht="30" customHeight="1">
      <c r="A6014" s="140" t="s">
        <v>5443</v>
      </c>
      <c r="B6014" s="142"/>
      <c r="C6014" s="142"/>
      <c r="D6014" s="142">
        <v>170307.4</v>
      </c>
      <c r="E6014" s="142">
        <v>170307.4</v>
      </c>
      <c r="F6014" s="142" t="s">
        <v>8836</v>
      </c>
      <c r="K6014" s="140" t="s">
        <v>8859</v>
      </c>
    </row>
    <row r="6015" spans="1:11" s="139" customFormat="1" ht="30" customHeight="1">
      <c r="A6015" s="140" t="s">
        <v>52</v>
      </c>
      <c r="B6015" s="142"/>
      <c r="C6015" s="142"/>
      <c r="D6015" s="142"/>
      <c r="E6015" s="142"/>
      <c r="F6015" s="142"/>
      <c r="K6015" s="140" t="s">
        <v>52</v>
      </c>
    </row>
    <row r="6016" spans="1:11" s="139" customFormat="1" ht="30" customHeight="1">
      <c r="A6016" s="140" t="s">
        <v>5380</v>
      </c>
      <c r="B6016" s="146">
        <v>417976.2</v>
      </c>
      <c r="C6016" s="146">
        <v>1287972.6000000001</v>
      </c>
      <c r="D6016" s="146">
        <v>503663.2</v>
      </c>
      <c r="E6016" s="146">
        <v>2209612</v>
      </c>
      <c r="F6016" s="146"/>
      <c r="K6016" s="140" t="s">
        <v>8793</v>
      </c>
    </row>
    <row r="6017" spans="1:11" s="139" customFormat="1" ht="30" customHeight="1">
      <c r="A6017" s="140" t="s">
        <v>52</v>
      </c>
      <c r="B6017" s="142"/>
      <c r="C6017" s="142"/>
      <c r="D6017" s="142"/>
      <c r="E6017" s="142"/>
      <c r="F6017" s="142"/>
      <c r="K6017" s="140" t="s">
        <v>6758</v>
      </c>
    </row>
    <row r="6018" spans="1:11" s="139" customFormat="1" ht="30" customHeight="1">
      <c r="A6018" s="140" t="s">
        <v>3683</v>
      </c>
      <c r="B6018" s="142"/>
      <c r="C6018" s="142"/>
      <c r="D6018" s="142"/>
      <c r="E6018" s="142"/>
      <c r="F6018" s="142"/>
      <c r="K6018" s="140" t="s">
        <v>6856</v>
      </c>
    </row>
    <row r="6019" spans="1:11" s="139" customFormat="1" ht="30" customHeight="1">
      <c r="A6019" s="140" t="s">
        <v>5407</v>
      </c>
      <c r="B6019" s="142"/>
      <c r="C6019" s="142"/>
      <c r="D6019" s="142"/>
      <c r="E6019" s="142"/>
      <c r="F6019" s="142"/>
      <c r="K6019" s="140" t="s">
        <v>8794</v>
      </c>
    </row>
    <row r="6020" spans="1:11" s="139" customFormat="1" ht="30" customHeight="1">
      <c r="A6020" s="140" t="s">
        <v>5408</v>
      </c>
      <c r="B6020" s="142"/>
      <c r="C6020" s="142">
        <v>6291113.2000000002</v>
      </c>
      <c r="D6020" s="142"/>
      <c r="E6020" s="142">
        <v>6291113.2000000002</v>
      </c>
      <c r="F6020" s="142" t="s">
        <v>6752</v>
      </c>
      <c r="K6020" s="140" t="s">
        <v>8795</v>
      </c>
    </row>
    <row r="6021" spans="1:11" s="139" customFormat="1" ht="30" customHeight="1">
      <c r="A6021" s="140" t="s">
        <v>5409</v>
      </c>
      <c r="B6021" s="142"/>
      <c r="C6021" s="142"/>
      <c r="D6021" s="142"/>
      <c r="E6021" s="142"/>
      <c r="F6021" s="142"/>
      <c r="K6021" s="140" t="s">
        <v>8796</v>
      </c>
    </row>
    <row r="6022" spans="1:11" s="139" customFormat="1" ht="30" customHeight="1">
      <c r="A6022" s="140" t="s">
        <v>5410</v>
      </c>
      <c r="B6022" s="142"/>
      <c r="C6022" s="142">
        <v>1397523.1</v>
      </c>
      <c r="D6022" s="142"/>
      <c r="E6022" s="142">
        <v>1397523.1</v>
      </c>
      <c r="F6022" s="142" t="s">
        <v>6755</v>
      </c>
      <c r="K6022" s="140" t="s">
        <v>8797</v>
      </c>
    </row>
    <row r="6023" spans="1:11" s="139" customFormat="1" ht="30" customHeight="1">
      <c r="A6023" s="140" t="s">
        <v>5411</v>
      </c>
      <c r="B6023" s="142"/>
      <c r="C6023" s="142"/>
      <c r="D6023" s="142"/>
      <c r="E6023" s="142"/>
      <c r="F6023" s="142"/>
      <c r="K6023" s="140" t="s">
        <v>8798</v>
      </c>
    </row>
    <row r="6024" spans="1:11" s="139" customFormat="1" ht="30" customHeight="1">
      <c r="A6024" s="140" t="s">
        <v>5412</v>
      </c>
      <c r="B6024" s="142"/>
      <c r="C6024" s="142">
        <v>581111.69999999995</v>
      </c>
      <c r="D6024" s="142"/>
      <c r="E6024" s="142">
        <v>581111.69999999995</v>
      </c>
      <c r="F6024" s="142" t="s">
        <v>6808</v>
      </c>
      <c r="K6024" s="140" t="s">
        <v>8799</v>
      </c>
    </row>
    <row r="6025" spans="1:11" s="139" customFormat="1" ht="30" customHeight="1">
      <c r="A6025" s="140" t="s">
        <v>52</v>
      </c>
      <c r="B6025" s="142"/>
      <c r="C6025" s="142"/>
      <c r="D6025" s="142"/>
      <c r="E6025" s="142"/>
      <c r="F6025" s="142"/>
      <c r="K6025" s="140" t="s">
        <v>52</v>
      </c>
    </row>
    <row r="6026" spans="1:11" s="139" customFormat="1" ht="30" customHeight="1">
      <c r="A6026" s="140" t="s">
        <v>5380</v>
      </c>
      <c r="B6026" s="146"/>
      <c r="C6026" s="146">
        <v>8269748</v>
      </c>
      <c r="D6026" s="146"/>
      <c r="E6026" s="146">
        <v>8269748</v>
      </c>
      <c r="F6026" s="146"/>
      <c r="K6026" s="140" t="s">
        <v>8800</v>
      </c>
    </row>
    <row r="6027" spans="1:11" s="139" customFormat="1" ht="30" customHeight="1">
      <c r="A6027" s="140" t="s">
        <v>52</v>
      </c>
      <c r="B6027" s="142"/>
      <c r="C6027" s="142"/>
      <c r="D6027" s="142"/>
      <c r="E6027" s="142"/>
      <c r="F6027" s="142"/>
      <c r="K6027" s="140" t="s">
        <v>6796</v>
      </c>
    </row>
    <row r="6028" spans="1:11" s="139" customFormat="1" ht="30" customHeight="1">
      <c r="A6028" s="140" t="s">
        <v>3690</v>
      </c>
      <c r="B6028" s="142"/>
      <c r="C6028" s="142"/>
      <c r="D6028" s="142"/>
      <c r="E6028" s="142"/>
      <c r="F6028" s="142"/>
      <c r="K6028" s="140" t="s">
        <v>6863</v>
      </c>
    </row>
    <row r="6029" spans="1:11" s="139" customFormat="1" ht="30" customHeight="1">
      <c r="A6029" s="140" t="s">
        <v>5413</v>
      </c>
      <c r="B6029" s="142">
        <v>248092.4</v>
      </c>
      <c r="C6029" s="142"/>
      <c r="D6029" s="142"/>
      <c r="E6029" s="142">
        <v>248092.4</v>
      </c>
      <c r="F6029" s="142"/>
      <c r="K6029" s="140" t="s">
        <v>8801</v>
      </c>
    </row>
    <row r="6030" spans="1:11" s="139" customFormat="1" ht="30" customHeight="1">
      <c r="A6030" s="140" t="s">
        <v>52</v>
      </c>
      <c r="B6030" s="142"/>
      <c r="C6030" s="142"/>
      <c r="D6030" s="142"/>
      <c r="E6030" s="142"/>
      <c r="F6030" s="142"/>
      <c r="K6030" s="140" t="s">
        <v>52</v>
      </c>
    </row>
    <row r="6031" spans="1:11" s="139" customFormat="1" ht="30" customHeight="1">
      <c r="A6031" s="140" t="s">
        <v>5380</v>
      </c>
      <c r="B6031" s="146">
        <v>248092.4</v>
      </c>
      <c r="C6031" s="146"/>
      <c r="D6031" s="146"/>
      <c r="E6031" s="146">
        <v>248092.4</v>
      </c>
      <c r="F6031" s="146"/>
      <c r="K6031" s="140" t="s">
        <v>8802</v>
      </c>
    </row>
    <row r="6032" spans="1:11" s="139" customFormat="1" ht="30" customHeight="1">
      <c r="A6032" s="140" t="s">
        <v>52</v>
      </c>
      <c r="B6032" s="142"/>
      <c r="C6032" s="142"/>
      <c r="D6032" s="142"/>
      <c r="E6032" s="142"/>
      <c r="F6032" s="142"/>
      <c r="K6032" s="140" t="s">
        <v>52</v>
      </c>
    </row>
    <row r="6033" spans="1:11" s="139" customFormat="1" ht="30" customHeight="1">
      <c r="A6033" s="140" t="s">
        <v>3692</v>
      </c>
      <c r="B6033" s="143">
        <v>666068.6</v>
      </c>
      <c r="C6033" s="143">
        <v>9557720.5999999996</v>
      </c>
      <c r="D6033" s="143">
        <v>503663.2</v>
      </c>
      <c r="E6033" s="143">
        <v>10727452.399999999</v>
      </c>
      <c r="F6033" s="143"/>
      <c r="K6033" s="140" t="s">
        <v>6891</v>
      </c>
    </row>
    <row r="6034" spans="1:11" s="139" customFormat="1" ht="30" customHeight="1">
      <c r="A6034" s="140"/>
      <c r="B6034" s="140"/>
      <c r="C6034" s="140"/>
      <c r="D6034" s="140"/>
      <c r="E6034" s="140"/>
      <c r="F6034" s="140"/>
    </row>
    <row r="6035" spans="1:11" s="139" customFormat="1" ht="30" customHeight="1" thickBot="1">
      <c r="A6035" s="144" t="s">
        <v>3566</v>
      </c>
      <c r="B6035" s="145">
        <v>666068</v>
      </c>
      <c r="C6035" s="145">
        <v>9557720</v>
      </c>
      <c r="D6035" s="145">
        <v>503663</v>
      </c>
      <c r="E6035" s="145">
        <v>10727451</v>
      </c>
      <c r="F6035" s="144"/>
    </row>
    <row r="6036" spans="1:11" s="139" customFormat="1" ht="30" customHeight="1">
      <c r="A6036" s="140"/>
      <c r="B6036" s="140"/>
      <c r="C6036" s="140"/>
      <c r="D6036" s="140"/>
      <c r="E6036" s="140"/>
      <c r="F6036" s="140"/>
    </row>
    <row r="6037" spans="1:11" s="139" customFormat="1" ht="30" customHeight="1">
      <c r="A6037" s="140" t="s">
        <v>8860</v>
      </c>
      <c r="B6037" s="141">
        <v>226</v>
      </c>
      <c r="C6037" s="141">
        <v>1679</v>
      </c>
      <c r="D6037" s="141">
        <v>371</v>
      </c>
      <c r="E6037" s="141">
        <v>2276</v>
      </c>
      <c r="F6037" s="140" t="s">
        <v>52</v>
      </c>
      <c r="G6037" s="139" t="s">
        <v>52</v>
      </c>
      <c r="H6037" s="139" t="s">
        <v>6585</v>
      </c>
      <c r="K6037" s="139">
        <v>1</v>
      </c>
    </row>
    <row r="6038" spans="1:11" s="139" customFormat="1" ht="30" customHeight="1">
      <c r="A6038" s="147"/>
      <c r="B6038" s="140"/>
      <c r="C6038" s="140"/>
      <c r="D6038" s="140"/>
      <c r="E6038" s="140"/>
      <c r="F6038" s="140"/>
    </row>
    <row r="6039" spans="1:11" s="139" customFormat="1" ht="30" customHeight="1">
      <c r="A6039" s="140" t="s">
        <v>6674</v>
      </c>
      <c r="B6039" s="140"/>
      <c r="C6039" s="140"/>
      <c r="D6039" s="140"/>
      <c r="E6039" s="140"/>
      <c r="F6039" s="140"/>
      <c r="G6039" s="139" t="s">
        <v>52</v>
      </c>
      <c r="I6039" s="139" t="s">
        <v>1535</v>
      </c>
      <c r="J6039" s="139" t="s">
        <v>52</v>
      </c>
      <c r="K6039" s="139" t="s">
        <v>56</v>
      </c>
    </row>
    <row r="6040" spans="1:11" s="139" customFormat="1" ht="30" customHeight="1">
      <c r="A6040" s="140" t="s">
        <v>5444</v>
      </c>
      <c r="B6040" s="142"/>
      <c r="C6040" s="142"/>
      <c r="D6040" s="142"/>
      <c r="E6040" s="142"/>
      <c r="F6040" s="142"/>
      <c r="K6040" s="140" t="s">
        <v>8861</v>
      </c>
    </row>
    <row r="6041" spans="1:11" s="139" customFormat="1" ht="30" customHeight="1">
      <c r="A6041" s="140" t="s">
        <v>52</v>
      </c>
      <c r="B6041" s="142"/>
      <c r="C6041" s="142"/>
      <c r="D6041" s="142"/>
      <c r="E6041" s="142"/>
      <c r="F6041" s="142"/>
      <c r="K6041" s="140" t="s">
        <v>52</v>
      </c>
    </row>
    <row r="6042" spans="1:11" s="139" customFormat="1" ht="30" customHeight="1">
      <c r="A6042" s="140" t="s">
        <v>3548</v>
      </c>
      <c r="B6042" s="142"/>
      <c r="C6042" s="142"/>
      <c r="D6042" s="142"/>
      <c r="E6042" s="142"/>
      <c r="F6042" s="142"/>
      <c r="K6042" s="140" t="s">
        <v>6677</v>
      </c>
    </row>
    <row r="6043" spans="1:11" s="139" customFormat="1" ht="30" customHeight="1">
      <c r="A6043" s="140" t="s">
        <v>5445</v>
      </c>
      <c r="B6043" s="142"/>
      <c r="C6043" s="142"/>
      <c r="D6043" s="142"/>
      <c r="E6043" s="142"/>
      <c r="F6043" s="142"/>
      <c r="K6043" s="140" t="s">
        <v>8862</v>
      </c>
    </row>
    <row r="6044" spans="1:11" s="139" customFormat="1" ht="30" customHeight="1">
      <c r="A6044" s="140" t="s">
        <v>5446</v>
      </c>
      <c r="B6044" s="142"/>
      <c r="C6044" s="142"/>
      <c r="D6044" s="142"/>
      <c r="E6044" s="142"/>
      <c r="F6044" s="142"/>
      <c r="K6044" s="140" t="s">
        <v>8863</v>
      </c>
    </row>
    <row r="6045" spans="1:11" s="139" customFormat="1" ht="30" customHeight="1">
      <c r="A6045" s="140" t="s">
        <v>5447</v>
      </c>
      <c r="B6045" s="142"/>
      <c r="C6045" s="142"/>
      <c r="D6045" s="142"/>
      <c r="E6045" s="142"/>
      <c r="F6045" s="142"/>
      <c r="K6045" s="140" t="s">
        <v>8864</v>
      </c>
    </row>
    <row r="6046" spans="1:11" s="139" customFormat="1" ht="30" customHeight="1">
      <c r="A6046" s="140" t="s">
        <v>5448</v>
      </c>
      <c r="B6046" s="142"/>
      <c r="C6046" s="142"/>
      <c r="D6046" s="142"/>
      <c r="E6046" s="142"/>
      <c r="F6046" s="142"/>
      <c r="K6046" s="140" t="s">
        <v>8865</v>
      </c>
    </row>
    <row r="6047" spans="1:11" s="139" customFormat="1" ht="30" customHeight="1">
      <c r="A6047" s="140" t="s">
        <v>52</v>
      </c>
      <c r="B6047" s="142"/>
      <c r="C6047" s="142"/>
      <c r="D6047" s="142"/>
      <c r="E6047" s="142"/>
      <c r="F6047" s="142"/>
      <c r="K6047" s="140" t="s">
        <v>6676</v>
      </c>
    </row>
    <row r="6048" spans="1:11" s="139" customFormat="1" ht="30" customHeight="1">
      <c r="A6048" s="140" t="s">
        <v>5449</v>
      </c>
      <c r="B6048" s="142"/>
      <c r="C6048" s="142"/>
      <c r="D6048" s="142"/>
      <c r="E6048" s="142"/>
      <c r="F6048" s="142"/>
      <c r="K6048" s="140" t="s">
        <v>8866</v>
      </c>
    </row>
    <row r="6049" spans="1:11" s="139" customFormat="1" ht="30" customHeight="1">
      <c r="A6049" s="140" t="s">
        <v>5450</v>
      </c>
      <c r="B6049" s="142">
        <v>203.2</v>
      </c>
      <c r="C6049" s="142"/>
      <c r="D6049" s="142"/>
      <c r="E6049" s="142">
        <v>203.2</v>
      </c>
      <c r="F6049" s="142" t="s">
        <v>8742</v>
      </c>
      <c r="K6049" s="140" t="s">
        <v>8867</v>
      </c>
    </row>
    <row r="6050" spans="1:11" s="139" customFormat="1" ht="30" customHeight="1">
      <c r="A6050" s="140" t="s">
        <v>5451</v>
      </c>
      <c r="B6050" s="142"/>
      <c r="C6050" s="142">
        <v>896.5</v>
      </c>
      <c r="D6050" s="142"/>
      <c r="E6050" s="142">
        <v>896.5</v>
      </c>
      <c r="F6050" s="142" t="s">
        <v>8744</v>
      </c>
      <c r="K6050" s="140" t="s">
        <v>8868</v>
      </c>
    </row>
    <row r="6051" spans="1:11" s="139" customFormat="1" ht="30" customHeight="1">
      <c r="A6051" s="140" t="s">
        <v>5452</v>
      </c>
      <c r="B6051" s="142"/>
      <c r="C6051" s="142"/>
      <c r="D6051" s="142">
        <v>371.2</v>
      </c>
      <c r="E6051" s="142">
        <v>371.2</v>
      </c>
      <c r="F6051" s="142" t="s">
        <v>8746</v>
      </c>
      <c r="K6051" s="140" t="s">
        <v>8869</v>
      </c>
    </row>
    <row r="6052" spans="1:11" s="139" customFormat="1" ht="30" customHeight="1">
      <c r="A6052" s="140" t="s">
        <v>52</v>
      </c>
      <c r="B6052" s="142"/>
      <c r="C6052" s="142"/>
      <c r="D6052" s="142"/>
      <c r="E6052" s="142"/>
      <c r="F6052" s="142"/>
      <c r="K6052" s="140" t="s">
        <v>52</v>
      </c>
    </row>
    <row r="6053" spans="1:11" s="139" customFormat="1" ht="30" customHeight="1">
      <c r="A6053" s="140" t="s">
        <v>3618</v>
      </c>
      <c r="B6053" s="142">
        <v>203.2</v>
      </c>
      <c r="C6053" s="142">
        <v>896.5</v>
      </c>
      <c r="D6053" s="142">
        <v>371.2</v>
      </c>
      <c r="E6053" s="142">
        <v>1470.9</v>
      </c>
      <c r="F6053" s="142"/>
      <c r="K6053" s="140" t="s">
        <v>6757</v>
      </c>
    </row>
    <row r="6054" spans="1:11" s="139" customFormat="1" ht="30" customHeight="1">
      <c r="A6054" s="140" t="s">
        <v>52</v>
      </c>
      <c r="B6054" s="142"/>
      <c r="C6054" s="142"/>
      <c r="D6054" s="142"/>
      <c r="E6054" s="142"/>
      <c r="F6054" s="142"/>
      <c r="K6054" s="140" t="s">
        <v>6758</v>
      </c>
    </row>
    <row r="6055" spans="1:11" s="139" customFormat="1" ht="30" customHeight="1">
      <c r="A6055" s="140" t="s">
        <v>3683</v>
      </c>
      <c r="B6055" s="142"/>
      <c r="C6055" s="142"/>
      <c r="D6055" s="142"/>
      <c r="E6055" s="142"/>
      <c r="F6055" s="142"/>
      <c r="K6055" s="140" t="s">
        <v>6856</v>
      </c>
    </row>
    <row r="6056" spans="1:11" s="139" customFormat="1" ht="30" customHeight="1">
      <c r="A6056" s="140" t="s">
        <v>5453</v>
      </c>
      <c r="B6056" s="142"/>
      <c r="C6056" s="142"/>
      <c r="D6056" s="142"/>
      <c r="E6056" s="142"/>
      <c r="F6056" s="142"/>
      <c r="K6056" s="140" t="s">
        <v>8870</v>
      </c>
    </row>
    <row r="6057" spans="1:11" s="139" customFormat="1" ht="30" customHeight="1">
      <c r="A6057" s="140" t="s">
        <v>5454</v>
      </c>
      <c r="B6057" s="142"/>
      <c r="C6057" s="142">
        <v>783</v>
      </c>
      <c r="D6057" s="142"/>
      <c r="E6057" s="142">
        <v>783</v>
      </c>
      <c r="F6057" s="142" t="s">
        <v>6755</v>
      </c>
      <c r="K6057" s="140" t="s">
        <v>8871</v>
      </c>
    </row>
    <row r="6058" spans="1:11" s="139" customFormat="1" ht="30" customHeight="1">
      <c r="A6058" s="140" t="s">
        <v>52</v>
      </c>
      <c r="B6058" s="142"/>
      <c r="C6058" s="142"/>
      <c r="D6058" s="142"/>
      <c r="E6058" s="142"/>
      <c r="F6058" s="142"/>
      <c r="K6058" s="140" t="s">
        <v>52</v>
      </c>
    </row>
    <row r="6059" spans="1:11" s="139" customFormat="1" ht="30" customHeight="1">
      <c r="A6059" s="140" t="s">
        <v>3618</v>
      </c>
      <c r="B6059" s="142"/>
      <c r="C6059" s="142">
        <v>783</v>
      </c>
      <c r="D6059" s="142"/>
      <c r="E6059" s="142">
        <v>783</v>
      </c>
      <c r="F6059" s="142"/>
      <c r="K6059" s="140" t="s">
        <v>6761</v>
      </c>
    </row>
    <row r="6060" spans="1:11" s="139" customFormat="1" ht="30" customHeight="1">
      <c r="A6060" s="140" t="s">
        <v>52</v>
      </c>
      <c r="B6060" s="142"/>
      <c r="C6060" s="142"/>
      <c r="D6060" s="142"/>
      <c r="E6060" s="142"/>
      <c r="F6060" s="142"/>
      <c r="K6060" s="140" t="s">
        <v>6796</v>
      </c>
    </row>
    <row r="6061" spans="1:11" s="139" customFormat="1" ht="30" customHeight="1">
      <c r="A6061" s="140" t="s">
        <v>3690</v>
      </c>
      <c r="B6061" s="142"/>
      <c r="C6061" s="142"/>
      <c r="D6061" s="142"/>
      <c r="E6061" s="142"/>
      <c r="F6061" s="142"/>
      <c r="K6061" s="140" t="s">
        <v>6863</v>
      </c>
    </row>
    <row r="6062" spans="1:11" s="139" customFormat="1" ht="30" customHeight="1">
      <c r="A6062" s="140" t="s">
        <v>5455</v>
      </c>
      <c r="B6062" s="142">
        <v>23.4</v>
      </c>
      <c r="C6062" s="142"/>
      <c r="D6062" s="142"/>
      <c r="E6062" s="142">
        <v>23.4</v>
      </c>
      <c r="F6062" s="142"/>
      <c r="K6062" s="140" t="s">
        <v>8872</v>
      </c>
    </row>
    <row r="6063" spans="1:11" s="139" customFormat="1" ht="30" customHeight="1">
      <c r="A6063" s="140" t="s">
        <v>52</v>
      </c>
      <c r="B6063" s="142"/>
      <c r="C6063" s="142"/>
      <c r="D6063" s="142"/>
      <c r="E6063" s="142"/>
      <c r="F6063" s="142"/>
      <c r="K6063" s="140" t="s">
        <v>52</v>
      </c>
    </row>
    <row r="6064" spans="1:11" s="139" customFormat="1" ht="30" customHeight="1">
      <c r="A6064" s="140" t="s">
        <v>3618</v>
      </c>
      <c r="B6064" s="142">
        <v>23.4</v>
      </c>
      <c r="C6064" s="142"/>
      <c r="D6064" s="142"/>
      <c r="E6064" s="142">
        <v>23.4</v>
      </c>
      <c r="F6064" s="142"/>
      <c r="K6064" s="140" t="s">
        <v>6821</v>
      </c>
    </row>
    <row r="6065" spans="1:11" s="139" customFormat="1" ht="30" customHeight="1">
      <c r="A6065" s="140" t="s">
        <v>52</v>
      </c>
      <c r="B6065" s="142"/>
      <c r="C6065" s="142"/>
      <c r="D6065" s="142"/>
      <c r="E6065" s="142"/>
      <c r="F6065" s="142"/>
      <c r="K6065" s="140" t="s">
        <v>52</v>
      </c>
    </row>
    <row r="6066" spans="1:11" s="139" customFormat="1" ht="30" customHeight="1">
      <c r="A6066" s="140" t="s">
        <v>3929</v>
      </c>
      <c r="B6066" s="142">
        <v>226.6</v>
      </c>
      <c r="C6066" s="142">
        <v>1679.5</v>
      </c>
      <c r="D6066" s="142">
        <v>371.2</v>
      </c>
      <c r="E6066" s="142">
        <v>2277.2999999999997</v>
      </c>
      <c r="F6066" s="142"/>
      <c r="K6066" s="140" t="s">
        <v>7041</v>
      </c>
    </row>
    <row r="6067" spans="1:11" s="139" customFormat="1" ht="30" customHeight="1">
      <c r="A6067" s="140"/>
      <c r="B6067" s="140"/>
      <c r="C6067" s="140"/>
      <c r="D6067" s="140"/>
      <c r="E6067" s="140"/>
      <c r="F6067" s="140"/>
    </row>
    <row r="6068" spans="1:11" s="139" customFormat="1" ht="30" customHeight="1" thickBot="1">
      <c r="A6068" s="144" t="s">
        <v>3566</v>
      </c>
      <c r="B6068" s="145">
        <v>226</v>
      </c>
      <c r="C6068" s="145">
        <v>1679</v>
      </c>
      <c r="D6068" s="145">
        <v>371</v>
      </c>
      <c r="E6068" s="145">
        <v>2276</v>
      </c>
      <c r="F6068" s="144"/>
    </row>
    <row r="6069" spans="1:11" s="139" customFormat="1" ht="30" customHeight="1">
      <c r="A6069" s="140"/>
      <c r="B6069" s="140"/>
      <c r="C6069" s="140"/>
      <c r="D6069" s="140"/>
      <c r="E6069" s="140"/>
      <c r="F6069" s="140"/>
    </row>
    <row r="6070" spans="1:11" s="139" customFormat="1" ht="30" customHeight="1">
      <c r="A6070" s="140" t="s">
        <v>8873</v>
      </c>
      <c r="B6070" s="141">
        <v>277</v>
      </c>
      <c r="C6070" s="141">
        <v>3888</v>
      </c>
      <c r="D6070" s="141">
        <v>464</v>
      </c>
      <c r="E6070" s="141">
        <v>4629</v>
      </c>
      <c r="F6070" s="140" t="s">
        <v>52</v>
      </c>
      <c r="G6070" s="139" t="s">
        <v>52</v>
      </c>
      <c r="H6070" s="139" t="s">
        <v>6586</v>
      </c>
      <c r="K6070" s="139">
        <v>1</v>
      </c>
    </row>
    <row r="6071" spans="1:11" s="139" customFormat="1" ht="30" customHeight="1">
      <c r="A6071" s="147"/>
      <c r="B6071" s="140"/>
      <c r="C6071" s="140"/>
      <c r="D6071" s="140"/>
      <c r="E6071" s="140"/>
      <c r="F6071" s="140"/>
    </row>
    <row r="6072" spans="1:11" s="139" customFormat="1" ht="30" customHeight="1">
      <c r="A6072" s="140" t="s">
        <v>6674</v>
      </c>
      <c r="B6072" s="140"/>
      <c r="C6072" s="140"/>
      <c r="D6072" s="140"/>
      <c r="E6072" s="140"/>
      <c r="F6072" s="140"/>
      <c r="G6072" s="139" t="s">
        <v>52</v>
      </c>
      <c r="I6072" s="139" t="s">
        <v>1535</v>
      </c>
      <c r="J6072" s="139" t="s">
        <v>52</v>
      </c>
      <c r="K6072" s="139" t="s">
        <v>56</v>
      </c>
    </row>
    <row r="6073" spans="1:11" s="139" customFormat="1" ht="30" customHeight="1">
      <c r="A6073" s="140" t="s">
        <v>5456</v>
      </c>
      <c r="B6073" s="142"/>
      <c r="C6073" s="142"/>
      <c r="D6073" s="142"/>
      <c r="E6073" s="142"/>
      <c r="F6073" s="142"/>
      <c r="K6073" s="140" t="s">
        <v>8874</v>
      </c>
    </row>
    <row r="6074" spans="1:11" s="139" customFormat="1" ht="30" customHeight="1">
      <c r="A6074" s="140" t="s">
        <v>52</v>
      </c>
      <c r="B6074" s="142"/>
      <c r="C6074" s="142"/>
      <c r="D6074" s="142"/>
      <c r="E6074" s="142"/>
      <c r="F6074" s="142"/>
      <c r="K6074" s="140" t="s">
        <v>52</v>
      </c>
    </row>
    <row r="6075" spans="1:11" s="139" customFormat="1" ht="30" customHeight="1">
      <c r="A6075" s="140" t="s">
        <v>3548</v>
      </c>
      <c r="B6075" s="142"/>
      <c r="C6075" s="142"/>
      <c r="D6075" s="142"/>
      <c r="E6075" s="142"/>
      <c r="F6075" s="142"/>
      <c r="K6075" s="140" t="s">
        <v>6677</v>
      </c>
    </row>
    <row r="6076" spans="1:11" s="139" customFormat="1" ht="30" customHeight="1">
      <c r="A6076" s="140" t="s">
        <v>5445</v>
      </c>
      <c r="B6076" s="142"/>
      <c r="C6076" s="142"/>
      <c r="D6076" s="142"/>
      <c r="E6076" s="142"/>
      <c r="F6076" s="142"/>
      <c r="K6076" s="140" t="s">
        <v>8862</v>
      </c>
    </row>
    <row r="6077" spans="1:11" s="139" customFormat="1" ht="30" customHeight="1">
      <c r="A6077" s="140" t="s">
        <v>5446</v>
      </c>
      <c r="B6077" s="142"/>
      <c r="C6077" s="142"/>
      <c r="D6077" s="142"/>
      <c r="E6077" s="142"/>
      <c r="F6077" s="142"/>
      <c r="K6077" s="140" t="s">
        <v>8863</v>
      </c>
    </row>
    <row r="6078" spans="1:11" s="139" customFormat="1" ht="30" customHeight="1">
      <c r="A6078" s="140" t="s">
        <v>5447</v>
      </c>
      <c r="B6078" s="142"/>
      <c r="C6078" s="142"/>
      <c r="D6078" s="142"/>
      <c r="E6078" s="142"/>
      <c r="F6078" s="142"/>
      <c r="K6078" s="140" t="s">
        <v>8864</v>
      </c>
    </row>
    <row r="6079" spans="1:11" s="139" customFormat="1" ht="30" customHeight="1">
      <c r="A6079" s="140" t="s">
        <v>5448</v>
      </c>
      <c r="B6079" s="142"/>
      <c r="C6079" s="142"/>
      <c r="D6079" s="142"/>
      <c r="E6079" s="142"/>
      <c r="F6079" s="142"/>
      <c r="K6079" s="140" t="s">
        <v>8865</v>
      </c>
    </row>
    <row r="6080" spans="1:11" s="139" customFormat="1" ht="30" customHeight="1">
      <c r="A6080" s="140" t="s">
        <v>52</v>
      </c>
      <c r="B6080" s="142"/>
      <c r="C6080" s="142"/>
      <c r="D6080" s="142"/>
      <c r="E6080" s="142"/>
      <c r="F6080" s="142"/>
      <c r="K6080" s="140" t="s">
        <v>6676</v>
      </c>
    </row>
    <row r="6081" spans="1:11" s="139" customFormat="1" ht="30" customHeight="1">
      <c r="A6081" s="140" t="s">
        <v>5449</v>
      </c>
      <c r="B6081" s="142"/>
      <c r="C6081" s="142"/>
      <c r="D6081" s="142"/>
      <c r="E6081" s="142"/>
      <c r="F6081" s="142"/>
      <c r="K6081" s="140" t="s">
        <v>8866</v>
      </c>
    </row>
    <row r="6082" spans="1:11" s="139" customFormat="1" ht="30" customHeight="1">
      <c r="A6082" s="140" t="s">
        <v>5450</v>
      </c>
      <c r="B6082" s="142">
        <v>203.2</v>
      </c>
      <c r="C6082" s="142"/>
      <c r="D6082" s="142"/>
      <c r="E6082" s="142">
        <v>203.2</v>
      </c>
      <c r="F6082" s="142" t="s">
        <v>8742</v>
      </c>
      <c r="K6082" s="140" t="s">
        <v>8867</v>
      </c>
    </row>
    <row r="6083" spans="1:11" s="139" customFormat="1" ht="30" customHeight="1">
      <c r="A6083" s="140" t="s">
        <v>5451</v>
      </c>
      <c r="B6083" s="142"/>
      <c r="C6083" s="142">
        <v>896.5</v>
      </c>
      <c r="D6083" s="142"/>
      <c r="E6083" s="142">
        <v>896.5</v>
      </c>
      <c r="F6083" s="142" t="s">
        <v>8744</v>
      </c>
      <c r="K6083" s="140" t="s">
        <v>8868</v>
      </c>
    </row>
    <row r="6084" spans="1:11" s="139" customFormat="1" ht="30" customHeight="1">
      <c r="A6084" s="140" t="s">
        <v>5452</v>
      </c>
      <c r="B6084" s="142"/>
      <c r="C6084" s="142"/>
      <c r="D6084" s="142">
        <v>371.2</v>
      </c>
      <c r="E6084" s="142">
        <v>371.2</v>
      </c>
      <c r="F6084" s="142" t="s">
        <v>8746</v>
      </c>
      <c r="K6084" s="140" t="s">
        <v>8869</v>
      </c>
    </row>
    <row r="6085" spans="1:11" s="139" customFormat="1" ht="30" customHeight="1">
      <c r="A6085" s="140" t="s">
        <v>3694</v>
      </c>
      <c r="B6085" s="142"/>
      <c r="C6085" s="142"/>
      <c r="D6085" s="142"/>
      <c r="E6085" s="142"/>
      <c r="F6085" s="142"/>
      <c r="K6085" s="140" t="s">
        <v>6868</v>
      </c>
    </row>
    <row r="6086" spans="1:11" s="139" customFormat="1" ht="30" customHeight="1">
      <c r="A6086" s="140" t="s">
        <v>5457</v>
      </c>
      <c r="B6086" s="142">
        <v>50.8</v>
      </c>
      <c r="C6086" s="142"/>
      <c r="D6086" s="142"/>
      <c r="E6086" s="142">
        <v>50.8</v>
      </c>
      <c r="F6086" s="142"/>
      <c r="K6086" s="140" t="s">
        <v>8875</v>
      </c>
    </row>
    <row r="6087" spans="1:11" s="139" customFormat="1" ht="30" customHeight="1">
      <c r="A6087" s="140" t="s">
        <v>3696</v>
      </c>
      <c r="B6087" s="142"/>
      <c r="C6087" s="142"/>
      <c r="D6087" s="142"/>
      <c r="E6087" s="142"/>
      <c r="F6087" s="142"/>
      <c r="K6087" s="140" t="s">
        <v>6870</v>
      </c>
    </row>
    <row r="6088" spans="1:11" s="139" customFormat="1" ht="30" customHeight="1">
      <c r="A6088" s="140" t="s">
        <v>5458</v>
      </c>
      <c r="B6088" s="142"/>
      <c r="C6088" s="142">
        <v>784.4</v>
      </c>
      <c r="D6088" s="142"/>
      <c r="E6088" s="142">
        <v>784.4</v>
      </c>
      <c r="F6088" s="142"/>
      <c r="K6088" s="140" t="s">
        <v>8876</v>
      </c>
    </row>
    <row r="6089" spans="1:11" s="139" customFormat="1" ht="30" customHeight="1">
      <c r="A6089" s="140" t="s">
        <v>3698</v>
      </c>
      <c r="B6089" s="142"/>
      <c r="C6089" s="142"/>
      <c r="D6089" s="142"/>
      <c r="E6089" s="142"/>
      <c r="F6089" s="142"/>
      <c r="K6089" s="140" t="s">
        <v>6872</v>
      </c>
    </row>
    <row r="6090" spans="1:11" s="139" customFormat="1" ht="30" customHeight="1">
      <c r="A6090" s="140" t="s">
        <v>5459</v>
      </c>
      <c r="B6090" s="142"/>
      <c r="C6090" s="142"/>
      <c r="D6090" s="142">
        <v>92.8</v>
      </c>
      <c r="E6090" s="142">
        <v>92.8</v>
      </c>
      <c r="F6090" s="142"/>
      <c r="K6090" s="140" t="s">
        <v>8877</v>
      </c>
    </row>
    <row r="6091" spans="1:11" s="139" customFormat="1" ht="30" customHeight="1">
      <c r="A6091" s="140" t="s">
        <v>3700</v>
      </c>
      <c r="B6091" s="142"/>
      <c r="C6091" s="142"/>
      <c r="D6091" s="142"/>
      <c r="E6091" s="142"/>
      <c r="F6091" s="142"/>
      <c r="K6091" s="140" t="s">
        <v>6874</v>
      </c>
    </row>
    <row r="6092" spans="1:11" s="139" customFormat="1" ht="30" customHeight="1">
      <c r="A6092" s="140" t="s">
        <v>5460</v>
      </c>
      <c r="B6092" s="142"/>
      <c r="C6092" s="142">
        <v>504.2</v>
      </c>
      <c r="D6092" s="142"/>
      <c r="E6092" s="142">
        <v>504.2</v>
      </c>
      <c r="F6092" s="142"/>
      <c r="K6092" s="140" t="s">
        <v>6875</v>
      </c>
    </row>
    <row r="6093" spans="1:11" s="139" customFormat="1" ht="30" customHeight="1">
      <c r="A6093" s="140" t="s">
        <v>3618</v>
      </c>
      <c r="B6093" s="142">
        <v>254</v>
      </c>
      <c r="C6093" s="142">
        <v>2185.1</v>
      </c>
      <c r="D6093" s="142">
        <v>464</v>
      </c>
      <c r="E6093" s="142">
        <v>2903.1</v>
      </c>
      <c r="F6093" s="142"/>
      <c r="K6093" s="140" t="s">
        <v>6757</v>
      </c>
    </row>
    <row r="6094" spans="1:11" s="139" customFormat="1" ht="30" customHeight="1">
      <c r="A6094" s="140" t="s">
        <v>52</v>
      </c>
      <c r="B6094" s="142"/>
      <c r="C6094" s="142"/>
      <c r="D6094" s="142"/>
      <c r="E6094" s="142"/>
      <c r="F6094" s="142"/>
      <c r="K6094" s="140" t="s">
        <v>6758</v>
      </c>
    </row>
    <row r="6095" spans="1:11" s="139" customFormat="1" ht="30" customHeight="1">
      <c r="A6095" s="140" t="s">
        <v>3683</v>
      </c>
      <c r="B6095" s="142"/>
      <c r="C6095" s="142"/>
      <c r="D6095" s="142"/>
      <c r="E6095" s="142"/>
      <c r="F6095" s="142"/>
      <c r="K6095" s="140" t="s">
        <v>6856</v>
      </c>
    </row>
    <row r="6096" spans="1:11" s="139" customFormat="1" ht="30" customHeight="1">
      <c r="A6096" s="140" t="s">
        <v>5453</v>
      </c>
      <c r="B6096" s="142"/>
      <c r="C6096" s="142"/>
      <c r="D6096" s="142"/>
      <c r="E6096" s="142"/>
      <c r="F6096" s="142"/>
      <c r="K6096" s="140" t="s">
        <v>8870</v>
      </c>
    </row>
    <row r="6097" spans="1:11" s="139" customFormat="1" ht="30" customHeight="1">
      <c r="A6097" s="140" t="s">
        <v>5454</v>
      </c>
      <c r="B6097" s="142"/>
      <c r="C6097" s="142">
        <v>783</v>
      </c>
      <c r="D6097" s="142"/>
      <c r="E6097" s="142">
        <v>783</v>
      </c>
      <c r="F6097" s="142" t="s">
        <v>6755</v>
      </c>
      <c r="K6097" s="140" t="s">
        <v>8871</v>
      </c>
    </row>
    <row r="6098" spans="1:11" s="139" customFormat="1" ht="30" customHeight="1">
      <c r="A6098" s="140" t="s">
        <v>52</v>
      </c>
      <c r="B6098" s="142"/>
      <c r="C6098" s="142"/>
      <c r="D6098" s="142"/>
      <c r="E6098" s="142"/>
      <c r="F6098" s="142"/>
      <c r="K6098" s="140" t="s">
        <v>52</v>
      </c>
    </row>
    <row r="6099" spans="1:11" s="139" customFormat="1" ht="30" customHeight="1">
      <c r="A6099" s="140" t="s">
        <v>3618</v>
      </c>
      <c r="B6099" s="142"/>
      <c r="C6099" s="142">
        <v>783</v>
      </c>
      <c r="D6099" s="142"/>
      <c r="E6099" s="142">
        <v>783</v>
      </c>
      <c r="F6099" s="142"/>
      <c r="K6099" s="140" t="s">
        <v>6761</v>
      </c>
    </row>
    <row r="6100" spans="1:11" s="139" customFormat="1" ht="30" customHeight="1">
      <c r="A6100" s="140" t="s">
        <v>52</v>
      </c>
      <c r="B6100" s="142"/>
      <c r="C6100" s="142"/>
      <c r="D6100" s="142"/>
      <c r="E6100" s="142"/>
      <c r="F6100" s="142"/>
      <c r="K6100" s="140" t="s">
        <v>6796</v>
      </c>
    </row>
    <row r="6101" spans="1:11" s="139" customFormat="1" ht="30" customHeight="1">
      <c r="A6101" s="140" t="s">
        <v>3690</v>
      </c>
      <c r="B6101" s="142"/>
      <c r="C6101" s="142"/>
      <c r="D6101" s="142"/>
      <c r="E6101" s="142"/>
      <c r="F6101" s="142"/>
      <c r="K6101" s="140" t="s">
        <v>6863</v>
      </c>
    </row>
    <row r="6102" spans="1:11" s="139" customFormat="1" ht="30" customHeight="1">
      <c r="A6102" s="140" t="s">
        <v>5455</v>
      </c>
      <c r="B6102" s="142">
        <v>23.4</v>
      </c>
      <c r="C6102" s="142"/>
      <c r="D6102" s="142"/>
      <c r="E6102" s="142">
        <v>23.4</v>
      </c>
      <c r="F6102" s="142"/>
      <c r="K6102" s="140" t="s">
        <v>8872</v>
      </c>
    </row>
    <row r="6103" spans="1:11" s="139" customFormat="1" ht="30" customHeight="1">
      <c r="A6103" s="140" t="s">
        <v>52</v>
      </c>
      <c r="B6103" s="142"/>
      <c r="C6103" s="142"/>
      <c r="D6103" s="142"/>
      <c r="E6103" s="142"/>
      <c r="F6103" s="142"/>
      <c r="K6103" s="140" t="s">
        <v>52</v>
      </c>
    </row>
    <row r="6104" spans="1:11" s="139" customFormat="1" ht="30" customHeight="1">
      <c r="A6104" s="140" t="s">
        <v>3618</v>
      </c>
      <c r="B6104" s="142">
        <v>23.4</v>
      </c>
      <c r="C6104" s="142"/>
      <c r="D6104" s="142"/>
      <c r="E6104" s="142">
        <v>23.4</v>
      </c>
      <c r="F6104" s="142"/>
      <c r="K6104" s="140" t="s">
        <v>6821</v>
      </c>
    </row>
    <row r="6105" spans="1:11" s="139" customFormat="1" ht="30" customHeight="1">
      <c r="A6105" s="140" t="s">
        <v>52</v>
      </c>
      <c r="B6105" s="142"/>
      <c r="C6105" s="142"/>
      <c r="D6105" s="142"/>
      <c r="E6105" s="142"/>
      <c r="F6105" s="142"/>
      <c r="K6105" s="140" t="s">
        <v>6805</v>
      </c>
    </row>
    <row r="6106" spans="1:11" s="139" customFormat="1" ht="30" customHeight="1">
      <c r="A6106" s="140" t="s">
        <v>3703</v>
      </c>
      <c r="B6106" s="142"/>
      <c r="C6106" s="142"/>
      <c r="D6106" s="142"/>
      <c r="E6106" s="142"/>
      <c r="F6106" s="142"/>
      <c r="K6106" s="140" t="s">
        <v>6877</v>
      </c>
    </row>
    <row r="6107" spans="1:11" s="139" customFormat="1" ht="30" customHeight="1">
      <c r="A6107" s="140" t="s">
        <v>3704</v>
      </c>
      <c r="B6107" s="142"/>
      <c r="C6107" s="142"/>
      <c r="D6107" s="142"/>
      <c r="E6107" s="142"/>
      <c r="F6107" s="142"/>
      <c r="K6107" s="140" t="s">
        <v>6878</v>
      </c>
    </row>
    <row r="6108" spans="1:11" s="139" customFormat="1" ht="30" customHeight="1">
      <c r="A6108" s="140" t="s">
        <v>5461</v>
      </c>
      <c r="B6108" s="142"/>
      <c r="C6108" s="142">
        <v>685.1</v>
      </c>
      <c r="D6108" s="142"/>
      <c r="E6108" s="142">
        <v>685.1</v>
      </c>
      <c r="F6108" s="142"/>
      <c r="K6108" s="140" t="s">
        <v>6879</v>
      </c>
    </row>
    <row r="6109" spans="1:11" s="139" customFormat="1" ht="30" customHeight="1">
      <c r="A6109" s="140" t="s">
        <v>3706</v>
      </c>
      <c r="B6109" s="142"/>
      <c r="C6109" s="142"/>
      <c r="D6109" s="142"/>
      <c r="E6109" s="142"/>
      <c r="F6109" s="142"/>
      <c r="K6109" s="140" t="s">
        <v>6880</v>
      </c>
    </row>
    <row r="6110" spans="1:11" s="139" customFormat="1" ht="30" customHeight="1">
      <c r="A6110" s="140" t="s">
        <v>5462</v>
      </c>
      <c r="B6110" s="142"/>
      <c r="C6110" s="142">
        <v>234.9</v>
      </c>
      <c r="D6110" s="142"/>
      <c r="E6110" s="142">
        <v>234.9</v>
      </c>
      <c r="F6110" s="142"/>
      <c r="K6110" s="140" t="s">
        <v>8878</v>
      </c>
    </row>
    <row r="6111" spans="1:11" s="139" customFormat="1" ht="30" customHeight="1">
      <c r="A6111" s="140" t="s">
        <v>52</v>
      </c>
      <c r="B6111" s="142"/>
      <c r="C6111" s="142"/>
      <c r="D6111" s="142"/>
      <c r="E6111" s="142"/>
      <c r="F6111" s="142"/>
      <c r="K6111" s="140" t="s">
        <v>52</v>
      </c>
    </row>
    <row r="6112" spans="1:11" s="139" customFormat="1" ht="30" customHeight="1">
      <c r="A6112" s="140" t="s">
        <v>3618</v>
      </c>
      <c r="B6112" s="142"/>
      <c r="C6112" s="142">
        <v>920</v>
      </c>
      <c r="D6112" s="142"/>
      <c r="E6112" s="142">
        <v>920</v>
      </c>
      <c r="F6112" s="142"/>
      <c r="K6112" s="140" t="s">
        <v>6822</v>
      </c>
    </row>
    <row r="6113" spans="1:11" s="139" customFormat="1" ht="30" customHeight="1">
      <c r="A6113" s="140" t="s">
        <v>52</v>
      </c>
      <c r="B6113" s="142"/>
      <c r="C6113" s="142"/>
      <c r="D6113" s="142"/>
      <c r="E6113" s="142"/>
      <c r="F6113" s="142"/>
      <c r="K6113" s="140" t="s">
        <v>52</v>
      </c>
    </row>
    <row r="6114" spans="1:11" s="139" customFormat="1" ht="30" customHeight="1">
      <c r="A6114" s="140" t="s">
        <v>3708</v>
      </c>
      <c r="B6114" s="142">
        <v>277.39999999999998</v>
      </c>
      <c r="C6114" s="142">
        <v>3888.1</v>
      </c>
      <c r="D6114" s="142">
        <v>464</v>
      </c>
      <c r="E6114" s="142">
        <v>4629.5</v>
      </c>
      <c r="F6114" s="142"/>
      <c r="K6114" s="140" t="s">
        <v>6882</v>
      </c>
    </row>
    <row r="6115" spans="1:11" s="139" customFormat="1" ht="30" customHeight="1">
      <c r="A6115" s="140"/>
      <c r="B6115" s="140"/>
      <c r="C6115" s="140"/>
      <c r="D6115" s="140"/>
      <c r="E6115" s="140"/>
      <c r="F6115" s="140"/>
    </row>
    <row r="6116" spans="1:11" s="139" customFormat="1" ht="30" customHeight="1" thickBot="1">
      <c r="A6116" s="144" t="s">
        <v>3566</v>
      </c>
      <c r="B6116" s="145">
        <v>277</v>
      </c>
      <c r="C6116" s="145">
        <v>3888</v>
      </c>
      <c r="D6116" s="145">
        <v>464</v>
      </c>
      <c r="E6116" s="145">
        <v>4629</v>
      </c>
      <c r="F6116" s="144"/>
    </row>
    <row r="6117" spans="1:11" s="139" customFormat="1" ht="30" customHeight="1">
      <c r="A6117" s="140"/>
      <c r="B6117" s="140"/>
      <c r="C6117" s="140"/>
      <c r="D6117" s="140"/>
      <c r="E6117" s="140"/>
      <c r="F6117" s="140"/>
    </row>
    <row r="6118" spans="1:11" s="139" customFormat="1" ht="30" customHeight="1">
      <c r="A6118" s="140" t="s">
        <v>8879</v>
      </c>
      <c r="B6118" s="141">
        <v>925</v>
      </c>
      <c r="C6118" s="141">
        <v>25762</v>
      </c>
      <c r="D6118" s="141">
        <v>653</v>
      </c>
      <c r="E6118" s="141">
        <v>27340</v>
      </c>
      <c r="F6118" s="140" t="s">
        <v>52</v>
      </c>
      <c r="G6118" s="139" t="s">
        <v>52</v>
      </c>
      <c r="H6118" s="139" t="s">
        <v>6587</v>
      </c>
      <c r="K6118" s="139">
        <v>1</v>
      </c>
    </row>
    <row r="6119" spans="1:11" s="139" customFormat="1" ht="30" customHeight="1">
      <c r="A6119" s="147"/>
      <c r="B6119" s="140"/>
      <c r="C6119" s="140"/>
      <c r="D6119" s="140"/>
      <c r="E6119" s="140"/>
      <c r="F6119" s="140"/>
    </row>
    <row r="6120" spans="1:11" s="139" customFormat="1" ht="30" customHeight="1">
      <c r="A6120" s="140" t="s">
        <v>6674</v>
      </c>
      <c r="B6120" s="140"/>
      <c r="C6120" s="140"/>
      <c r="D6120" s="140"/>
      <c r="E6120" s="140"/>
      <c r="F6120" s="140"/>
      <c r="G6120" s="139" t="s">
        <v>52</v>
      </c>
      <c r="I6120" s="139" t="s">
        <v>1535</v>
      </c>
      <c r="J6120" s="139" t="s">
        <v>52</v>
      </c>
      <c r="K6120" s="139" t="s">
        <v>56</v>
      </c>
    </row>
    <row r="6121" spans="1:11" s="139" customFormat="1" ht="30" customHeight="1">
      <c r="A6121" s="140" t="s">
        <v>5463</v>
      </c>
      <c r="B6121" s="142"/>
      <c r="C6121" s="142"/>
      <c r="D6121" s="142"/>
      <c r="E6121" s="142"/>
      <c r="F6121" s="142"/>
      <c r="K6121" s="140" t="s">
        <v>8880</v>
      </c>
    </row>
    <row r="6122" spans="1:11" s="139" customFormat="1" ht="30" customHeight="1">
      <c r="A6122" s="140" t="s">
        <v>52</v>
      </c>
      <c r="B6122" s="142"/>
      <c r="C6122" s="142"/>
      <c r="D6122" s="142"/>
      <c r="E6122" s="142"/>
      <c r="F6122" s="142"/>
      <c r="K6122" s="140" t="s">
        <v>52</v>
      </c>
    </row>
    <row r="6123" spans="1:11" s="139" customFormat="1" ht="30" customHeight="1">
      <c r="A6123" s="140" t="s">
        <v>3548</v>
      </c>
      <c r="B6123" s="142"/>
      <c r="C6123" s="142"/>
      <c r="D6123" s="142"/>
      <c r="E6123" s="142"/>
      <c r="F6123" s="142"/>
      <c r="K6123" s="140" t="s">
        <v>6677</v>
      </c>
    </row>
    <row r="6124" spans="1:11" s="139" customFormat="1" ht="30" customHeight="1">
      <c r="A6124" s="140" t="s">
        <v>5464</v>
      </c>
      <c r="B6124" s="142"/>
      <c r="C6124" s="142"/>
      <c r="D6124" s="142"/>
      <c r="E6124" s="142"/>
      <c r="F6124" s="142"/>
      <c r="K6124" s="140" t="s">
        <v>8881</v>
      </c>
    </row>
    <row r="6125" spans="1:11" s="139" customFormat="1" ht="30" customHeight="1">
      <c r="A6125" s="140" t="s">
        <v>5465</v>
      </c>
      <c r="B6125" s="142"/>
      <c r="C6125" s="142"/>
      <c r="D6125" s="142"/>
      <c r="E6125" s="142"/>
      <c r="F6125" s="142"/>
      <c r="K6125" s="140" t="s">
        <v>8882</v>
      </c>
    </row>
    <row r="6126" spans="1:11" s="139" customFormat="1" ht="30" customHeight="1">
      <c r="A6126" s="140" t="s">
        <v>5466</v>
      </c>
      <c r="B6126" s="142"/>
      <c r="C6126" s="142"/>
      <c r="D6126" s="142"/>
      <c r="E6126" s="142"/>
      <c r="F6126" s="142"/>
      <c r="K6126" s="140" t="s">
        <v>8883</v>
      </c>
    </row>
    <row r="6127" spans="1:11" s="139" customFormat="1" ht="30" customHeight="1">
      <c r="A6127" s="140" t="s">
        <v>5467</v>
      </c>
      <c r="B6127" s="142"/>
      <c r="C6127" s="142"/>
      <c r="D6127" s="142"/>
      <c r="E6127" s="142"/>
      <c r="F6127" s="142"/>
      <c r="K6127" s="140" t="s">
        <v>8884</v>
      </c>
    </row>
    <row r="6128" spans="1:11" s="139" customFormat="1" ht="30" customHeight="1">
      <c r="A6128" s="140" t="s">
        <v>5468</v>
      </c>
      <c r="B6128" s="142"/>
      <c r="C6128" s="142"/>
      <c r="D6128" s="142"/>
      <c r="E6128" s="142"/>
      <c r="F6128" s="142"/>
      <c r="K6128" s="140" t="s">
        <v>8885</v>
      </c>
    </row>
    <row r="6129" spans="1:11" s="139" customFormat="1" ht="30" customHeight="1">
      <c r="A6129" s="140" t="s">
        <v>5469</v>
      </c>
      <c r="B6129" s="142"/>
      <c r="C6129" s="142"/>
      <c r="D6129" s="142"/>
      <c r="E6129" s="142"/>
      <c r="F6129" s="142"/>
      <c r="K6129" s="140" t="s">
        <v>8886</v>
      </c>
    </row>
    <row r="6130" spans="1:11" s="139" customFormat="1" ht="30" customHeight="1">
      <c r="A6130" s="140" t="s">
        <v>5470</v>
      </c>
      <c r="B6130" s="142"/>
      <c r="C6130" s="142"/>
      <c r="D6130" s="142"/>
      <c r="E6130" s="142"/>
      <c r="F6130" s="142"/>
      <c r="K6130" s="140" t="s">
        <v>8887</v>
      </c>
    </row>
    <row r="6131" spans="1:11" s="139" customFormat="1" ht="30" customHeight="1">
      <c r="A6131" s="140" t="s">
        <v>5471</v>
      </c>
      <c r="B6131" s="142"/>
      <c r="C6131" s="142"/>
      <c r="D6131" s="142"/>
      <c r="E6131" s="142"/>
      <c r="F6131" s="142"/>
      <c r="K6131" s="140" t="s">
        <v>8888</v>
      </c>
    </row>
    <row r="6132" spans="1:11" s="139" customFormat="1" ht="30" customHeight="1">
      <c r="A6132" s="140" t="s">
        <v>52</v>
      </c>
      <c r="B6132" s="142"/>
      <c r="C6132" s="142"/>
      <c r="D6132" s="142"/>
      <c r="E6132" s="142"/>
      <c r="F6132" s="142"/>
      <c r="K6132" s="140" t="s">
        <v>52</v>
      </c>
    </row>
    <row r="6133" spans="1:11" s="139" customFormat="1" ht="30" customHeight="1">
      <c r="A6133" s="140" t="s">
        <v>3586</v>
      </c>
      <c r="B6133" s="142"/>
      <c r="C6133" s="142"/>
      <c r="D6133" s="142"/>
      <c r="E6133" s="142"/>
      <c r="F6133" s="142"/>
      <c r="K6133" s="140" t="s">
        <v>6718</v>
      </c>
    </row>
    <row r="6134" spans="1:11" s="139" customFormat="1" ht="30" customHeight="1">
      <c r="A6134" s="140" t="s">
        <v>5472</v>
      </c>
      <c r="B6134" s="142"/>
      <c r="C6134" s="142"/>
      <c r="D6134" s="142"/>
      <c r="E6134" s="142"/>
      <c r="F6134" s="142"/>
      <c r="K6134" s="140" t="s">
        <v>8889</v>
      </c>
    </row>
    <row r="6135" spans="1:11" s="139" customFormat="1" ht="30" customHeight="1">
      <c r="A6135" s="140" t="s">
        <v>5473</v>
      </c>
      <c r="B6135" s="142"/>
      <c r="C6135" s="142"/>
      <c r="D6135" s="142"/>
      <c r="E6135" s="142"/>
      <c r="F6135" s="142"/>
      <c r="K6135" s="140" t="s">
        <v>8890</v>
      </c>
    </row>
    <row r="6136" spans="1:11" s="139" customFormat="1" ht="30" customHeight="1">
      <c r="A6136" s="140" t="s">
        <v>52</v>
      </c>
      <c r="B6136" s="142"/>
      <c r="C6136" s="142"/>
      <c r="D6136" s="142"/>
      <c r="E6136" s="142"/>
      <c r="F6136" s="142"/>
      <c r="K6136" s="140" t="s">
        <v>6676</v>
      </c>
    </row>
    <row r="6137" spans="1:11" s="139" customFormat="1" ht="30" customHeight="1">
      <c r="A6137" s="140" t="s">
        <v>5474</v>
      </c>
      <c r="B6137" s="142"/>
      <c r="C6137" s="142"/>
      <c r="D6137" s="142"/>
      <c r="E6137" s="142"/>
      <c r="F6137" s="142"/>
      <c r="K6137" s="140" t="s">
        <v>8891</v>
      </c>
    </row>
    <row r="6138" spans="1:11" s="139" customFormat="1" ht="30" customHeight="1">
      <c r="A6138" s="140" t="s">
        <v>5475</v>
      </c>
      <c r="B6138" s="142">
        <v>513.9</v>
      </c>
      <c r="C6138" s="142"/>
      <c r="D6138" s="142"/>
      <c r="E6138" s="142">
        <v>513.9</v>
      </c>
      <c r="F6138" s="142" t="s">
        <v>8892</v>
      </c>
      <c r="K6138" s="140" t="s">
        <v>8893</v>
      </c>
    </row>
    <row r="6139" spans="1:11" s="139" customFormat="1" ht="30" customHeight="1">
      <c r="A6139" s="140" t="s">
        <v>5476</v>
      </c>
      <c r="B6139" s="142"/>
      <c r="C6139" s="142">
        <v>1135.5999999999999</v>
      </c>
      <c r="D6139" s="142"/>
      <c r="E6139" s="142">
        <v>1135.5999999999999</v>
      </c>
      <c r="F6139" s="142" t="s">
        <v>8894</v>
      </c>
      <c r="K6139" s="140" t="s">
        <v>8895</v>
      </c>
    </row>
    <row r="6140" spans="1:11" s="139" customFormat="1" ht="30" customHeight="1">
      <c r="A6140" s="140" t="s">
        <v>5477</v>
      </c>
      <c r="B6140" s="142"/>
      <c r="C6140" s="142"/>
      <c r="D6140" s="142">
        <v>523</v>
      </c>
      <c r="E6140" s="142">
        <v>523</v>
      </c>
      <c r="F6140" s="142" t="s">
        <v>8896</v>
      </c>
      <c r="K6140" s="140" t="s">
        <v>8897</v>
      </c>
    </row>
    <row r="6141" spans="1:11" s="139" customFormat="1" ht="30" customHeight="1">
      <c r="A6141" s="140" t="s">
        <v>5478</v>
      </c>
      <c r="B6141" s="142"/>
      <c r="C6141" s="142"/>
      <c r="D6141" s="142"/>
      <c r="E6141" s="142"/>
      <c r="F6141" s="142"/>
      <c r="K6141" s="140" t="s">
        <v>8898</v>
      </c>
    </row>
    <row r="6142" spans="1:11" s="139" customFormat="1" ht="30" customHeight="1">
      <c r="A6142" s="140" t="s">
        <v>5479</v>
      </c>
      <c r="B6142" s="142">
        <v>128.4</v>
      </c>
      <c r="C6142" s="142"/>
      <c r="D6142" s="142"/>
      <c r="E6142" s="142">
        <v>128.4</v>
      </c>
      <c r="F6142" s="142"/>
      <c r="K6142" s="140" t="s">
        <v>8899</v>
      </c>
    </row>
    <row r="6143" spans="1:11" s="139" customFormat="1" ht="30" customHeight="1">
      <c r="A6143" s="140" t="s">
        <v>5480</v>
      </c>
      <c r="B6143" s="142"/>
      <c r="C6143" s="142">
        <v>993.6</v>
      </c>
      <c r="D6143" s="142"/>
      <c r="E6143" s="142">
        <v>993.6</v>
      </c>
      <c r="F6143" s="142"/>
      <c r="K6143" s="140" t="s">
        <v>8900</v>
      </c>
    </row>
    <row r="6144" spans="1:11" s="139" customFormat="1" ht="30" customHeight="1">
      <c r="A6144" s="140" t="s">
        <v>5481</v>
      </c>
      <c r="B6144" s="142"/>
      <c r="C6144" s="142"/>
      <c r="D6144" s="142">
        <v>130.69999999999999</v>
      </c>
      <c r="E6144" s="142">
        <v>130.69999999999999</v>
      </c>
      <c r="F6144" s="142"/>
      <c r="K6144" s="140" t="s">
        <v>8901</v>
      </c>
    </row>
    <row r="6145" spans="1:11" s="139" customFormat="1" ht="30" customHeight="1">
      <c r="A6145" s="140" t="s">
        <v>5482</v>
      </c>
      <c r="B6145" s="142"/>
      <c r="C6145" s="142"/>
      <c r="D6145" s="142"/>
      <c r="E6145" s="142"/>
      <c r="F6145" s="142"/>
      <c r="K6145" s="140" t="s">
        <v>8902</v>
      </c>
    </row>
    <row r="6146" spans="1:11" s="139" customFormat="1" ht="30" customHeight="1">
      <c r="A6146" s="140" t="s">
        <v>5483</v>
      </c>
      <c r="B6146" s="142"/>
      <c r="C6146" s="142">
        <v>638.70000000000005</v>
      </c>
      <c r="D6146" s="142"/>
      <c r="E6146" s="142">
        <v>638.70000000000005</v>
      </c>
      <c r="F6146" s="142"/>
      <c r="K6146" s="140" t="s">
        <v>6875</v>
      </c>
    </row>
    <row r="6147" spans="1:11" s="139" customFormat="1" ht="30" customHeight="1">
      <c r="A6147" s="140" t="s">
        <v>3748</v>
      </c>
      <c r="B6147" s="142">
        <v>642.29999999999995</v>
      </c>
      <c r="C6147" s="142">
        <v>2767.9</v>
      </c>
      <c r="D6147" s="142">
        <v>653.70000000000005</v>
      </c>
      <c r="E6147" s="142">
        <v>4063.8999999999996</v>
      </c>
      <c r="F6147" s="142"/>
      <c r="K6147" s="140" t="s">
        <v>6919</v>
      </c>
    </row>
    <row r="6148" spans="1:11" s="139" customFormat="1" ht="30" customHeight="1">
      <c r="A6148" s="140" t="s">
        <v>52</v>
      </c>
      <c r="B6148" s="142"/>
      <c r="C6148" s="142"/>
      <c r="D6148" s="142"/>
      <c r="E6148" s="142"/>
      <c r="F6148" s="142"/>
      <c r="K6148" s="140" t="s">
        <v>52</v>
      </c>
    </row>
    <row r="6149" spans="1:11" s="139" customFormat="1" ht="30" customHeight="1">
      <c r="A6149" s="140" t="s">
        <v>52</v>
      </c>
      <c r="B6149" s="142"/>
      <c r="C6149" s="142"/>
      <c r="D6149" s="142"/>
      <c r="E6149" s="142"/>
      <c r="F6149" s="142"/>
      <c r="K6149" s="140" t="s">
        <v>6758</v>
      </c>
    </row>
    <row r="6150" spans="1:11" s="139" customFormat="1" ht="30" customHeight="1">
      <c r="A6150" s="140" t="s">
        <v>3650</v>
      </c>
      <c r="B6150" s="142"/>
      <c r="C6150" s="142"/>
      <c r="D6150" s="142"/>
      <c r="E6150" s="142"/>
      <c r="F6150" s="142"/>
      <c r="K6150" s="140" t="s">
        <v>6806</v>
      </c>
    </row>
    <row r="6151" spans="1:11" s="139" customFormat="1" ht="30" customHeight="1">
      <c r="A6151" s="140" t="s">
        <v>5484</v>
      </c>
      <c r="B6151" s="142"/>
      <c r="C6151" s="142">
        <v>9433.7999999999993</v>
      </c>
      <c r="D6151" s="142"/>
      <c r="E6151" s="142">
        <v>9433.7999999999993</v>
      </c>
      <c r="F6151" s="142" t="s">
        <v>6755</v>
      </c>
      <c r="K6151" s="140" t="s">
        <v>8903</v>
      </c>
    </row>
    <row r="6152" spans="1:11" s="139" customFormat="1" ht="30" customHeight="1">
      <c r="A6152" s="140" t="s">
        <v>52</v>
      </c>
      <c r="B6152" s="142"/>
      <c r="C6152" s="142"/>
      <c r="D6152" s="142"/>
      <c r="E6152" s="142"/>
      <c r="F6152" s="142"/>
      <c r="K6152" s="140" t="s">
        <v>52</v>
      </c>
    </row>
    <row r="6153" spans="1:11" s="139" customFormat="1" ht="30" customHeight="1">
      <c r="A6153" s="140" t="s">
        <v>3748</v>
      </c>
      <c r="B6153" s="142"/>
      <c r="C6153" s="142">
        <v>9433.7999999999993</v>
      </c>
      <c r="D6153" s="142"/>
      <c r="E6153" s="142">
        <v>9433.7999999999993</v>
      </c>
      <c r="F6153" s="142"/>
      <c r="K6153" s="140" t="s">
        <v>6924</v>
      </c>
    </row>
    <row r="6154" spans="1:11" s="139" customFormat="1" ht="30" customHeight="1">
      <c r="A6154" s="140" t="s">
        <v>52</v>
      </c>
      <c r="B6154" s="142"/>
      <c r="C6154" s="142"/>
      <c r="D6154" s="142"/>
      <c r="E6154" s="142"/>
      <c r="F6154" s="142"/>
      <c r="K6154" s="140" t="s">
        <v>52</v>
      </c>
    </row>
    <row r="6155" spans="1:11" s="139" customFormat="1" ht="30" customHeight="1">
      <c r="A6155" s="140" t="s">
        <v>52</v>
      </c>
      <c r="B6155" s="142"/>
      <c r="C6155" s="142"/>
      <c r="D6155" s="142"/>
      <c r="E6155" s="142"/>
      <c r="F6155" s="142"/>
      <c r="K6155" s="140" t="s">
        <v>6796</v>
      </c>
    </row>
    <row r="6156" spans="1:11" s="139" customFormat="1" ht="30" customHeight="1">
      <c r="A6156" s="140" t="s">
        <v>5485</v>
      </c>
      <c r="B6156" s="142"/>
      <c r="C6156" s="142"/>
      <c r="D6156" s="142"/>
      <c r="E6156" s="142"/>
      <c r="F6156" s="142"/>
      <c r="K6156" s="140" t="s">
        <v>8904</v>
      </c>
    </row>
    <row r="6157" spans="1:11" s="139" customFormat="1" ht="30" customHeight="1">
      <c r="A6157" s="140" t="s">
        <v>5486</v>
      </c>
      <c r="B6157" s="142"/>
      <c r="C6157" s="142"/>
      <c r="D6157" s="142"/>
      <c r="E6157" s="142"/>
      <c r="F6157" s="142"/>
      <c r="K6157" s="140" t="s">
        <v>8905</v>
      </c>
    </row>
    <row r="6158" spans="1:11" s="139" customFormat="1" ht="30" customHeight="1">
      <c r="A6158" s="140" t="s">
        <v>5487</v>
      </c>
      <c r="B6158" s="142">
        <v>283</v>
      </c>
      <c r="C6158" s="142"/>
      <c r="D6158" s="142"/>
      <c r="E6158" s="142">
        <v>283</v>
      </c>
      <c r="F6158" s="142"/>
      <c r="K6158" s="140" t="s">
        <v>8906</v>
      </c>
    </row>
    <row r="6159" spans="1:11" s="139" customFormat="1" ht="30" customHeight="1">
      <c r="A6159" s="140" t="s">
        <v>52</v>
      </c>
      <c r="B6159" s="142"/>
      <c r="C6159" s="142"/>
      <c r="D6159" s="142"/>
      <c r="E6159" s="142"/>
      <c r="F6159" s="142"/>
      <c r="K6159" s="140" t="s">
        <v>52</v>
      </c>
    </row>
    <row r="6160" spans="1:11" s="139" customFormat="1" ht="30" customHeight="1">
      <c r="A6160" s="140" t="s">
        <v>3748</v>
      </c>
      <c r="B6160" s="142">
        <v>283</v>
      </c>
      <c r="C6160" s="142"/>
      <c r="D6160" s="142"/>
      <c r="E6160" s="142">
        <v>283</v>
      </c>
      <c r="F6160" s="142"/>
      <c r="K6160" s="140" t="s">
        <v>6993</v>
      </c>
    </row>
    <row r="6161" spans="1:11" s="139" customFormat="1" ht="30" customHeight="1">
      <c r="A6161" s="140" t="s">
        <v>52</v>
      </c>
      <c r="B6161" s="142"/>
      <c r="C6161" s="142"/>
      <c r="D6161" s="142"/>
      <c r="E6161" s="142"/>
      <c r="F6161" s="142"/>
      <c r="K6161" s="140" t="s">
        <v>52</v>
      </c>
    </row>
    <row r="6162" spans="1:11" s="139" customFormat="1" ht="30" customHeight="1">
      <c r="A6162" s="140" t="s">
        <v>52</v>
      </c>
      <c r="B6162" s="142"/>
      <c r="C6162" s="142"/>
      <c r="D6162" s="142"/>
      <c r="E6162" s="142"/>
      <c r="F6162" s="142"/>
      <c r="K6162" s="140" t="s">
        <v>6805</v>
      </c>
    </row>
    <row r="6163" spans="1:11" s="139" customFormat="1" ht="30" customHeight="1">
      <c r="A6163" s="140" t="s">
        <v>3659</v>
      </c>
      <c r="B6163" s="142"/>
      <c r="C6163" s="142"/>
      <c r="D6163" s="142"/>
      <c r="E6163" s="142"/>
      <c r="F6163" s="142"/>
      <c r="K6163" s="140" t="s">
        <v>6825</v>
      </c>
    </row>
    <row r="6164" spans="1:11" s="139" customFormat="1" ht="30" customHeight="1">
      <c r="A6164" s="140" t="s">
        <v>5488</v>
      </c>
      <c r="B6164" s="142"/>
      <c r="C6164" s="142">
        <v>8254.5</v>
      </c>
      <c r="D6164" s="142"/>
      <c r="E6164" s="142">
        <v>8254.5</v>
      </c>
      <c r="F6164" s="142"/>
      <c r="K6164" s="140" t="s">
        <v>8907</v>
      </c>
    </row>
    <row r="6165" spans="1:11" s="139" customFormat="1" ht="30" customHeight="1">
      <c r="A6165" s="140" t="s">
        <v>5489</v>
      </c>
      <c r="B6165" s="142"/>
      <c r="C6165" s="142">
        <v>5306.4</v>
      </c>
      <c r="D6165" s="142"/>
      <c r="E6165" s="142">
        <v>5306.4</v>
      </c>
      <c r="F6165" s="142"/>
      <c r="K6165" s="140" t="s">
        <v>8908</v>
      </c>
    </row>
    <row r="6166" spans="1:11" s="139" customFormat="1" ht="30" customHeight="1">
      <c r="A6166" s="140" t="s">
        <v>3748</v>
      </c>
      <c r="B6166" s="142"/>
      <c r="C6166" s="142">
        <v>13560.9</v>
      </c>
      <c r="D6166" s="142"/>
      <c r="E6166" s="142">
        <v>13560.9</v>
      </c>
      <c r="F6166" s="142"/>
      <c r="K6166" s="140" t="s">
        <v>7190</v>
      </c>
    </row>
    <row r="6167" spans="1:11" s="139" customFormat="1" ht="30" customHeight="1">
      <c r="A6167" s="140" t="s">
        <v>3708</v>
      </c>
      <c r="B6167" s="142">
        <v>925.3</v>
      </c>
      <c r="C6167" s="142">
        <v>25762.6</v>
      </c>
      <c r="D6167" s="142">
        <v>653.70000000000005</v>
      </c>
      <c r="E6167" s="142">
        <v>27341.599999999999</v>
      </c>
      <c r="F6167" s="142"/>
      <c r="K6167" s="140" t="s">
        <v>6882</v>
      </c>
    </row>
    <row r="6168" spans="1:11" s="139" customFormat="1" ht="30" customHeight="1">
      <c r="A6168" s="140"/>
      <c r="B6168" s="140"/>
      <c r="C6168" s="140"/>
      <c r="D6168" s="140"/>
      <c r="E6168" s="140"/>
      <c r="F6168" s="140"/>
    </row>
    <row r="6169" spans="1:11" s="139" customFormat="1" ht="30" customHeight="1" thickBot="1">
      <c r="A6169" s="144" t="s">
        <v>3566</v>
      </c>
      <c r="B6169" s="145">
        <v>925</v>
      </c>
      <c r="C6169" s="145">
        <v>25762</v>
      </c>
      <c r="D6169" s="145">
        <v>653</v>
      </c>
      <c r="E6169" s="145">
        <v>27340</v>
      </c>
      <c r="F6169" s="144"/>
    </row>
    <row r="6170" spans="1:11" s="139" customFormat="1" ht="30" customHeight="1">
      <c r="A6170" s="140"/>
      <c r="B6170" s="140"/>
      <c r="C6170" s="140"/>
      <c r="D6170" s="140"/>
      <c r="E6170" s="140"/>
      <c r="F6170" s="140"/>
    </row>
    <row r="6171" spans="1:11" s="139" customFormat="1" ht="30" customHeight="1">
      <c r="A6171" s="140" t="s">
        <v>8909</v>
      </c>
      <c r="B6171" s="141">
        <v>1175</v>
      </c>
      <c r="C6171" s="141">
        <v>2203</v>
      </c>
      <c r="D6171" s="141">
        <v>809</v>
      </c>
      <c r="E6171" s="141">
        <v>4187</v>
      </c>
      <c r="F6171" s="140" t="s">
        <v>52</v>
      </c>
      <c r="G6171" s="139" t="s">
        <v>52</v>
      </c>
      <c r="H6171" s="139" t="s">
        <v>6588</v>
      </c>
      <c r="K6171" s="139">
        <v>1</v>
      </c>
    </row>
    <row r="6172" spans="1:11" s="139" customFormat="1" ht="30" customHeight="1">
      <c r="A6172" s="147"/>
      <c r="B6172" s="140"/>
      <c r="C6172" s="140"/>
      <c r="D6172" s="140"/>
      <c r="E6172" s="140"/>
      <c r="F6172" s="140"/>
    </row>
    <row r="6173" spans="1:11" s="139" customFormat="1" ht="30" customHeight="1">
      <c r="A6173" s="140" t="s">
        <v>6674</v>
      </c>
      <c r="B6173" s="140"/>
      <c r="C6173" s="140"/>
      <c r="D6173" s="140"/>
      <c r="E6173" s="140"/>
      <c r="F6173" s="140"/>
      <c r="G6173" s="139" t="s">
        <v>52</v>
      </c>
      <c r="I6173" s="139" t="s">
        <v>1535</v>
      </c>
      <c r="J6173" s="139" t="s">
        <v>52</v>
      </c>
      <c r="K6173" s="139" t="s">
        <v>56</v>
      </c>
    </row>
    <row r="6174" spans="1:11" s="139" customFormat="1" ht="30" customHeight="1">
      <c r="A6174" s="140" t="s">
        <v>5490</v>
      </c>
      <c r="B6174" s="142"/>
      <c r="C6174" s="142"/>
      <c r="D6174" s="142"/>
      <c r="E6174" s="142"/>
      <c r="F6174" s="142"/>
      <c r="K6174" s="140" t="s">
        <v>8910</v>
      </c>
    </row>
    <row r="6175" spans="1:11" s="139" customFormat="1" ht="30" customHeight="1">
      <c r="A6175" s="140" t="s">
        <v>5491</v>
      </c>
      <c r="B6175" s="142"/>
      <c r="C6175" s="142"/>
      <c r="D6175" s="142"/>
      <c r="E6175" s="142"/>
      <c r="F6175" s="142"/>
      <c r="K6175" s="140" t="s">
        <v>8911</v>
      </c>
    </row>
    <row r="6176" spans="1:11" s="139" customFormat="1" ht="30" customHeight="1">
      <c r="A6176" s="140" t="s">
        <v>5492</v>
      </c>
      <c r="B6176" s="142"/>
      <c r="C6176" s="142"/>
      <c r="D6176" s="142"/>
      <c r="E6176" s="142"/>
      <c r="F6176" s="142"/>
      <c r="K6176" s="140" t="s">
        <v>8912</v>
      </c>
    </row>
    <row r="6177" spans="1:11" s="139" customFormat="1" ht="30" customHeight="1">
      <c r="A6177" s="140" t="s">
        <v>5493</v>
      </c>
      <c r="B6177" s="142"/>
      <c r="C6177" s="142"/>
      <c r="D6177" s="142"/>
      <c r="E6177" s="142"/>
      <c r="F6177" s="142"/>
      <c r="K6177" s="140" t="s">
        <v>8913</v>
      </c>
    </row>
    <row r="6178" spans="1:11" s="139" customFormat="1" ht="30" customHeight="1">
      <c r="A6178" s="140" t="s">
        <v>52</v>
      </c>
      <c r="B6178" s="142"/>
      <c r="C6178" s="142"/>
      <c r="D6178" s="142"/>
      <c r="E6178" s="142"/>
      <c r="F6178" s="142"/>
      <c r="K6178" s="140" t="s">
        <v>52</v>
      </c>
    </row>
    <row r="6179" spans="1:11" s="139" customFormat="1" ht="30" customHeight="1">
      <c r="A6179" s="140" t="s">
        <v>3548</v>
      </c>
      <c r="B6179" s="142"/>
      <c r="C6179" s="142"/>
      <c r="D6179" s="142"/>
      <c r="E6179" s="142"/>
      <c r="F6179" s="142"/>
      <c r="K6179" s="140" t="s">
        <v>6677</v>
      </c>
    </row>
    <row r="6180" spans="1:11" s="139" customFormat="1" ht="30" customHeight="1">
      <c r="A6180" s="140" t="s">
        <v>5224</v>
      </c>
      <c r="B6180" s="142"/>
      <c r="C6180" s="142"/>
      <c r="D6180" s="142"/>
      <c r="E6180" s="142"/>
      <c r="F6180" s="142"/>
      <c r="K6180" s="140" t="s">
        <v>8652</v>
      </c>
    </row>
    <row r="6181" spans="1:11" s="139" customFormat="1" ht="30" customHeight="1">
      <c r="A6181" s="140" t="s">
        <v>5494</v>
      </c>
      <c r="B6181" s="142"/>
      <c r="C6181" s="142"/>
      <c r="D6181" s="142"/>
      <c r="E6181" s="142"/>
      <c r="F6181" s="142"/>
      <c r="K6181" s="140" t="s">
        <v>8914</v>
      </c>
    </row>
    <row r="6182" spans="1:11" s="139" customFormat="1" ht="30" customHeight="1">
      <c r="A6182" s="140" t="s">
        <v>5495</v>
      </c>
      <c r="B6182" s="142"/>
      <c r="C6182" s="142"/>
      <c r="D6182" s="142"/>
      <c r="E6182" s="142"/>
      <c r="F6182" s="142"/>
      <c r="K6182" s="140" t="s">
        <v>8915</v>
      </c>
    </row>
    <row r="6183" spans="1:11" s="139" customFormat="1" ht="30" customHeight="1">
      <c r="A6183" s="140" t="s">
        <v>5496</v>
      </c>
      <c r="B6183" s="142"/>
      <c r="C6183" s="142"/>
      <c r="D6183" s="142"/>
      <c r="E6183" s="142"/>
      <c r="F6183" s="142"/>
      <c r="K6183" s="140" t="s">
        <v>8916</v>
      </c>
    </row>
    <row r="6184" spans="1:11" s="139" customFormat="1" ht="30" customHeight="1">
      <c r="A6184" s="140" t="s">
        <v>5497</v>
      </c>
      <c r="B6184" s="142"/>
      <c r="C6184" s="142"/>
      <c r="D6184" s="142"/>
      <c r="E6184" s="142"/>
      <c r="F6184" s="142"/>
      <c r="K6184" s="140" t="s">
        <v>8917</v>
      </c>
    </row>
    <row r="6185" spans="1:11" s="139" customFormat="1" ht="30" customHeight="1">
      <c r="A6185" s="140" t="s">
        <v>5498</v>
      </c>
      <c r="B6185" s="142"/>
      <c r="C6185" s="142"/>
      <c r="D6185" s="142"/>
      <c r="E6185" s="142"/>
      <c r="F6185" s="142"/>
      <c r="K6185" s="140" t="s">
        <v>8918</v>
      </c>
    </row>
    <row r="6186" spans="1:11" s="139" customFormat="1" ht="30" customHeight="1">
      <c r="A6186" s="140" t="s">
        <v>5230</v>
      </c>
      <c r="B6186" s="142"/>
      <c r="C6186" s="142"/>
      <c r="D6186" s="142"/>
      <c r="E6186" s="142"/>
      <c r="F6186" s="142"/>
      <c r="K6186" s="140" t="s">
        <v>8658</v>
      </c>
    </row>
    <row r="6187" spans="1:11" s="139" customFormat="1" ht="30" customHeight="1">
      <c r="A6187" s="140" t="s">
        <v>5499</v>
      </c>
      <c r="B6187" s="142"/>
      <c r="C6187" s="142"/>
      <c r="D6187" s="142"/>
      <c r="E6187" s="142"/>
      <c r="F6187" s="142"/>
      <c r="K6187" s="140" t="s">
        <v>8919</v>
      </c>
    </row>
    <row r="6188" spans="1:11" s="139" customFormat="1" ht="30" customHeight="1">
      <c r="A6188" s="140" t="s">
        <v>52</v>
      </c>
      <c r="B6188" s="142"/>
      <c r="C6188" s="142"/>
      <c r="D6188" s="142"/>
      <c r="E6188" s="142"/>
      <c r="F6188" s="142"/>
      <c r="K6188" s="140" t="s">
        <v>52</v>
      </c>
    </row>
    <row r="6189" spans="1:11" s="139" customFormat="1" ht="30" customHeight="1">
      <c r="A6189" s="140" t="s">
        <v>5293</v>
      </c>
      <c r="B6189" s="142"/>
      <c r="C6189" s="142"/>
      <c r="D6189" s="142"/>
      <c r="E6189" s="142"/>
      <c r="F6189" s="142"/>
      <c r="K6189" s="140" t="s">
        <v>7591</v>
      </c>
    </row>
    <row r="6190" spans="1:11" s="139" customFormat="1" ht="30" customHeight="1">
      <c r="A6190" s="140" t="s">
        <v>5500</v>
      </c>
      <c r="B6190" s="142"/>
      <c r="C6190" s="142"/>
      <c r="D6190" s="142"/>
      <c r="E6190" s="142"/>
      <c r="F6190" s="142"/>
      <c r="K6190" s="140" t="s">
        <v>8920</v>
      </c>
    </row>
    <row r="6191" spans="1:11" s="139" customFormat="1" ht="30" customHeight="1">
      <c r="A6191" s="140" t="s">
        <v>5226</v>
      </c>
      <c r="B6191" s="142"/>
      <c r="C6191" s="142"/>
      <c r="D6191" s="142"/>
      <c r="E6191" s="142"/>
      <c r="F6191" s="142"/>
      <c r="K6191" s="140" t="s">
        <v>8654</v>
      </c>
    </row>
    <row r="6192" spans="1:11" s="139" customFormat="1" ht="30" customHeight="1">
      <c r="A6192" s="140" t="s">
        <v>5501</v>
      </c>
      <c r="B6192" s="142"/>
      <c r="C6192" s="142"/>
      <c r="D6192" s="142"/>
      <c r="E6192" s="142"/>
      <c r="F6192" s="142"/>
      <c r="K6192" s="140" t="s">
        <v>8921</v>
      </c>
    </row>
    <row r="6193" spans="1:11" s="139" customFormat="1" ht="30" customHeight="1">
      <c r="A6193" s="140" t="s">
        <v>5502</v>
      </c>
      <c r="B6193" s="142"/>
      <c r="C6193" s="142"/>
      <c r="D6193" s="142"/>
      <c r="E6193" s="142"/>
      <c r="F6193" s="142"/>
      <c r="K6193" s="140" t="s">
        <v>8922</v>
      </c>
    </row>
    <row r="6194" spans="1:11" s="139" customFormat="1" ht="30" customHeight="1">
      <c r="A6194" s="140" t="s">
        <v>5503</v>
      </c>
      <c r="B6194" s="142"/>
      <c r="C6194" s="142"/>
      <c r="D6194" s="142"/>
      <c r="E6194" s="142"/>
      <c r="F6194" s="142"/>
      <c r="K6194" s="140" t="s">
        <v>8923</v>
      </c>
    </row>
    <row r="6195" spans="1:11" s="139" customFormat="1" ht="30" customHeight="1">
      <c r="A6195" s="140" t="s">
        <v>5504</v>
      </c>
      <c r="B6195" s="142"/>
      <c r="C6195" s="142"/>
      <c r="D6195" s="142"/>
      <c r="E6195" s="142"/>
      <c r="F6195" s="142"/>
      <c r="K6195" s="140" t="s">
        <v>8924</v>
      </c>
    </row>
    <row r="6196" spans="1:11" s="139" customFormat="1" ht="30" customHeight="1">
      <c r="A6196" s="140" t="s">
        <v>5505</v>
      </c>
      <c r="B6196" s="142"/>
      <c r="C6196" s="142"/>
      <c r="D6196" s="142"/>
      <c r="E6196" s="142"/>
      <c r="F6196" s="142"/>
      <c r="K6196" s="140" t="s">
        <v>8925</v>
      </c>
    </row>
    <row r="6197" spans="1:11" s="139" customFormat="1" ht="30" customHeight="1">
      <c r="A6197" s="140" t="s">
        <v>5506</v>
      </c>
      <c r="B6197" s="142"/>
      <c r="C6197" s="142"/>
      <c r="D6197" s="142"/>
      <c r="E6197" s="142"/>
      <c r="F6197" s="142"/>
      <c r="K6197" s="140" t="s">
        <v>8926</v>
      </c>
    </row>
    <row r="6198" spans="1:11" s="139" customFormat="1" ht="30" customHeight="1">
      <c r="A6198" s="140" t="s">
        <v>5507</v>
      </c>
      <c r="B6198" s="142"/>
      <c r="C6198" s="142"/>
      <c r="D6198" s="142"/>
      <c r="E6198" s="142"/>
      <c r="F6198" s="142"/>
      <c r="K6198" s="140" t="s">
        <v>8927</v>
      </c>
    </row>
    <row r="6199" spans="1:11" s="139" customFormat="1" ht="30" customHeight="1">
      <c r="A6199" s="140" t="s">
        <v>4256</v>
      </c>
      <c r="B6199" s="142"/>
      <c r="C6199" s="142"/>
      <c r="D6199" s="142"/>
      <c r="E6199" s="142"/>
      <c r="F6199" s="142"/>
      <c r="K6199" s="140" t="s">
        <v>7498</v>
      </c>
    </row>
    <row r="6200" spans="1:11" s="139" customFormat="1" ht="30" customHeight="1">
      <c r="A6200" s="140" t="s">
        <v>5508</v>
      </c>
      <c r="B6200" s="142"/>
      <c r="C6200" s="142"/>
      <c r="D6200" s="142"/>
      <c r="E6200" s="142"/>
      <c r="F6200" s="142"/>
      <c r="K6200" s="140" t="s">
        <v>8928</v>
      </c>
    </row>
    <row r="6201" spans="1:11" s="139" customFormat="1" ht="30" customHeight="1">
      <c r="A6201" s="140" t="s">
        <v>5509</v>
      </c>
      <c r="B6201" s="142"/>
      <c r="C6201" s="142"/>
      <c r="D6201" s="142"/>
      <c r="E6201" s="142"/>
      <c r="F6201" s="142"/>
      <c r="K6201" s="140" t="s">
        <v>8929</v>
      </c>
    </row>
    <row r="6202" spans="1:11" s="139" customFormat="1" ht="30" customHeight="1">
      <c r="A6202" s="140" t="s">
        <v>5510</v>
      </c>
      <c r="B6202" s="142"/>
      <c r="C6202" s="142"/>
      <c r="D6202" s="142"/>
      <c r="E6202" s="142"/>
      <c r="F6202" s="142"/>
      <c r="K6202" s="140" t="s">
        <v>8930</v>
      </c>
    </row>
    <row r="6203" spans="1:11" s="139" customFormat="1" ht="30" customHeight="1">
      <c r="A6203" s="140" t="s">
        <v>5511</v>
      </c>
      <c r="B6203" s="142"/>
      <c r="C6203" s="142"/>
      <c r="D6203" s="142"/>
      <c r="E6203" s="142"/>
      <c r="F6203" s="142"/>
      <c r="K6203" s="140" t="s">
        <v>8931</v>
      </c>
    </row>
    <row r="6204" spans="1:11" s="139" customFormat="1" ht="30" customHeight="1">
      <c r="A6204" s="140" t="s">
        <v>52</v>
      </c>
      <c r="B6204" s="142"/>
      <c r="C6204" s="142"/>
      <c r="D6204" s="142"/>
      <c r="E6204" s="142"/>
      <c r="F6204" s="142"/>
      <c r="K6204" s="140" t="s">
        <v>6676</v>
      </c>
    </row>
    <row r="6205" spans="1:11" s="139" customFormat="1" ht="30" customHeight="1">
      <c r="A6205" s="140" t="s">
        <v>5512</v>
      </c>
      <c r="B6205" s="142"/>
      <c r="C6205" s="142"/>
      <c r="D6205" s="142"/>
      <c r="E6205" s="142"/>
      <c r="F6205" s="142"/>
      <c r="K6205" s="140" t="s">
        <v>8932</v>
      </c>
    </row>
    <row r="6206" spans="1:11" s="139" customFormat="1" ht="30" customHeight="1">
      <c r="A6206" s="140" t="s">
        <v>5513</v>
      </c>
      <c r="B6206" s="142"/>
      <c r="C6206" s="142"/>
      <c r="D6206" s="142"/>
      <c r="E6206" s="142"/>
      <c r="F6206" s="142"/>
      <c r="K6206" s="140" t="s">
        <v>8933</v>
      </c>
    </row>
    <row r="6207" spans="1:11" s="139" customFormat="1" ht="30" customHeight="1">
      <c r="A6207" s="140" t="s">
        <v>5514</v>
      </c>
      <c r="B6207" s="142">
        <v>1175.8</v>
      </c>
      <c r="C6207" s="142"/>
      <c r="D6207" s="142"/>
      <c r="E6207" s="142">
        <v>1175.8</v>
      </c>
      <c r="F6207" s="142" t="s">
        <v>8934</v>
      </c>
      <c r="K6207" s="140" t="s">
        <v>8935</v>
      </c>
    </row>
    <row r="6208" spans="1:11" s="139" customFormat="1" ht="30" customHeight="1">
      <c r="A6208" s="140" t="s">
        <v>5515</v>
      </c>
      <c r="B6208" s="142"/>
      <c r="C6208" s="142">
        <v>2203.4</v>
      </c>
      <c r="D6208" s="142"/>
      <c r="E6208" s="142">
        <v>2203.4</v>
      </c>
      <c r="F6208" s="142" t="s">
        <v>8936</v>
      </c>
      <c r="K6208" s="140" t="s">
        <v>8937</v>
      </c>
    </row>
    <row r="6209" spans="1:11" s="139" customFormat="1" ht="30" customHeight="1">
      <c r="A6209" s="140" t="s">
        <v>5516</v>
      </c>
      <c r="B6209" s="142"/>
      <c r="C6209" s="142"/>
      <c r="D6209" s="142">
        <v>809.1</v>
      </c>
      <c r="E6209" s="142">
        <v>809.1</v>
      </c>
      <c r="F6209" s="142" t="s">
        <v>8938</v>
      </c>
      <c r="K6209" s="140" t="s">
        <v>8939</v>
      </c>
    </row>
    <row r="6210" spans="1:11" s="139" customFormat="1" ht="30" customHeight="1">
      <c r="A6210" s="140" t="s">
        <v>52</v>
      </c>
      <c r="B6210" s="142"/>
      <c r="C6210" s="142"/>
      <c r="D6210" s="142"/>
      <c r="E6210" s="142"/>
      <c r="F6210" s="142"/>
      <c r="K6210" s="140" t="s">
        <v>52</v>
      </c>
    </row>
    <row r="6211" spans="1:11" s="139" customFormat="1" ht="30" customHeight="1">
      <c r="A6211" s="140" t="s">
        <v>3642</v>
      </c>
      <c r="B6211" s="146">
        <v>1175.8</v>
      </c>
      <c r="C6211" s="146">
        <v>2203.4</v>
      </c>
      <c r="D6211" s="146">
        <v>809.1</v>
      </c>
      <c r="E6211" s="146">
        <v>4188.3</v>
      </c>
      <c r="F6211" s="146"/>
      <c r="K6211" s="140" t="s">
        <v>6787</v>
      </c>
    </row>
    <row r="6212" spans="1:11" s="139" customFormat="1" ht="30" customHeight="1">
      <c r="A6212" s="140"/>
      <c r="B6212" s="140"/>
      <c r="C6212" s="140"/>
      <c r="D6212" s="140"/>
      <c r="E6212" s="140"/>
      <c r="F6212" s="140"/>
    </row>
    <row r="6213" spans="1:11" s="139" customFormat="1" ht="30" customHeight="1" thickBot="1">
      <c r="A6213" s="144" t="s">
        <v>3566</v>
      </c>
      <c r="B6213" s="145">
        <v>1175</v>
      </c>
      <c r="C6213" s="145">
        <v>2203</v>
      </c>
      <c r="D6213" s="145">
        <v>809</v>
      </c>
      <c r="E6213" s="145">
        <v>4187</v>
      </c>
      <c r="F6213" s="144"/>
    </row>
    <row r="6214" spans="1:11" s="139" customFormat="1" ht="30" customHeight="1">
      <c r="A6214" s="140"/>
      <c r="B6214" s="140"/>
      <c r="C6214" s="140"/>
      <c r="D6214" s="140"/>
      <c r="E6214" s="140"/>
      <c r="F6214" s="140"/>
    </row>
    <row r="6215" spans="1:11" s="139" customFormat="1" ht="30" customHeight="1">
      <c r="A6215" s="140" t="s">
        <v>8940</v>
      </c>
      <c r="B6215" s="141">
        <v>288</v>
      </c>
      <c r="C6215" s="141">
        <v>543</v>
      </c>
      <c r="D6215" s="141">
        <v>394</v>
      </c>
      <c r="E6215" s="141">
        <v>1225</v>
      </c>
      <c r="F6215" s="140" t="s">
        <v>52</v>
      </c>
      <c r="G6215" s="139" t="s">
        <v>52</v>
      </c>
      <c r="H6215" s="139" t="s">
        <v>6589</v>
      </c>
      <c r="K6215" s="139">
        <v>1</v>
      </c>
    </row>
    <row r="6216" spans="1:11" s="139" customFormat="1" ht="30" customHeight="1">
      <c r="A6216" s="147"/>
      <c r="B6216" s="140"/>
      <c r="C6216" s="140"/>
      <c r="D6216" s="140"/>
      <c r="E6216" s="140"/>
      <c r="F6216" s="140"/>
    </row>
    <row r="6217" spans="1:11" s="139" customFormat="1" ht="30" customHeight="1">
      <c r="A6217" s="140" t="s">
        <v>6674</v>
      </c>
      <c r="B6217" s="140"/>
      <c r="C6217" s="140"/>
      <c r="D6217" s="140"/>
      <c r="E6217" s="140"/>
      <c r="F6217" s="140"/>
      <c r="G6217" s="139" t="s">
        <v>52</v>
      </c>
      <c r="I6217" s="139" t="s">
        <v>1535</v>
      </c>
      <c r="J6217" s="139" t="s">
        <v>52</v>
      </c>
      <c r="K6217" s="139" t="s">
        <v>56</v>
      </c>
    </row>
    <row r="6218" spans="1:11" s="139" customFormat="1" ht="30" customHeight="1">
      <c r="A6218" s="140" t="s">
        <v>5517</v>
      </c>
      <c r="B6218" s="142"/>
      <c r="C6218" s="142"/>
      <c r="D6218" s="142"/>
      <c r="E6218" s="142"/>
      <c r="F6218" s="142"/>
      <c r="K6218" s="140" t="s">
        <v>8941</v>
      </c>
    </row>
    <row r="6219" spans="1:11" s="139" customFormat="1" ht="30" customHeight="1">
      <c r="A6219" s="140" t="s">
        <v>52</v>
      </c>
      <c r="B6219" s="142"/>
      <c r="C6219" s="142"/>
      <c r="D6219" s="142"/>
      <c r="E6219" s="142"/>
      <c r="F6219" s="142"/>
      <c r="K6219" s="140" t="s">
        <v>6676</v>
      </c>
    </row>
    <row r="6220" spans="1:11" s="139" customFormat="1" ht="30" customHeight="1">
      <c r="A6220" s="140" t="s">
        <v>3548</v>
      </c>
      <c r="B6220" s="142"/>
      <c r="C6220" s="142"/>
      <c r="D6220" s="142"/>
      <c r="E6220" s="142"/>
      <c r="F6220" s="142"/>
      <c r="K6220" s="140" t="s">
        <v>6677</v>
      </c>
    </row>
    <row r="6221" spans="1:11" s="139" customFormat="1" ht="30" customHeight="1">
      <c r="A6221" s="140" t="s">
        <v>5223</v>
      </c>
      <c r="B6221" s="142"/>
      <c r="C6221" s="142"/>
      <c r="D6221" s="142"/>
      <c r="E6221" s="142"/>
      <c r="F6221" s="142"/>
      <c r="K6221" s="140" t="s">
        <v>8651</v>
      </c>
    </row>
    <row r="6222" spans="1:11" s="139" customFormat="1" ht="30" customHeight="1">
      <c r="A6222" s="140" t="s">
        <v>5224</v>
      </c>
      <c r="B6222" s="142"/>
      <c r="C6222" s="142"/>
      <c r="D6222" s="142"/>
      <c r="E6222" s="142"/>
      <c r="F6222" s="142"/>
      <c r="K6222" s="140" t="s">
        <v>8652</v>
      </c>
    </row>
    <row r="6223" spans="1:11" s="139" customFormat="1" ht="30" customHeight="1">
      <c r="A6223" s="140" t="s">
        <v>5225</v>
      </c>
      <c r="B6223" s="142"/>
      <c r="C6223" s="142"/>
      <c r="D6223" s="142"/>
      <c r="E6223" s="142"/>
      <c r="F6223" s="142"/>
      <c r="K6223" s="140" t="s">
        <v>8653</v>
      </c>
    </row>
    <row r="6224" spans="1:11" s="139" customFormat="1" ht="30" customHeight="1">
      <c r="A6224" s="140" t="s">
        <v>5226</v>
      </c>
      <c r="B6224" s="142"/>
      <c r="C6224" s="142"/>
      <c r="D6224" s="142"/>
      <c r="E6224" s="142"/>
      <c r="F6224" s="142"/>
      <c r="K6224" s="140" t="s">
        <v>8654</v>
      </c>
    </row>
    <row r="6225" spans="1:11" s="139" customFormat="1" ht="30" customHeight="1">
      <c r="A6225" s="140" t="s">
        <v>5227</v>
      </c>
      <c r="B6225" s="142"/>
      <c r="C6225" s="142"/>
      <c r="D6225" s="142"/>
      <c r="E6225" s="142"/>
      <c r="F6225" s="142"/>
      <c r="K6225" s="140" t="s">
        <v>8655</v>
      </c>
    </row>
    <row r="6226" spans="1:11" s="139" customFormat="1" ht="30" customHeight="1">
      <c r="A6226" s="140" t="s">
        <v>5228</v>
      </c>
      <c r="B6226" s="142"/>
      <c r="C6226" s="142"/>
      <c r="D6226" s="142"/>
      <c r="E6226" s="142"/>
      <c r="F6226" s="142"/>
      <c r="K6226" s="140" t="s">
        <v>8656</v>
      </c>
    </row>
    <row r="6227" spans="1:11" s="139" customFormat="1" ht="30" customHeight="1">
      <c r="A6227" s="140" t="s">
        <v>5229</v>
      </c>
      <c r="B6227" s="142"/>
      <c r="C6227" s="142"/>
      <c r="D6227" s="142"/>
      <c r="E6227" s="142"/>
      <c r="F6227" s="142"/>
      <c r="K6227" s="140" t="s">
        <v>8657</v>
      </c>
    </row>
    <row r="6228" spans="1:11" s="139" customFormat="1" ht="30" customHeight="1">
      <c r="A6228" s="140" t="s">
        <v>5230</v>
      </c>
      <c r="B6228" s="142"/>
      <c r="C6228" s="142"/>
      <c r="D6228" s="142"/>
      <c r="E6228" s="142"/>
      <c r="F6228" s="142"/>
      <c r="K6228" s="140" t="s">
        <v>8658</v>
      </c>
    </row>
    <row r="6229" spans="1:11" s="139" customFormat="1" ht="30" customHeight="1">
      <c r="A6229" s="140" t="s">
        <v>5231</v>
      </c>
      <c r="B6229" s="142"/>
      <c r="C6229" s="142"/>
      <c r="D6229" s="142"/>
      <c r="E6229" s="142"/>
      <c r="F6229" s="142"/>
      <c r="K6229" s="140" t="s">
        <v>8659</v>
      </c>
    </row>
    <row r="6230" spans="1:11" s="139" customFormat="1" ht="30" customHeight="1">
      <c r="A6230" s="140" t="s">
        <v>52</v>
      </c>
      <c r="B6230" s="142"/>
      <c r="C6230" s="142"/>
      <c r="D6230" s="142"/>
      <c r="E6230" s="142"/>
      <c r="F6230" s="142"/>
      <c r="K6230" s="140" t="s">
        <v>52</v>
      </c>
    </row>
    <row r="6231" spans="1:11" s="139" customFormat="1" ht="30" customHeight="1">
      <c r="A6231" s="140" t="s">
        <v>5233</v>
      </c>
      <c r="B6231" s="142"/>
      <c r="C6231" s="142"/>
      <c r="D6231" s="142"/>
      <c r="E6231" s="142"/>
      <c r="F6231" s="142"/>
      <c r="K6231" s="140" t="s">
        <v>8661</v>
      </c>
    </row>
    <row r="6232" spans="1:11" s="139" customFormat="1" ht="30" customHeight="1">
      <c r="A6232" s="140" t="s">
        <v>5234</v>
      </c>
      <c r="B6232" s="142"/>
      <c r="C6232" s="142"/>
      <c r="D6232" s="142"/>
      <c r="E6232" s="142"/>
      <c r="F6232" s="142"/>
      <c r="K6232" s="140" t="s">
        <v>8662</v>
      </c>
    </row>
    <row r="6233" spans="1:11" s="139" customFormat="1" ht="30" customHeight="1">
      <c r="A6233" s="140" t="s">
        <v>5518</v>
      </c>
      <c r="B6233" s="142">
        <v>288.10000000000002</v>
      </c>
      <c r="C6233" s="142"/>
      <c r="D6233" s="142"/>
      <c r="E6233" s="142">
        <v>288.10000000000002</v>
      </c>
      <c r="F6233" s="142" t="s">
        <v>8618</v>
      </c>
      <c r="K6233" s="140" t="s">
        <v>8942</v>
      </c>
    </row>
    <row r="6234" spans="1:11" s="139" customFormat="1" ht="30" customHeight="1">
      <c r="A6234" s="140" t="s">
        <v>5519</v>
      </c>
      <c r="B6234" s="142"/>
      <c r="C6234" s="142">
        <v>543.29999999999995</v>
      </c>
      <c r="D6234" s="142"/>
      <c r="E6234" s="142">
        <v>543.29999999999995</v>
      </c>
      <c r="F6234" s="142" t="s">
        <v>8620</v>
      </c>
      <c r="K6234" s="140" t="s">
        <v>8943</v>
      </c>
    </row>
    <row r="6235" spans="1:11" s="139" customFormat="1" ht="30" customHeight="1">
      <c r="A6235" s="140" t="s">
        <v>5520</v>
      </c>
      <c r="B6235" s="142"/>
      <c r="C6235" s="142"/>
      <c r="D6235" s="142">
        <v>394.1</v>
      </c>
      <c r="E6235" s="142">
        <v>394.1</v>
      </c>
      <c r="F6235" s="142" t="s">
        <v>8622</v>
      </c>
      <c r="K6235" s="140" t="s">
        <v>8944</v>
      </c>
    </row>
    <row r="6236" spans="1:11" s="139" customFormat="1" ht="30" customHeight="1">
      <c r="A6236" s="140" t="s">
        <v>3565</v>
      </c>
      <c r="B6236" s="146">
        <v>288.10000000000002</v>
      </c>
      <c r="C6236" s="146">
        <v>543.29999999999995</v>
      </c>
      <c r="D6236" s="146">
        <v>394.1</v>
      </c>
      <c r="E6236" s="146">
        <v>1225.5</v>
      </c>
      <c r="F6236" s="146"/>
      <c r="K6236" s="140" t="s">
        <v>8666</v>
      </c>
    </row>
    <row r="6237" spans="1:11" s="139" customFormat="1" ht="30" customHeight="1">
      <c r="A6237" s="140"/>
      <c r="B6237" s="140"/>
      <c r="C6237" s="140"/>
      <c r="D6237" s="140"/>
      <c r="E6237" s="140"/>
      <c r="F6237" s="140"/>
    </row>
    <row r="6238" spans="1:11" s="139" customFormat="1" ht="30" customHeight="1" thickBot="1">
      <c r="A6238" s="144" t="s">
        <v>3566</v>
      </c>
      <c r="B6238" s="145">
        <v>288</v>
      </c>
      <c r="C6238" s="145">
        <v>543</v>
      </c>
      <c r="D6238" s="145">
        <v>394</v>
      </c>
      <c r="E6238" s="145">
        <v>1225</v>
      </c>
      <c r="F6238" s="144"/>
    </row>
    <row r="6239" spans="1:11" s="139" customFormat="1" ht="30" customHeight="1">
      <c r="A6239" s="140"/>
      <c r="B6239" s="140"/>
      <c r="C6239" s="140"/>
      <c r="D6239" s="140"/>
      <c r="E6239" s="140"/>
      <c r="F6239" s="140"/>
    </row>
    <row r="6240" spans="1:11" s="139" customFormat="1" ht="30" customHeight="1">
      <c r="A6240" s="140" t="s">
        <v>8945</v>
      </c>
      <c r="B6240" s="141">
        <v>148</v>
      </c>
      <c r="C6240" s="141">
        <v>358</v>
      </c>
      <c r="D6240" s="141">
        <v>200</v>
      </c>
      <c r="E6240" s="141">
        <v>706</v>
      </c>
      <c r="F6240" s="140" t="s">
        <v>52</v>
      </c>
      <c r="G6240" s="139" t="s">
        <v>52</v>
      </c>
      <c r="H6240" s="139" t="s">
        <v>6590</v>
      </c>
      <c r="K6240" s="139">
        <v>1</v>
      </c>
    </row>
    <row r="6241" spans="1:11" s="139" customFormat="1" ht="30" customHeight="1">
      <c r="A6241" s="147"/>
      <c r="B6241" s="140"/>
      <c r="C6241" s="140"/>
      <c r="D6241" s="140"/>
      <c r="E6241" s="140"/>
      <c r="F6241" s="140"/>
    </row>
    <row r="6242" spans="1:11" s="139" customFormat="1" ht="30" customHeight="1">
      <c r="A6242" s="140" t="s">
        <v>6674</v>
      </c>
      <c r="B6242" s="140"/>
      <c r="C6242" s="140"/>
      <c r="D6242" s="140"/>
      <c r="E6242" s="140"/>
      <c r="F6242" s="140"/>
      <c r="G6242" s="139" t="s">
        <v>52</v>
      </c>
      <c r="I6242" s="139" t="s">
        <v>1535</v>
      </c>
      <c r="J6242" s="139" t="s">
        <v>52</v>
      </c>
      <c r="K6242" s="139" t="s">
        <v>56</v>
      </c>
    </row>
    <row r="6243" spans="1:11" s="139" customFormat="1" ht="30" customHeight="1">
      <c r="A6243" s="140" t="s">
        <v>3547</v>
      </c>
      <c r="B6243" s="142"/>
      <c r="C6243" s="142"/>
      <c r="D6243" s="142"/>
      <c r="E6243" s="142"/>
      <c r="F6243" s="142"/>
      <c r="K6243" s="140" t="s">
        <v>6675</v>
      </c>
    </row>
    <row r="6244" spans="1:11" s="139" customFormat="1" ht="30" customHeight="1">
      <c r="A6244" s="140" t="s">
        <v>52</v>
      </c>
      <c r="B6244" s="142"/>
      <c r="C6244" s="142"/>
      <c r="D6244" s="142"/>
      <c r="E6244" s="142"/>
      <c r="F6244" s="142"/>
      <c r="K6244" s="140" t="s">
        <v>6676</v>
      </c>
    </row>
    <row r="6245" spans="1:11" s="139" customFormat="1" ht="30" customHeight="1">
      <c r="A6245" s="140" t="s">
        <v>3548</v>
      </c>
      <c r="B6245" s="142"/>
      <c r="C6245" s="142"/>
      <c r="D6245" s="142"/>
      <c r="E6245" s="142"/>
      <c r="F6245" s="142"/>
      <c r="K6245" s="140" t="s">
        <v>6677</v>
      </c>
    </row>
    <row r="6246" spans="1:11" s="139" customFormat="1" ht="30" customHeight="1">
      <c r="A6246" s="140" t="s">
        <v>5521</v>
      </c>
      <c r="B6246" s="142"/>
      <c r="C6246" s="142"/>
      <c r="D6246" s="142"/>
      <c r="E6246" s="142"/>
      <c r="F6246" s="142"/>
      <c r="K6246" s="140" t="s">
        <v>8946</v>
      </c>
    </row>
    <row r="6247" spans="1:11" s="139" customFormat="1" ht="30" customHeight="1">
      <c r="A6247" s="140" t="s">
        <v>5522</v>
      </c>
      <c r="B6247" s="142"/>
      <c r="C6247" s="142"/>
      <c r="D6247" s="142"/>
      <c r="E6247" s="142"/>
      <c r="F6247" s="142"/>
      <c r="K6247" s="140" t="s">
        <v>8947</v>
      </c>
    </row>
    <row r="6248" spans="1:11" s="139" customFormat="1" ht="30" customHeight="1">
      <c r="A6248" s="140" t="s">
        <v>5523</v>
      </c>
      <c r="B6248" s="142"/>
      <c r="C6248" s="142"/>
      <c r="D6248" s="142"/>
      <c r="E6248" s="142"/>
      <c r="F6248" s="142"/>
      <c r="K6248" s="140" t="s">
        <v>8948</v>
      </c>
    </row>
    <row r="6249" spans="1:11" s="139" customFormat="1" ht="30" customHeight="1">
      <c r="A6249" s="140" t="s">
        <v>3551</v>
      </c>
      <c r="B6249" s="142"/>
      <c r="C6249" s="142"/>
      <c r="D6249" s="142"/>
      <c r="E6249" s="142"/>
      <c r="F6249" s="142"/>
      <c r="K6249" s="140" t="s">
        <v>6680</v>
      </c>
    </row>
    <row r="6250" spans="1:11" s="139" customFormat="1" ht="30" customHeight="1">
      <c r="A6250" s="140" t="s">
        <v>3552</v>
      </c>
      <c r="B6250" s="142"/>
      <c r="C6250" s="142"/>
      <c r="D6250" s="142"/>
      <c r="E6250" s="142"/>
      <c r="F6250" s="142"/>
      <c r="K6250" s="140" t="s">
        <v>6681</v>
      </c>
    </row>
    <row r="6251" spans="1:11" s="139" customFormat="1" ht="30" customHeight="1">
      <c r="A6251" s="140" t="s">
        <v>3553</v>
      </c>
      <c r="B6251" s="142"/>
      <c r="C6251" s="142"/>
      <c r="D6251" s="142"/>
      <c r="E6251" s="142"/>
      <c r="F6251" s="142"/>
      <c r="K6251" s="140" t="s">
        <v>6682</v>
      </c>
    </row>
    <row r="6252" spans="1:11" s="139" customFormat="1" ht="30" customHeight="1">
      <c r="A6252" s="140" t="s">
        <v>3554</v>
      </c>
      <c r="B6252" s="142"/>
      <c r="C6252" s="142"/>
      <c r="D6252" s="142"/>
      <c r="E6252" s="142"/>
      <c r="F6252" s="142"/>
      <c r="K6252" s="140" t="s">
        <v>6683</v>
      </c>
    </row>
    <row r="6253" spans="1:11" s="139" customFormat="1" ht="30" customHeight="1">
      <c r="A6253" s="140" t="s">
        <v>3555</v>
      </c>
      <c r="B6253" s="142"/>
      <c r="C6253" s="142"/>
      <c r="D6253" s="142"/>
      <c r="E6253" s="142"/>
      <c r="F6253" s="142"/>
      <c r="K6253" s="140" t="s">
        <v>6684</v>
      </c>
    </row>
    <row r="6254" spans="1:11" s="139" customFormat="1" ht="30" customHeight="1">
      <c r="A6254" s="140" t="s">
        <v>3556</v>
      </c>
      <c r="B6254" s="142"/>
      <c r="C6254" s="142"/>
      <c r="D6254" s="142"/>
      <c r="E6254" s="142"/>
      <c r="F6254" s="142"/>
      <c r="K6254" s="140" t="s">
        <v>6685</v>
      </c>
    </row>
    <row r="6255" spans="1:11" s="139" customFormat="1" ht="30" customHeight="1">
      <c r="A6255" s="140" t="s">
        <v>52</v>
      </c>
      <c r="B6255" s="142"/>
      <c r="C6255" s="142"/>
      <c r="D6255" s="142"/>
      <c r="E6255" s="142"/>
      <c r="F6255" s="142"/>
      <c r="K6255" s="140" t="s">
        <v>52</v>
      </c>
    </row>
    <row r="6256" spans="1:11" s="139" customFormat="1" ht="30" customHeight="1">
      <c r="A6256" s="140" t="s">
        <v>3557</v>
      </c>
      <c r="B6256" s="142"/>
      <c r="C6256" s="142"/>
      <c r="D6256" s="142"/>
      <c r="E6256" s="142"/>
      <c r="F6256" s="142"/>
      <c r="K6256" s="140" t="s">
        <v>6686</v>
      </c>
    </row>
    <row r="6257" spans="1:11" s="139" customFormat="1" ht="30" customHeight="1">
      <c r="A6257" s="140" t="s">
        <v>3558</v>
      </c>
      <c r="B6257" s="142"/>
      <c r="C6257" s="142"/>
      <c r="D6257" s="142"/>
      <c r="E6257" s="142"/>
      <c r="F6257" s="142"/>
      <c r="K6257" s="140" t="s">
        <v>6687</v>
      </c>
    </row>
    <row r="6258" spans="1:11" s="139" customFormat="1" ht="30" customHeight="1">
      <c r="A6258" s="140" t="s">
        <v>5524</v>
      </c>
      <c r="B6258" s="142"/>
      <c r="C6258" s="142"/>
      <c r="D6258" s="142"/>
      <c r="E6258" s="142"/>
      <c r="F6258" s="142"/>
      <c r="K6258" s="140" t="s">
        <v>8949</v>
      </c>
    </row>
    <row r="6259" spans="1:11" s="139" customFormat="1" ht="30" customHeight="1">
      <c r="A6259" s="140" t="s">
        <v>52</v>
      </c>
      <c r="B6259" s="142"/>
      <c r="C6259" s="142"/>
      <c r="D6259" s="142"/>
      <c r="E6259" s="142"/>
      <c r="F6259" s="142"/>
      <c r="K6259" s="140" t="s">
        <v>52</v>
      </c>
    </row>
    <row r="6260" spans="1:11" s="139" customFormat="1" ht="30" customHeight="1">
      <c r="A6260" s="140" t="s">
        <v>3560</v>
      </c>
      <c r="B6260" s="142"/>
      <c r="C6260" s="142"/>
      <c r="D6260" s="142"/>
      <c r="E6260" s="142"/>
      <c r="F6260" s="142"/>
      <c r="K6260" s="140" t="s">
        <v>6689</v>
      </c>
    </row>
    <row r="6261" spans="1:11" s="139" customFormat="1" ht="30" customHeight="1">
      <c r="A6261" s="140" t="s">
        <v>5525</v>
      </c>
      <c r="B6261" s="142"/>
      <c r="C6261" s="142"/>
      <c r="D6261" s="142"/>
      <c r="E6261" s="142"/>
      <c r="F6261" s="142"/>
      <c r="K6261" s="140" t="s">
        <v>8950</v>
      </c>
    </row>
    <row r="6262" spans="1:11" s="139" customFormat="1" ht="30" customHeight="1">
      <c r="A6262" s="140" t="s">
        <v>5526</v>
      </c>
      <c r="B6262" s="142">
        <v>148.9</v>
      </c>
      <c r="C6262" s="142"/>
      <c r="D6262" s="142"/>
      <c r="E6262" s="142">
        <v>148.9</v>
      </c>
      <c r="F6262" s="142" t="s">
        <v>6691</v>
      </c>
      <c r="K6262" s="140" t="s">
        <v>8951</v>
      </c>
    </row>
    <row r="6263" spans="1:11" s="139" customFormat="1" ht="30" customHeight="1">
      <c r="A6263" s="140" t="s">
        <v>5527</v>
      </c>
      <c r="B6263" s="142"/>
      <c r="C6263" s="142">
        <v>358.6</v>
      </c>
      <c r="D6263" s="142"/>
      <c r="E6263" s="142">
        <v>358.6</v>
      </c>
      <c r="F6263" s="142" t="s">
        <v>6693</v>
      </c>
      <c r="K6263" s="140" t="s">
        <v>8952</v>
      </c>
    </row>
    <row r="6264" spans="1:11" s="139" customFormat="1" ht="30" customHeight="1">
      <c r="A6264" s="140" t="s">
        <v>5528</v>
      </c>
      <c r="B6264" s="142"/>
      <c r="C6264" s="142"/>
      <c r="D6264" s="142">
        <v>200.8</v>
      </c>
      <c r="E6264" s="142">
        <v>200.8</v>
      </c>
      <c r="F6264" s="142" t="s">
        <v>6695</v>
      </c>
      <c r="K6264" s="140" t="s">
        <v>8953</v>
      </c>
    </row>
    <row r="6265" spans="1:11" s="139" customFormat="1" ht="30" customHeight="1">
      <c r="A6265" s="140" t="s">
        <v>52</v>
      </c>
      <c r="B6265" s="142"/>
      <c r="C6265" s="142"/>
      <c r="D6265" s="142"/>
      <c r="E6265" s="142"/>
      <c r="F6265" s="142"/>
      <c r="K6265" s="140" t="s">
        <v>52</v>
      </c>
    </row>
    <row r="6266" spans="1:11" s="139" customFormat="1" ht="30" customHeight="1">
      <c r="A6266" s="140" t="s">
        <v>3565</v>
      </c>
      <c r="B6266" s="143">
        <v>148.9</v>
      </c>
      <c r="C6266" s="143">
        <v>358.6</v>
      </c>
      <c r="D6266" s="143">
        <v>200.8</v>
      </c>
      <c r="E6266" s="143">
        <v>708.3</v>
      </c>
      <c r="F6266" s="143"/>
      <c r="K6266" s="140" t="s">
        <v>6728</v>
      </c>
    </row>
    <row r="6267" spans="1:11" s="139" customFormat="1" ht="30" customHeight="1">
      <c r="A6267" s="140"/>
      <c r="B6267" s="140"/>
      <c r="C6267" s="140"/>
      <c r="D6267" s="140"/>
      <c r="E6267" s="140"/>
      <c r="F6267" s="140"/>
    </row>
    <row r="6268" spans="1:11" s="139" customFormat="1" ht="30" customHeight="1" thickBot="1">
      <c r="A6268" s="144" t="s">
        <v>3566</v>
      </c>
      <c r="B6268" s="145">
        <v>148</v>
      </c>
      <c r="C6268" s="145">
        <v>358</v>
      </c>
      <c r="D6268" s="145">
        <v>200</v>
      </c>
      <c r="E6268" s="145">
        <v>706</v>
      </c>
      <c r="F6268" s="144"/>
    </row>
    <row r="6269" spans="1:11" s="139" customFormat="1" ht="30" customHeight="1">
      <c r="A6269" s="140"/>
      <c r="B6269" s="140"/>
      <c r="C6269" s="140"/>
      <c r="D6269" s="140"/>
      <c r="E6269" s="140"/>
      <c r="F6269" s="140"/>
    </row>
    <row r="6270" spans="1:11" s="139" customFormat="1" ht="30" customHeight="1">
      <c r="A6270" s="140" t="s">
        <v>8954</v>
      </c>
      <c r="B6270" s="141">
        <v>0</v>
      </c>
      <c r="C6270" s="141">
        <v>0</v>
      </c>
      <c r="D6270" s="141">
        <v>1600</v>
      </c>
      <c r="E6270" s="141">
        <v>1600</v>
      </c>
      <c r="F6270" s="140" t="s">
        <v>52</v>
      </c>
      <c r="G6270" s="139" t="s">
        <v>52</v>
      </c>
      <c r="H6270" s="139" t="s">
        <v>6591</v>
      </c>
      <c r="K6270" s="139">
        <v>1</v>
      </c>
    </row>
    <row r="6271" spans="1:11" s="139" customFormat="1" ht="30" customHeight="1">
      <c r="A6271" s="147"/>
      <c r="B6271" s="140"/>
      <c r="C6271" s="140"/>
      <c r="D6271" s="140"/>
      <c r="E6271" s="140"/>
      <c r="F6271" s="140"/>
    </row>
    <row r="6272" spans="1:11" s="139" customFormat="1" ht="30" customHeight="1">
      <c r="A6272" s="140" t="s">
        <v>6674</v>
      </c>
      <c r="B6272" s="140"/>
      <c r="C6272" s="140"/>
      <c r="D6272" s="140"/>
      <c r="E6272" s="140"/>
      <c r="F6272" s="140"/>
      <c r="G6272" s="139" t="s">
        <v>52</v>
      </c>
      <c r="I6272" s="139" t="s">
        <v>1535</v>
      </c>
      <c r="J6272" s="139" t="s">
        <v>52</v>
      </c>
      <c r="K6272" s="139" t="s">
        <v>56</v>
      </c>
    </row>
    <row r="6273" spans="1:11" s="139" customFormat="1" ht="30" customHeight="1">
      <c r="A6273" s="140" t="s">
        <v>5529</v>
      </c>
      <c r="B6273" s="142"/>
      <c r="C6273" s="142"/>
      <c r="D6273" s="142"/>
      <c r="E6273" s="142"/>
      <c r="F6273" s="142"/>
      <c r="K6273" s="140" t="s">
        <v>8955</v>
      </c>
    </row>
    <row r="6274" spans="1:11" s="139" customFormat="1" ht="30" customHeight="1">
      <c r="A6274" s="140" t="s">
        <v>52</v>
      </c>
      <c r="B6274" s="142"/>
      <c r="C6274" s="142"/>
      <c r="D6274" s="142"/>
      <c r="E6274" s="142"/>
      <c r="F6274" s="142"/>
      <c r="K6274" s="140" t="s">
        <v>6676</v>
      </c>
    </row>
    <row r="6275" spans="1:11" s="139" customFormat="1" ht="30" customHeight="1">
      <c r="A6275" s="140" t="s">
        <v>4716</v>
      </c>
      <c r="B6275" s="142"/>
      <c r="C6275" s="142"/>
      <c r="D6275" s="142"/>
      <c r="E6275" s="142"/>
      <c r="F6275" s="142"/>
      <c r="K6275" s="140" t="s">
        <v>8096</v>
      </c>
    </row>
    <row r="6276" spans="1:11" s="139" customFormat="1" ht="30" customHeight="1">
      <c r="A6276" s="140" t="s">
        <v>5530</v>
      </c>
      <c r="B6276" s="142"/>
      <c r="C6276" s="142"/>
      <c r="D6276" s="142"/>
      <c r="E6276" s="142"/>
      <c r="F6276" s="142"/>
      <c r="K6276" s="140" t="s">
        <v>8956</v>
      </c>
    </row>
    <row r="6277" spans="1:11" s="139" customFormat="1" ht="30" customHeight="1">
      <c r="A6277" s="140" t="s">
        <v>5531</v>
      </c>
      <c r="B6277" s="142"/>
      <c r="C6277" s="142"/>
      <c r="D6277" s="142"/>
      <c r="E6277" s="142"/>
      <c r="F6277" s="142"/>
      <c r="K6277" s="140" t="s">
        <v>8957</v>
      </c>
    </row>
    <row r="6278" spans="1:11" s="139" customFormat="1" ht="30" customHeight="1">
      <c r="A6278" s="140" t="s">
        <v>5532</v>
      </c>
      <c r="B6278" s="142"/>
      <c r="C6278" s="142"/>
      <c r="D6278" s="142">
        <v>1600</v>
      </c>
      <c r="E6278" s="142">
        <v>1600</v>
      </c>
      <c r="F6278" s="142" t="s">
        <v>8958</v>
      </c>
      <c r="K6278" s="140" t="s">
        <v>8959</v>
      </c>
    </row>
    <row r="6279" spans="1:11" s="139" customFormat="1" ht="30" customHeight="1">
      <c r="A6279" s="140" t="s">
        <v>5533</v>
      </c>
      <c r="B6279" s="146"/>
      <c r="C6279" s="146"/>
      <c r="D6279" s="146">
        <v>1600</v>
      </c>
      <c r="E6279" s="146">
        <v>1600</v>
      </c>
      <c r="F6279" s="146"/>
      <c r="K6279" s="140" t="s">
        <v>8960</v>
      </c>
    </row>
    <row r="6280" spans="1:11" s="139" customFormat="1" ht="30" customHeight="1">
      <c r="A6280" s="140"/>
      <c r="B6280" s="140"/>
      <c r="C6280" s="140"/>
      <c r="D6280" s="140"/>
      <c r="E6280" s="140"/>
      <c r="F6280" s="140"/>
    </row>
    <row r="6281" spans="1:11" s="139" customFormat="1" ht="30" customHeight="1" thickBot="1">
      <c r="A6281" s="144" t="s">
        <v>3566</v>
      </c>
      <c r="B6281" s="145">
        <v>0</v>
      </c>
      <c r="C6281" s="145">
        <v>0</v>
      </c>
      <c r="D6281" s="145">
        <v>1600</v>
      </c>
      <c r="E6281" s="145">
        <v>1600</v>
      </c>
      <c r="F6281" s="144"/>
    </row>
    <row r="6282" spans="1:11" s="139" customFormat="1" ht="30" customHeight="1">
      <c r="A6282" s="140"/>
      <c r="B6282" s="140"/>
      <c r="C6282" s="140"/>
      <c r="D6282" s="140"/>
      <c r="E6282" s="140"/>
      <c r="F6282" s="140"/>
    </row>
    <row r="6283" spans="1:11" s="139" customFormat="1" ht="30" customHeight="1">
      <c r="A6283" s="140" t="s">
        <v>8961</v>
      </c>
      <c r="B6283" s="141">
        <v>8893</v>
      </c>
      <c r="C6283" s="141">
        <v>17263</v>
      </c>
      <c r="D6283" s="141">
        <v>0</v>
      </c>
      <c r="E6283" s="141">
        <v>26156</v>
      </c>
      <c r="F6283" s="140" t="s">
        <v>52</v>
      </c>
      <c r="G6283" s="139" t="s">
        <v>52</v>
      </c>
      <c r="H6283" s="139" t="s">
        <v>6592</v>
      </c>
      <c r="K6283" s="139">
        <v>1</v>
      </c>
    </row>
    <row r="6284" spans="1:11" s="139" customFormat="1" ht="30" customHeight="1">
      <c r="A6284" s="147"/>
      <c r="B6284" s="140"/>
      <c r="C6284" s="140"/>
      <c r="D6284" s="140"/>
      <c r="E6284" s="140"/>
      <c r="F6284" s="140"/>
    </row>
    <row r="6285" spans="1:11" s="139" customFormat="1" ht="30" customHeight="1">
      <c r="A6285" s="140" t="s">
        <v>6674</v>
      </c>
      <c r="B6285" s="140"/>
      <c r="C6285" s="140"/>
      <c r="D6285" s="140"/>
      <c r="E6285" s="140"/>
      <c r="F6285" s="140"/>
      <c r="G6285" s="139" t="s">
        <v>52</v>
      </c>
      <c r="I6285" s="139" t="s">
        <v>1535</v>
      </c>
      <c r="J6285" s="139" t="s">
        <v>52</v>
      </c>
      <c r="K6285" s="139" t="s">
        <v>56</v>
      </c>
    </row>
    <row r="6286" spans="1:11" s="139" customFormat="1" ht="30" customHeight="1">
      <c r="A6286" s="140" t="s">
        <v>5534</v>
      </c>
      <c r="B6286" s="142"/>
      <c r="C6286" s="142"/>
      <c r="D6286" s="142"/>
      <c r="E6286" s="142"/>
      <c r="F6286" s="142"/>
      <c r="K6286" s="140" t="s">
        <v>8962</v>
      </c>
    </row>
    <row r="6287" spans="1:11" s="139" customFormat="1" ht="30" customHeight="1">
      <c r="A6287" s="140" t="s">
        <v>52</v>
      </c>
      <c r="B6287" s="142"/>
      <c r="C6287" s="142"/>
      <c r="D6287" s="142"/>
      <c r="E6287" s="142"/>
      <c r="F6287" s="142"/>
      <c r="K6287" s="140" t="s">
        <v>6676</v>
      </c>
    </row>
    <row r="6288" spans="1:11" s="139" customFormat="1" ht="30" customHeight="1">
      <c r="A6288" s="140" t="s">
        <v>5535</v>
      </c>
      <c r="B6288" s="142"/>
      <c r="C6288" s="142"/>
      <c r="D6288" s="142"/>
      <c r="E6288" s="142"/>
      <c r="F6288" s="142"/>
      <c r="K6288" s="140" t="s">
        <v>8963</v>
      </c>
    </row>
    <row r="6289" spans="1:11" s="139" customFormat="1" ht="30" customHeight="1">
      <c r="A6289" s="140" t="s">
        <v>8964</v>
      </c>
      <c r="B6289" s="142"/>
      <c r="C6289" s="142"/>
      <c r="D6289" s="142"/>
      <c r="E6289" s="142"/>
      <c r="F6289" s="142"/>
      <c r="K6289" s="140" t="s">
        <v>8965</v>
      </c>
    </row>
    <row r="6290" spans="1:11" s="139" customFormat="1" ht="30" customHeight="1">
      <c r="A6290" s="140" t="s">
        <v>5536</v>
      </c>
      <c r="B6290" s="142">
        <v>8893</v>
      </c>
      <c r="C6290" s="142"/>
      <c r="D6290" s="142"/>
      <c r="E6290" s="142">
        <v>8893</v>
      </c>
      <c r="F6290" s="142" t="s">
        <v>8966</v>
      </c>
      <c r="K6290" s="140" t="s">
        <v>8967</v>
      </c>
    </row>
    <row r="6291" spans="1:11" s="139" customFormat="1" ht="30" customHeight="1">
      <c r="A6291" s="140" t="s">
        <v>5537</v>
      </c>
      <c r="B6291" s="142"/>
      <c r="C6291" s="142">
        <v>17263</v>
      </c>
      <c r="D6291" s="142"/>
      <c r="E6291" s="142">
        <v>17263</v>
      </c>
      <c r="F6291" s="142" t="s">
        <v>8968</v>
      </c>
      <c r="K6291" s="140" t="s">
        <v>8969</v>
      </c>
    </row>
    <row r="6292" spans="1:11" s="139" customFormat="1" ht="30" customHeight="1">
      <c r="A6292" s="140" t="s">
        <v>5538</v>
      </c>
      <c r="B6292" s="142"/>
      <c r="C6292" s="142"/>
      <c r="D6292" s="142"/>
      <c r="E6292" s="142"/>
      <c r="F6292" s="142" t="s">
        <v>8970</v>
      </c>
      <c r="K6292" s="140" t="s">
        <v>8971</v>
      </c>
    </row>
    <row r="6293" spans="1:11" s="139" customFormat="1" ht="30" customHeight="1">
      <c r="A6293" s="140" t="s">
        <v>52</v>
      </c>
      <c r="B6293" s="142"/>
      <c r="C6293" s="142"/>
      <c r="D6293" s="142"/>
      <c r="E6293" s="142"/>
      <c r="F6293" s="142"/>
      <c r="K6293" s="140" t="s">
        <v>52</v>
      </c>
    </row>
    <row r="6294" spans="1:11" s="139" customFormat="1" ht="30" customHeight="1">
      <c r="A6294" s="140" t="s">
        <v>5539</v>
      </c>
      <c r="B6294" s="143">
        <v>8893</v>
      </c>
      <c r="C6294" s="143">
        <v>17263</v>
      </c>
      <c r="D6294" s="143"/>
      <c r="E6294" s="143">
        <v>26156</v>
      </c>
      <c r="F6294" s="143"/>
      <c r="K6294" s="140" t="s">
        <v>8972</v>
      </c>
    </row>
    <row r="6295" spans="1:11" s="139" customFormat="1" ht="30" customHeight="1">
      <c r="A6295" s="140"/>
      <c r="B6295" s="140"/>
      <c r="C6295" s="140"/>
      <c r="D6295" s="140"/>
      <c r="E6295" s="140"/>
      <c r="F6295" s="140"/>
    </row>
    <row r="6296" spans="1:11" s="139" customFormat="1" ht="30" customHeight="1" thickBot="1">
      <c r="A6296" s="144" t="s">
        <v>3566</v>
      </c>
      <c r="B6296" s="145">
        <v>8893</v>
      </c>
      <c r="C6296" s="145">
        <v>17263</v>
      </c>
      <c r="D6296" s="145">
        <v>0</v>
      </c>
      <c r="E6296" s="145">
        <v>26156</v>
      </c>
      <c r="F6296" s="144"/>
    </row>
    <row r="6297" spans="1:11" s="139" customFormat="1" ht="30" customHeight="1">
      <c r="A6297" s="140"/>
      <c r="B6297" s="140"/>
      <c r="C6297" s="140"/>
      <c r="D6297" s="140"/>
      <c r="E6297" s="140"/>
      <c r="F6297" s="140"/>
    </row>
    <row r="6298" spans="1:11" s="139" customFormat="1" ht="30" customHeight="1">
      <c r="A6298" s="140" t="s">
        <v>8973</v>
      </c>
      <c r="B6298" s="141">
        <v>50</v>
      </c>
      <c r="C6298" s="141">
        <v>229</v>
      </c>
      <c r="D6298" s="141">
        <v>36</v>
      </c>
      <c r="E6298" s="141">
        <v>315</v>
      </c>
      <c r="F6298" s="140" t="s">
        <v>52</v>
      </c>
      <c r="G6298" s="139" t="s">
        <v>52</v>
      </c>
      <c r="H6298" s="139" t="s">
        <v>6593</v>
      </c>
      <c r="K6298" s="139">
        <v>1</v>
      </c>
    </row>
    <row r="6299" spans="1:11" s="139" customFormat="1" ht="30" customHeight="1">
      <c r="A6299" s="147"/>
      <c r="B6299" s="140"/>
      <c r="C6299" s="140"/>
      <c r="D6299" s="140"/>
      <c r="E6299" s="140"/>
      <c r="F6299" s="140"/>
    </row>
    <row r="6300" spans="1:11" s="139" customFormat="1" ht="30" customHeight="1">
      <c r="A6300" s="140" t="s">
        <v>6674</v>
      </c>
      <c r="B6300" s="140"/>
      <c r="C6300" s="140"/>
      <c r="D6300" s="140"/>
      <c r="E6300" s="140"/>
      <c r="F6300" s="140"/>
      <c r="G6300" s="139" t="s">
        <v>52</v>
      </c>
      <c r="I6300" s="139" t="s">
        <v>1535</v>
      </c>
      <c r="J6300" s="139" t="s">
        <v>52</v>
      </c>
      <c r="K6300" s="139" t="s">
        <v>56</v>
      </c>
    </row>
    <row r="6301" spans="1:11" s="139" customFormat="1" ht="30" customHeight="1">
      <c r="A6301" s="140" t="s">
        <v>5540</v>
      </c>
      <c r="B6301" s="142"/>
      <c r="C6301" s="142"/>
      <c r="D6301" s="142"/>
      <c r="E6301" s="142"/>
      <c r="F6301" s="142"/>
      <c r="K6301" s="140" t="s">
        <v>8974</v>
      </c>
    </row>
    <row r="6302" spans="1:11" s="139" customFormat="1" ht="30" customHeight="1">
      <c r="A6302" s="140" t="s">
        <v>52</v>
      </c>
      <c r="B6302" s="142"/>
      <c r="C6302" s="142"/>
      <c r="D6302" s="142"/>
      <c r="E6302" s="142"/>
      <c r="F6302" s="142"/>
      <c r="K6302" s="140" t="s">
        <v>52</v>
      </c>
    </row>
    <row r="6303" spans="1:11" s="139" customFormat="1" ht="30" customHeight="1">
      <c r="A6303" s="140" t="s">
        <v>3548</v>
      </c>
      <c r="B6303" s="142"/>
      <c r="C6303" s="142"/>
      <c r="D6303" s="142"/>
      <c r="E6303" s="142"/>
      <c r="F6303" s="142"/>
      <c r="K6303" s="140" t="s">
        <v>6677</v>
      </c>
    </row>
    <row r="6304" spans="1:11" s="139" customFormat="1" ht="30" customHeight="1">
      <c r="A6304" s="140" t="s">
        <v>4352</v>
      </c>
      <c r="B6304" s="142"/>
      <c r="C6304" s="142"/>
      <c r="D6304" s="142"/>
      <c r="E6304" s="142"/>
      <c r="F6304" s="142"/>
      <c r="K6304" s="140" t="s">
        <v>7629</v>
      </c>
    </row>
    <row r="6305" spans="1:11" s="139" customFormat="1" ht="30" customHeight="1">
      <c r="A6305" s="140" t="s">
        <v>4353</v>
      </c>
      <c r="B6305" s="142"/>
      <c r="C6305" s="142"/>
      <c r="D6305" s="142"/>
      <c r="E6305" s="142"/>
      <c r="F6305" s="142"/>
      <c r="K6305" s="140" t="s">
        <v>7630</v>
      </c>
    </row>
    <row r="6306" spans="1:11" s="139" customFormat="1" ht="30" customHeight="1">
      <c r="A6306" s="140" t="s">
        <v>4354</v>
      </c>
      <c r="B6306" s="142"/>
      <c r="C6306" s="142"/>
      <c r="D6306" s="142"/>
      <c r="E6306" s="142"/>
      <c r="F6306" s="142"/>
      <c r="K6306" s="140" t="s">
        <v>7593</v>
      </c>
    </row>
    <row r="6307" spans="1:11" s="139" customFormat="1" ht="30" customHeight="1">
      <c r="A6307" s="140" t="s">
        <v>4355</v>
      </c>
      <c r="B6307" s="142"/>
      <c r="C6307" s="142"/>
      <c r="D6307" s="142"/>
      <c r="E6307" s="142"/>
      <c r="F6307" s="142"/>
      <c r="K6307" s="140" t="s">
        <v>7594</v>
      </c>
    </row>
    <row r="6308" spans="1:11" s="139" customFormat="1" ht="30" customHeight="1">
      <c r="A6308" s="140" t="s">
        <v>5197</v>
      </c>
      <c r="B6308" s="142"/>
      <c r="C6308" s="142"/>
      <c r="D6308" s="142"/>
      <c r="E6308" s="142"/>
      <c r="F6308" s="142"/>
      <c r="K6308" s="140" t="s">
        <v>8627</v>
      </c>
    </row>
    <row r="6309" spans="1:11" s="139" customFormat="1" ht="30" customHeight="1">
      <c r="A6309" s="140" t="s">
        <v>4357</v>
      </c>
      <c r="B6309" s="142"/>
      <c r="C6309" s="142"/>
      <c r="D6309" s="142"/>
      <c r="E6309" s="142"/>
      <c r="F6309" s="142"/>
      <c r="K6309" s="140" t="s">
        <v>7632</v>
      </c>
    </row>
    <row r="6310" spans="1:11" s="139" customFormat="1" ht="30" customHeight="1">
      <c r="A6310" s="140" t="s">
        <v>4358</v>
      </c>
      <c r="B6310" s="142"/>
      <c r="C6310" s="142"/>
      <c r="D6310" s="142"/>
      <c r="E6310" s="142"/>
      <c r="F6310" s="142"/>
      <c r="K6310" s="140" t="s">
        <v>7633</v>
      </c>
    </row>
    <row r="6311" spans="1:11" s="139" customFormat="1" ht="30" customHeight="1">
      <c r="A6311" s="140" t="s">
        <v>52</v>
      </c>
      <c r="B6311" s="142"/>
      <c r="C6311" s="142"/>
      <c r="D6311" s="142"/>
      <c r="E6311" s="142"/>
      <c r="F6311" s="142"/>
      <c r="K6311" s="140" t="s">
        <v>52</v>
      </c>
    </row>
    <row r="6312" spans="1:11" s="139" customFormat="1" ht="30" customHeight="1">
      <c r="A6312" s="140" t="s">
        <v>3557</v>
      </c>
      <c r="B6312" s="142"/>
      <c r="C6312" s="142"/>
      <c r="D6312" s="142"/>
      <c r="E6312" s="142"/>
      <c r="F6312" s="142"/>
      <c r="K6312" s="140" t="s">
        <v>7634</v>
      </c>
    </row>
    <row r="6313" spans="1:11" s="139" customFormat="1" ht="30" customHeight="1">
      <c r="A6313" s="140" t="s">
        <v>5199</v>
      </c>
      <c r="B6313" s="142"/>
      <c r="C6313" s="142"/>
      <c r="D6313" s="142"/>
      <c r="E6313" s="142"/>
      <c r="F6313" s="142"/>
      <c r="K6313" s="140" t="s">
        <v>8724</v>
      </c>
    </row>
    <row r="6314" spans="1:11" s="139" customFormat="1" ht="30" customHeight="1">
      <c r="A6314" s="140" t="s">
        <v>5541</v>
      </c>
      <c r="B6314" s="142"/>
      <c r="C6314" s="142"/>
      <c r="D6314" s="142"/>
      <c r="E6314" s="142"/>
      <c r="F6314" s="142"/>
      <c r="K6314" s="140" t="s">
        <v>7648</v>
      </c>
    </row>
    <row r="6315" spans="1:11" s="139" customFormat="1" ht="30" customHeight="1">
      <c r="A6315" s="140" t="s">
        <v>52</v>
      </c>
      <c r="B6315" s="142"/>
      <c r="C6315" s="142"/>
      <c r="D6315" s="142"/>
      <c r="E6315" s="142"/>
      <c r="F6315" s="142"/>
      <c r="K6315" s="140" t="s">
        <v>6676</v>
      </c>
    </row>
    <row r="6316" spans="1:11" s="139" customFormat="1" ht="30" customHeight="1">
      <c r="A6316" s="140" t="s">
        <v>4361</v>
      </c>
      <c r="B6316" s="142"/>
      <c r="C6316" s="142"/>
      <c r="D6316" s="142"/>
      <c r="E6316" s="142"/>
      <c r="F6316" s="142"/>
      <c r="K6316" s="140" t="s">
        <v>7637</v>
      </c>
    </row>
    <row r="6317" spans="1:11" s="139" customFormat="1" ht="30" customHeight="1">
      <c r="A6317" s="140" t="s">
        <v>5542</v>
      </c>
      <c r="B6317" s="142"/>
      <c r="C6317" s="142"/>
      <c r="D6317" s="142"/>
      <c r="E6317" s="142"/>
      <c r="F6317" s="142"/>
      <c r="K6317" s="140" t="s">
        <v>7649</v>
      </c>
    </row>
    <row r="6318" spans="1:11" s="139" customFormat="1" ht="30" customHeight="1">
      <c r="A6318" s="140" t="s">
        <v>5543</v>
      </c>
      <c r="B6318" s="142">
        <v>50</v>
      </c>
      <c r="C6318" s="142"/>
      <c r="D6318" s="142"/>
      <c r="E6318" s="142">
        <v>50</v>
      </c>
      <c r="F6318" s="142" t="s">
        <v>8832</v>
      </c>
      <c r="K6318" s="140" t="s">
        <v>8833</v>
      </c>
    </row>
    <row r="6319" spans="1:11" s="139" customFormat="1" ht="30" customHeight="1">
      <c r="A6319" s="140" t="s">
        <v>5544</v>
      </c>
      <c r="B6319" s="142"/>
      <c r="C6319" s="142">
        <v>136.9</v>
      </c>
      <c r="D6319" s="142"/>
      <c r="E6319" s="142">
        <v>136.9</v>
      </c>
      <c r="F6319" s="142" t="s">
        <v>8834</v>
      </c>
      <c r="K6319" s="140" t="s">
        <v>8835</v>
      </c>
    </row>
    <row r="6320" spans="1:11" s="139" customFormat="1" ht="30" customHeight="1">
      <c r="A6320" s="140" t="s">
        <v>5545</v>
      </c>
      <c r="B6320" s="142"/>
      <c r="C6320" s="142"/>
      <c r="D6320" s="142">
        <v>36.200000000000003</v>
      </c>
      <c r="E6320" s="142">
        <v>36.200000000000003</v>
      </c>
      <c r="F6320" s="142" t="s">
        <v>8836</v>
      </c>
      <c r="K6320" s="140" t="s">
        <v>8837</v>
      </c>
    </row>
    <row r="6321" spans="1:11" s="139" customFormat="1" ht="30" customHeight="1">
      <c r="A6321" s="140" t="s">
        <v>52</v>
      </c>
      <c r="B6321" s="142"/>
      <c r="C6321" s="142"/>
      <c r="D6321" s="142"/>
      <c r="E6321" s="142"/>
      <c r="F6321" s="142"/>
      <c r="K6321" s="140" t="s">
        <v>52</v>
      </c>
    </row>
    <row r="6322" spans="1:11" s="139" customFormat="1" ht="30" customHeight="1">
      <c r="A6322" s="140" t="s">
        <v>3618</v>
      </c>
      <c r="B6322" s="142">
        <v>50</v>
      </c>
      <c r="C6322" s="142">
        <v>136.9</v>
      </c>
      <c r="D6322" s="142">
        <v>36.200000000000003</v>
      </c>
      <c r="E6322" s="142">
        <v>223.1</v>
      </c>
      <c r="F6322" s="142"/>
      <c r="K6322" s="140" t="s">
        <v>6757</v>
      </c>
    </row>
    <row r="6323" spans="1:11" s="139" customFormat="1" ht="30" customHeight="1">
      <c r="A6323" s="140" t="s">
        <v>52</v>
      </c>
      <c r="B6323" s="142"/>
      <c r="C6323" s="142"/>
      <c r="D6323" s="142"/>
      <c r="E6323" s="142"/>
      <c r="F6323" s="142"/>
      <c r="K6323" s="140" t="s">
        <v>52</v>
      </c>
    </row>
    <row r="6324" spans="1:11" s="139" customFormat="1" ht="30" customHeight="1">
      <c r="A6324" s="140" t="s">
        <v>52</v>
      </c>
      <c r="B6324" s="142"/>
      <c r="C6324" s="142"/>
      <c r="D6324" s="142"/>
      <c r="E6324" s="142"/>
      <c r="F6324" s="142"/>
      <c r="K6324" s="140" t="s">
        <v>6758</v>
      </c>
    </row>
    <row r="6325" spans="1:11" s="139" customFormat="1" ht="30" customHeight="1">
      <c r="A6325" s="140" t="s">
        <v>3702</v>
      </c>
      <c r="B6325" s="142"/>
      <c r="C6325" s="142"/>
      <c r="D6325" s="142"/>
      <c r="E6325" s="142"/>
      <c r="F6325" s="142"/>
      <c r="K6325" s="140" t="s">
        <v>6876</v>
      </c>
    </row>
    <row r="6326" spans="1:11" s="139" customFormat="1" ht="30" customHeight="1">
      <c r="A6326" s="140" t="s">
        <v>5546</v>
      </c>
      <c r="B6326" s="142"/>
      <c r="C6326" s="142"/>
      <c r="D6326" s="142"/>
      <c r="E6326" s="142"/>
      <c r="F6326" s="142"/>
      <c r="K6326" s="140" t="s">
        <v>7642</v>
      </c>
    </row>
    <row r="6327" spans="1:11" s="139" customFormat="1" ht="30" customHeight="1">
      <c r="A6327" s="140" t="s">
        <v>5547</v>
      </c>
      <c r="B6327" s="142"/>
      <c r="C6327" s="142">
        <v>93</v>
      </c>
      <c r="D6327" s="142"/>
      <c r="E6327" s="142">
        <v>93</v>
      </c>
      <c r="F6327" s="142" t="s">
        <v>7075</v>
      </c>
      <c r="K6327" s="140" t="s">
        <v>7643</v>
      </c>
    </row>
    <row r="6328" spans="1:11" s="139" customFormat="1" ht="30" customHeight="1">
      <c r="A6328" s="140" t="s">
        <v>52</v>
      </c>
      <c r="B6328" s="142"/>
      <c r="C6328" s="142"/>
      <c r="D6328" s="142"/>
      <c r="E6328" s="142"/>
      <c r="F6328" s="142"/>
      <c r="K6328" s="140" t="s">
        <v>52</v>
      </c>
    </row>
    <row r="6329" spans="1:11" s="139" customFormat="1" ht="30" customHeight="1">
      <c r="A6329" s="140" t="s">
        <v>3618</v>
      </c>
      <c r="B6329" s="142"/>
      <c r="C6329" s="142">
        <v>93</v>
      </c>
      <c r="D6329" s="142"/>
      <c r="E6329" s="142">
        <v>93</v>
      </c>
      <c r="F6329" s="142"/>
      <c r="K6329" s="140" t="s">
        <v>6761</v>
      </c>
    </row>
    <row r="6330" spans="1:11" s="139" customFormat="1" ht="30" customHeight="1">
      <c r="A6330" s="140" t="s">
        <v>52</v>
      </c>
      <c r="B6330" s="142"/>
      <c r="C6330" s="142"/>
      <c r="D6330" s="142"/>
      <c r="E6330" s="142"/>
      <c r="F6330" s="142"/>
      <c r="K6330" s="140" t="s">
        <v>52</v>
      </c>
    </row>
    <row r="6331" spans="1:11" s="139" customFormat="1" ht="30" customHeight="1">
      <c r="A6331" s="140" t="s">
        <v>3621</v>
      </c>
      <c r="B6331" s="142">
        <v>50</v>
      </c>
      <c r="C6331" s="142">
        <v>229.9</v>
      </c>
      <c r="D6331" s="142">
        <v>36.200000000000003</v>
      </c>
      <c r="E6331" s="142">
        <v>316.09999999999997</v>
      </c>
      <c r="F6331" s="142"/>
      <c r="K6331" s="140" t="s">
        <v>6762</v>
      </c>
    </row>
    <row r="6332" spans="1:11" s="139" customFormat="1" ht="30" customHeight="1">
      <c r="A6332" s="140"/>
      <c r="B6332" s="140"/>
      <c r="C6332" s="140"/>
      <c r="D6332" s="140"/>
      <c r="E6332" s="140"/>
      <c r="F6332" s="140"/>
    </row>
    <row r="6333" spans="1:11" s="139" customFormat="1" ht="30" customHeight="1" thickBot="1">
      <c r="A6333" s="144" t="s">
        <v>3566</v>
      </c>
      <c r="B6333" s="145">
        <v>50</v>
      </c>
      <c r="C6333" s="145">
        <v>229</v>
      </c>
      <c r="D6333" s="145">
        <v>36</v>
      </c>
      <c r="E6333" s="145">
        <v>315</v>
      </c>
      <c r="F6333" s="144"/>
    </row>
    <row r="6334" spans="1:11" s="139" customFormat="1" ht="30" customHeight="1">
      <c r="A6334" s="140"/>
      <c r="B6334" s="140"/>
      <c r="C6334" s="140"/>
      <c r="D6334" s="140"/>
      <c r="E6334" s="140"/>
      <c r="F6334" s="140"/>
    </row>
    <row r="6335" spans="1:11" s="139" customFormat="1" ht="30" customHeight="1">
      <c r="A6335" s="140" t="s">
        <v>8975</v>
      </c>
      <c r="B6335" s="141">
        <v>139</v>
      </c>
      <c r="C6335" s="141">
        <v>515</v>
      </c>
      <c r="D6335" s="141">
        <v>248</v>
      </c>
      <c r="E6335" s="141">
        <v>902</v>
      </c>
      <c r="F6335" s="140" t="s">
        <v>52</v>
      </c>
      <c r="G6335" s="139" t="s">
        <v>52</v>
      </c>
      <c r="H6335" s="139" t="s">
        <v>6594</v>
      </c>
      <c r="K6335" s="139">
        <v>1</v>
      </c>
    </row>
    <row r="6336" spans="1:11" s="139" customFormat="1" ht="30" customHeight="1">
      <c r="A6336" s="147"/>
      <c r="B6336" s="140"/>
      <c r="C6336" s="140"/>
      <c r="D6336" s="140"/>
      <c r="E6336" s="140"/>
      <c r="F6336" s="140"/>
    </row>
    <row r="6337" spans="1:11" s="139" customFormat="1" ht="30" customHeight="1">
      <c r="A6337" s="140" t="s">
        <v>6674</v>
      </c>
      <c r="B6337" s="140"/>
      <c r="C6337" s="140"/>
      <c r="D6337" s="140"/>
      <c r="E6337" s="140"/>
      <c r="F6337" s="140"/>
      <c r="G6337" s="139" t="s">
        <v>52</v>
      </c>
      <c r="I6337" s="139" t="s">
        <v>1535</v>
      </c>
      <c r="J6337" s="139" t="s">
        <v>52</v>
      </c>
      <c r="K6337" s="139" t="s">
        <v>56</v>
      </c>
    </row>
    <row r="6338" spans="1:11" s="139" customFormat="1" ht="30" customHeight="1">
      <c r="A6338" s="140" t="s">
        <v>5548</v>
      </c>
      <c r="B6338" s="142"/>
      <c r="C6338" s="142"/>
      <c r="D6338" s="142"/>
      <c r="E6338" s="142"/>
      <c r="F6338" s="142"/>
      <c r="K6338" s="140" t="s">
        <v>8976</v>
      </c>
    </row>
    <row r="6339" spans="1:11" s="139" customFormat="1" ht="30" customHeight="1">
      <c r="A6339" s="140" t="s">
        <v>52</v>
      </c>
      <c r="B6339" s="142"/>
      <c r="C6339" s="142"/>
      <c r="D6339" s="142"/>
      <c r="E6339" s="142"/>
      <c r="F6339" s="142"/>
      <c r="K6339" s="140" t="s">
        <v>52</v>
      </c>
    </row>
    <row r="6340" spans="1:11" s="139" customFormat="1" ht="30" customHeight="1">
      <c r="A6340" s="140" t="s">
        <v>52</v>
      </c>
      <c r="B6340" s="142"/>
      <c r="C6340" s="142"/>
      <c r="D6340" s="142"/>
      <c r="E6340" s="142"/>
      <c r="F6340" s="142"/>
      <c r="K6340" s="140" t="s">
        <v>6676</v>
      </c>
    </row>
    <row r="6341" spans="1:11" s="139" customFormat="1" ht="30" customHeight="1">
      <c r="A6341" s="140" t="s">
        <v>3548</v>
      </c>
      <c r="B6341" s="142"/>
      <c r="C6341" s="142"/>
      <c r="D6341" s="142"/>
      <c r="E6341" s="142"/>
      <c r="F6341" s="142"/>
      <c r="K6341" s="140" t="s">
        <v>6677</v>
      </c>
    </row>
    <row r="6342" spans="1:11" s="139" customFormat="1" ht="30" customHeight="1">
      <c r="A6342" s="140" t="s">
        <v>5293</v>
      </c>
      <c r="B6342" s="142"/>
      <c r="C6342" s="142"/>
      <c r="D6342" s="142"/>
      <c r="E6342" s="142"/>
      <c r="F6342" s="142"/>
      <c r="K6342" s="140" t="s">
        <v>7591</v>
      </c>
    </row>
    <row r="6343" spans="1:11" s="139" customFormat="1" ht="30" customHeight="1">
      <c r="A6343" s="140" t="s">
        <v>5294</v>
      </c>
      <c r="B6343" s="142"/>
      <c r="C6343" s="142"/>
      <c r="D6343" s="142"/>
      <c r="E6343" s="142"/>
      <c r="F6343" s="142"/>
      <c r="K6343" s="140" t="s">
        <v>7592</v>
      </c>
    </row>
    <row r="6344" spans="1:11" s="139" customFormat="1" ht="30" customHeight="1">
      <c r="A6344" s="140" t="s">
        <v>4354</v>
      </c>
      <c r="B6344" s="142"/>
      <c r="C6344" s="142"/>
      <c r="D6344" s="142"/>
      <c r="E6344" s="142"/>
      <c r="F6344" s="142"/>
      <c r="K6344" s="140" t="s">
        <v>7593</v>
      </c>
    </row>
    <row r="6345" spans="1:11" s="139" customFormat="1" ht="30" customHeight="1">
      <c r="A6345" s="140" t="s">
        <v>4355</v>
      </c>
      <c r="B6345" s="142"/>
      <c r="C6345" s="142"/>
      <c r="D6345" s="142"/>
      <c r="E6345" s="142"/>
      <c r="F6345" s="142"/>
      <c r="K6345" s="140" t="s">
        <v>7594</v>
      </c>
    </row>
    <row r="6346" spans="1:11" s="139" customFormat="1" ht="30" customHeight="1">
      <c r="A6346" s="140" t="s">
        <v>5295</v>
      </c>
      <c r="B6346" s="142"/>
      <c r="C6346" s="142"/>
      <c r="D6346" s="142"/>
      <c r="E6346" s="142"/>
      <c r="F6346" s="142"/>
      <c r="K6346" s="140" t="s">
        <v>7595</v>
      </c>
    </row>
    <row r="6347" spans="1:11" s="139" customFormat="1" ht="30" customHeight="1">
      <c r="A6347" s="140" t="s">
        <v>5296</v>
      </c>
      <c r="B6347" s="142"/>
      <c r="C6347" s="142"/>
      <c r="D6347" s="142"/>
      <c r="E6347" s="142"/>
      <c r="F6347" s="142"/>
      <c r="K6347" s="140" t="s">
        <v>7596</v>
      </c>
    </row>
    <row r="6348" spans="1:11" s="139" customFormat="1" ht="30" customHeight="1">
      <c r="A6348" s="140" t="s">
        <v>5297</v>
      </c>
      <c r="B6348" s="142"/>
      <c r="C6348" s="142"/>
      <c r="D6348" s="142"/>
      <c r="E6348" s="142"/>
      <c r="F6348" s="142"/>
      <c r="K6348" s="140" t="s">
        <v>7597</v>
      </c>
    </row>
    <row r="6349" spans="1:11" s="139" customFormat="1" ht="30" customHeight="1">
      <c r="A6349" s="140" t="s">
        <v>5298</v>
      </c>
      <c r="B6349" s="142"/>
      <c r="C6349" s="142"/>
      <c r="D6349" s="142"/>
      <c r="E6349" s="142"/>
      <c r="F6349" s="142"/>
      <c r="K6349" s="140" t="s">
        <v>7598</v>
      </c>
    </row>
    <row r="6350" spans="1:11" s="139" customFormat="1" ht="30" customHeight="1">
      <c r="A6350" s="140" t="s">
        <v>5256</v>
      </c>
      <c r="B6350" s="142"/>
      <c r="C6350" s="142"/>
      <c r="D6350" s="142"/>
      <c r="E6350" s="142"/>
      <c r="F6350" s="142"/>
      <c r="K6350" s="140" t="s">
        <v>8687</v>
      </c>
    </row>
    <row r="6351" spans="1:11" s="139" customFormat="1" ht="30" customHeight="1">
      <c r="A6351" s="140" t="s">
        <v>3576</v>
      </c>
      <c r="B6351" s="142"/>
      <c r="C6351" s="142"/>
      <c r="D6351" s="142"/>
      <c r="E6351" s="142"/>
      <c r="F6351" s="142"/>
      <c r="K6351" s="140" t="s">
        <v>6708</v>
      </c>
    </row>
    <row r="6352" spans="1:11" s="139" customFormat="1" ht="30" customHeight="1">
      <c r="A6352" s="140" t="s">
        <v>3577</v>
      </c>
      <c r="B6352" s="142"/>
      <c r="C6352" s="142"/>
      <c r="D6352" s="142"/>
      <c r="E6352" s="142"/>
      <c r="F6352" s="142"/>
      <c r="K6352" s="140" t="s">
        <v>6709</v>
      </c>
    </row>
    <row r="6353" spans="1:11" s="139" customFormat="1" ht="30" customHeight="1">
      <c r="A6353" s="140" t="s">
        <v>5549</v>
      </c>
      <c r="B6353" s="142"/>
      <c r="C6353" s="142"/>
      <c r="D6353" s="142"/>
      <c r="E6353" s="142"/>
      <c r="F6353" s="142"/>
      <c r="K6353" s="140" t="s">
        <v>8977</v>
      </c>
    </row>
    <row r="6354" spans="1:11" s="139" customFormat="1" ht="30" customHeight="1">
      <c r="A6354" s="140" t="s">
        <v>3579</v>
      </c>
      <c r="B6354" s="142"/>
      <c r="C6354" s="142"/>
      <c r="D6354" s="142"/>
      <c r="E6354" s="142"/>
      <c r="F6354" s="142"/>
      <c r="K6354" s="140" t="s">
        <v>6711</v>
      </c>
    </row>
    <row r="6355" spans="1:11" s="139" customFormat="1" ht="30" customHeight="1">
      <c r="A6355" s="140" t="s">
        <v>3580</v>
      </c>
      <c r="B6355" s="142"/>
      <c r="C6355" s="142"/>
      <c r="D6355" s="142"/>
      <c r="E6355" s="142"/>
      <c r="F6355" s="142"/>
      <c r="K6355" s="140" t="s">
        <v>6712</v>
      </c>
    </row>
    <row r="6356" spans="1:11" s="139" customFormat="1" ht="30" customHeight="1">
      <c r="A6356" s="140" t="s">
        <v>3581</v>
      </c>
      <c r="B6356" s="142"/>
      <c r="C6356" s="142"/>
      <c r="D6356" s="142"/>
      <c r="E6356" s="142"/>
      <c r="F6356" s="142"/>
      <c r="K6356" s="140" t="s">
        <v>6713</v>
      </c>
    </row>
    <row r="6357" spans="1:11" s="139" customFormat="1" ht="30" customHeight="1">
      <c r="A6357" s="140" t="s">
        <v>5257</v>
      </c>
      <c r="B6357" s="142"/>
      <c r="C6357" s="142"/>
      <c r="D6357" s="142"/>
      <c r="E6357" s="142"/>
      <c r="F6357" s="142"/>
      <c r="K6357" s="140" t="s">
        <v>8688</v>
      </c>
    </row>
    <row r="6358" spans="1:11" s="139" customFormat="1" ht="30" customHeight="1">
      <c r="A6358" s="140" t="s">
        <v>5299</v>
      </c>
      <c r="B6358" s="142"/>
      <c r="C6358" s="142"/>
      <c r="D6358" s="142"/>
      <c r="E6358" s="142"/>
      <c r="F6358" s="142"/>
      <c r="K6358" s="140" t="s">
        <v>8727</v>
      </c>
    </row>
    <row r="6359" spans="1:11" s="139" customFormat="1" ht="30" customHeight="1">
      <c r="A6359" s="140" t="s">
        <v>52</v>
      </c>
      <c r="B6359" s="142"/>
      <c r="C6359" s="142"/>
      <c r="D6359" s="142"/>
      <c r="E6359" s="142"/>
      <c r="F6359" s="142"/>
      <c r="K6359" s="140" t="s">
        <v>52</v>
      </c>
    </row>
    <row r="6360" spans="1:11" s="139" customFormat="1" ht="30" customHeight="1">
      <c r="A6360" s="140" t="s">
        <v>3586</v>
      </c>
      <c r="B6360" s="142"/>
      <c r="C6360" s="142"/>
      <c r="D6360" s="142"/>
      <c r="E6360" s="142"/>
      <c r="F6360" s="142"/>
      <c r="K6360" s="140" t="s">
        <v>6718</v>
      </c>
    </row>
    <row r="6361" spans="1:11" s="139" customFormat="1" ht="30" customHeight="1">
      <c r="A6361" s="140" t="s">
        <v>5300</v>
      </c>
      <c r="B6361" s="142"/>
      <c r="C6361" s="142"/>
      <c r="D6361" s="142"/>
      <c r="E6361" s="142"/>
      <c r="F6361" s="142"/>
      <c r="K6361" s="140" t="s">
        <v>7610</v>
      </c>
    </row>
    <row r="6362" spans="1:11" s="139" customFormat="1" ht="30" customHeight="1">
      <c r="A6362" s="140" t="s">
        <v>5301</v>
      </c>
      <c r="B6362" s="142"/>
      <c r="C6362" s="142"/>
      <c r="D6362" s="142"/>
      <c r="E6362" s="142"/>
      <c r="F6362" s="142"/>
      <c r="K6362" s="140" t="s">
        <v>7612</v>
      </c>
    </row>
    <row r="6363" spans="1:11" s="139" customFormat="1" ht="30" customHeight="1">
      <c r="A6363" s="140" t="s">
        <v>5302</v>
      </c>
      <c r="B6363" s="142"/>
      <c r="C6363" s="142"/>
      <c r="D6363" s="142"/>
      <c r="E6363" s="142"/>
      <c r="F6363" s="142"/>
      <c r="K6363" s="140" t="s">
        <v>7614</v>
      </c>
    </row>
    <row r="6364" spans="1:11" s="139" customFormat="1" ht="30" customHeight="1">
      <c r="A6364" s="140" t="s">
        <v>52</v>
      </c>
      <c r="B6364" s="142"/>
      <c r="C6364" s="142"/>
      <c r="D6364" s="142"/>
      <c r="E6364" s="142"/>
      <c r="F6364" s="142"/>
      <c r="K6364" s="140" t="s">
        <v>52</v>
      </c>
    </row>
    <row r="6365" spans="1:11" s="139" customFormat="1" ht="30" customHeight="1">
      <c r="A6365" s="140" t="s">
        <v>5303</v>
      </c>
      <c r="B6365" s="142"/>
      <c r="C6365" s="142"/>
      <c r="D6365" s="142"/>
      <c r="E6365" s="142"/>
      <c r="F6365" s="142"/>
      <c r="K6365" s="140" t="s">
        <v>7615</v>
      </c>
    </row>
    <row r="6366" spans="1:11" s="139" customFormat="1" ht="30" customHeight="1">
      <c r="A6366" s="140" t="s">
        <v>5304</v>
      </c>
      <c r="B6366" s="142">
        <v>139.1</v>
      </c>
      <c r="C6366" s="142"/>
      <c r="D6366" s="142"/>
      <c r="E6366" s="142">
        <v>139.1</v>
      </c>
      <c r="F6366" s="142" t="s">
        <v>8841</v>
      </c>
      <c r="K6366" s="140" t="s">
        <v>8978</v>
      </c>
    </row>
    <row r="6367" spans="1:11" s="139" customFormat="1" ht="30" customHeight="1">
      <c r="A6367" s="140" t="s">
        <v>5428</v>
      </c>
      <c r="B6367" s="142"/>
      <c r="C6367" s="142">
        <v>515.4</v>
      </c>
      <c r="D6367" s="142"/>
      <c r="E6367" s="142">
        <v>515.4</v>
      </c>
      <c r="F6367" s="142" t="s">
        <v>8843</v>
      </c>
      <c r="K6367" s="140" t="s">
        <v>8844</v>
      </c>
    </row>
    <row r="6368" spans="1:11" s="139" customFormat="1" ht="30" customHeight="1">
      <c r="A6368" s="140" t="s">
        <v>5306</v>
      </c>
      <c r="B6368" s="142"/>
      <c r="C6368" s="142"/>
      <c r="D6368" s="142">
        <v>248.1</v>
      </c>
      <c r="E6368" s="142">
        <v>248.1</v>
      </c>
      <c r="F6368" s="142" t="s">
        <v>8845</v>
      </c>
      <c r="K6368" s="140" t="s">
        <v>8846</v>
      </c>
    </row>
    <row r="6369" spans="1:11" s="139" customFormat="1" ht="30" customHeight="1">
      <c r="A6369" s="140" t="s">
        <v>52</v>
      </c>
      <c r="B6369" s="142"/>
      <c r="C6369" s="142"/>
      <c r="D6369" s="142"/>
      <c r="E6369" s="142"/>
      <c r="F6369" s="142"/>
      <c r="K6369" s="140" t="s">
        <v>52</v>
      </c>
    </row>
    <row r="6370" spans="1:11" s="139" customFormat="1" ht="30" customHeight="1">
      <c r="A6370" s="140" t="s">
        <v>3565</v>
      </c>
      <c r="B6370" s="143">
        <v>139.1</v>
      </c>
      <c r="C6370" s="143">
        <v>515.4</v>
      </c>
      <c r="D6370" s="143">
        <v>248.1</v>
      </c>
      <c r="E6370" s="143">
        <v>902.6</v>
      </c>
      <c r="F6370" s="143"/>
      <c r="K6370" s="140" t="s">
        <v>6728</v>
      </c>
    </row>
    <row r="6371" spans="1:11" s="139" customFormat="1" ht="30" customHeight="1">
      <c r="A6371" s="140"/>
      <c r="B6371" s="140"/>
      <c r="C6371" s="140"/>
      <c r="D6371" s="140"/>
      <c r="E6371" s="140"/>
      <c r="F6371" s="140"/>
    </row>
    <row r="6372" spans="1:11" s="139" customFormat="1" ht="30" customHeight="1" thickBot="1">
      <c r="A6372" s="144" t="s">
        <v>3566</v>
      </c>
      <c r="B6372" s="145">
        <v>139</v>
      </c>
      <c r="C6372" s="145">
        <v>515</v>
      </c>
      <c r="D6372" s="145">
        <v>248</v>
      </c>
      <c r="E6372" s="145">
        <v>902</v>
      </c>
      <c r="F6372" s="144"/>
    </row>
    <row r="6373" spans="1:11" s="139" customFormat="1" ht="30" customHeight="1">
      <c r="A6373" s="140"/>
      <c r="B6373" s="140"/>
      <c r="C6373" s="140"/>
      <c r="D6373" s="140"/>
      <c r="E6373" s="140"/>
      <c r="F6373" s="140"/>
    </row>
    <row r="6374" spans="1:11" s="139" customFormat="1" ht="30" customHeight="1">
      <c r="A6374" s="140" t="s">
        <v>8979</v>
      </c>
      <c r="B6374" s="141">
        <v>726926</v>
      </c>
      <c r="C6374" s="141">
        <v>10409540</v>
      </c>
      <c r="D6374" s="141">
        <v>587664</v>
      </c>
      <c r="E6374" s="141">
        <v>11724130</v>
      </c>
      <c r="F6374" s="140" t="s">
        <v>52</v>
      </c>
      <c r="G6374" s="139" t="s">
        <v>52</v>
      </c>
      <c r="H6374" s="139" t="s">
        <v>6595</v>
      </c>
      <c r="K6374" s="139">
        <v>1</v>
      </c>
    </row>
    <row r="6375" spans="1:11" s="139" customFormat="1" ht="30" customHeight="1">
      <c r="A6375" s="147"/>
      <c r="B6375" s="140"/>
      <c r="C6375" s="140"/>
      <c r="D6375" s="140"/>
      <c r="E6375" s="140"/>
      <c r="F6375" s="140"/>
    </row>
    <row r="6376" spans="1:11" s="139" customFormat="1" ht="30" customHeight="1">
      <c r="A6376" s="140" t="s">
        <v>6674</v>
      </c>
      <c r="B6376" s="140"/>
      <c r="C6376" s="140"/>
      <c r="D6376" s="140"/>
      <c r="E6376" s="140"/>
      <c r="F6376" s="140"/>
      <c r="G6376" s="139" t="s">
        <v>52</v>
      </c>
      <c r="I6376" s="139" t="s">
        <v>1535</v>
      </c>
      <c r="J6376" s="139" t="s">
        <v>52</v>
      </c>
      <c r="K6376" s="139" t="s">
        <v>56</v>
      </c>
    </row>
    <row r="6377" spans="1:11" s="139" customFormat="1" ht="30" customHeight="1">
      <c r="A6377" s="140" t="s">
        <v>5550</v>
      </c>
      <c r="B6377" s="142"/>
      <c r="C6377" s="142"/>
      <c r="D6377" s="142"/>
      <c r="E6377" s="142"/>
      <c r="F6377" s="142"/>
      <c r="K6377" s="140" t="s">
        <v>8980</v>
      </c>
    </row>
    <row r="6378" spans="1:11" s="139" customFormat="1" ht="30" customHeight="1">
      <c r="A6378" s="140" t="s">
        <v>52</v>
      </c>
      <c r="B6378" s="142"/>
      <c r="C6378" s="142"/>
      <c r="D6378" s="142"/>
      <c r="E6378" s="142"/>
      <c r="F6378" s="142"/>
      <c r="K6378" s="140" t="s">
        <v>6676</v>
      </c>
    </row>
    <row r="6379" spans="1:11" s="139" customFormat="1" ht="30" customHeight="1">
      <c r="A6379" s="140" t="s">
        <v>3548</v>
      </c>
      <c r="B6379" s="142"/>
      <c r="C6379" s="142"/>
      <c r="D6379" s="142"/>
      <c r="E6379" s="142"/>
      <c r="F6379" s="142"/>
      <c r="K6379" s="140" t="s">
        <v>6677</v>
      </c>
    </row>
    <row r="6380" spans="1:11" s="139" customFormat="1" ht="30" customHeight="1">
      <c r="A6380" s="140" t="s">
        <v>5551</v>
      </c>
      <c r="B6380" s="142"/>
      <c r="C6380" s="142"/>
      <c r="D6380" s="142"/>
      <c r="E6380" s="142"/>
      <c r="F6380" s="142"/>
      <c r="K6380" s="140" t="s">
        <v>8981</v>
      </c>
    </row>
    <row r="6381" spans="1:11" s="139" customFormat="1" ht="30" customHeight="1">
      <c r="A6381" s="140" t="s">
        <v>5309</v>
      </c>
      <c r="B6381" s="142"/>
      <c r="C6381" s="142"/>
      <c r="D6381" s="142"/>
      <c r="E6381" s="142"/>
      <c r="F6381" s="142"/>
      <c r="K6381" s="140" t="s">
        <v>8734</v>
      </c>
    </row>
    <row r="6382" spans="1:11" s="139" customFormat="1" ht="30" customHeight="1">
      <c r="A6382" s="140" t="s">
        <v>5310</v>
      </c>
      <c r="B6382" s="142"/>
      <c r="C6382" s="142"/>
      <c r="D6382" s="142"/>
      <c r="E6382" s="142"/>
      <c r="F6382" s="142"/>
      <c r="K6382" s="140" t="s">
        <v>8735</v>
      </c>
    </row>
    <row r="6383" spans="1:11" s="139" customFormat="1" ht="30" customHeight="1">
      <c r="A6383" s="140" t="s">
        <v>5311</v>
      </c>
      <c r="B6383" s="142"/>
      <c r="C6383" s="142"/>
      <c r="D6383" s="142"/>
      <c r="E6383" s="142"/>
      <c r="F6383" s="142"/>
      <c r="K6383" s="140" t="s">
        <v>8736</v>
      </c>
    </row>
    <row r="6384" spans="1:11" s="139" customFormat="1" ht="30" customHeight="1">
      <c r="A6384" s="140" t="s">
        <v>5312</v>
      </c>
      <c r="B6384" s="142"/>
      <c r="C6384" s="142"/>
      <c r="D6384" s="142"/>
      <c r="E6384" s="142"/>
      <c r="F6384" s="142"/>
      <c r="K6384" s="140" t="s">
        <v>8737</v>
      </c>
    </row>
    <row r="6385" spans="1:11" s="139" customFormat="1" ht="30" customHeight="1">
      <c r="A6385" s="140" t="s">
        <v>5552</v>
      </c>
      <c r="B6385" s="142"/>
      <c r="C6385" s="142"/>
      <c r="D6385" s="142"/>
      <c r="E6385" s="142"/>
      <c r="F6385" s="142"/>
      <c r="K6385" s="140" t="s">
        <v>8982</v>
      </c>
    </row>
    <row r="6386" spans="1:11" s="139" customFormat="1" ht="30" customHeight="1">
      <c r="A6386" s="140" t="s">
        <v>5553</v>
      </c>
      <c r="B6386" s="142"/>
      <c r="C6386" s="142"/>
      <c r="D6386" s="142"/>
      <c r="E6386" s="142"/>
      <c r="F6386" s="142"/>
      <c r="K6386" s="140" t="s">
        <v>8983</v>
      </c>
    </row>
    <row r="6387" spans="1:11" s="139" customFormat="1" ht="30" customHeight="1">
      <c r="A6387" s="140" t="s">
        <v>5554</v>
      </c>
      <c r="B6387" s="142"/>
      <c r="C6387" s="142"/>
      <c r="D6387" s="142"/>
      <c r="E6387" s="142"/>
      <c r="F6387" s="142"/>
      <c r="K6387" s="140" t="s">
        <v>8984</v>
      </c>
    </row>
    <row r="6388" spans="1:11" s="139" customFormat="1" ht="30" customHeight="1">
      <c r="A6388" s="140" t="s">
        <v>5555</v>
      </c>
      <c r="B6388" s="142"/>
      <c r="C6388" s="142"/>
      <c r="D6388" s="142"/>
      <c r="E6388" s="142"/>
      <c r="F6388" s="142"/>
      <c r="K6388" s="140" t="s">
        <v>8985</v>
      </c>
    </row>
    <row r="6389" spans="1:11" s="139" customFormat="1" ht="30" customHeight="1">
      <c r="A6389" s="140" t="s">
        <v>52</v>
      </c>
      <c r="B6389" s="142"/>
      <c r="C6389" s="142"/>
      <c r="D6389" s="142"/>
      <c r="E6389" s="142"/>
      <c r="F6389" s="142"/>
      <c r="K6389" s="140" t="s">
        <v>52</v>
      </c>
    </row>
    <row r="6390" spans="1:11" s="139" customFormat="1" ht="30" customHeight="1">
      <c r="A6390" s="140" t="s">
        <v>3739</v>
      </c>
      <c r="B6390" s="142"/>
      <c r="C6390" s="142"/>
      <c r="D6390" s="142"/>
      <c r="E6390" s="142"/>
      <c r="F6390" s="142"/>
      <c r="K6390" s="140" t="s">
        <v>6904</v>
      </c>
    </row>
    <row r="6391" spans="1:11" s="139" customFormat="1" ht="30" customHeight="1">
      <c r="A6391" s="140" t="s">
        <v>5556</v>
      </c>
      <c r="B6391" s="142"/>
      <c r="C6391" s="142"/>
      <c r="D6391" s="142"/>
      <c r="E6391" s="142"/>
      <c r="F6391" s="142"/>
      <c r="K6391" s="140" t="s">
        <v>8986</v>
      </c>
    </row>
    <row r="6392" spans="1:11" s="139" customFormat="1" ht="30" customHeight="1">
      <c r="A6392" s="140" t="s">
        <v>5557</v>
      </c>
      <c r="B6392" s="142">
        <v>197056</v>
      </c>
      <c r="C6392" s="142"/>
      <c r="D6392" s="142"/>
      <c r="E6392" s="142">
        <v>197056</v>
      </c>
      <c r="F6392" s="142" t="s">
        <v>8851</v>
      </c>
      <c r="K6392" s="140" t="s">
        <v>8987</v>
      </c>
    </row>
    <row r="6393" spans="1:11" s="139" customFormat="1" ht="30" customHeight="1">
      <c r="A6393" s="140" t="s">
        <v>5558</v>
      </c>
      <c r="B6393" s="142"/>
      <c r="C6393" s="142">
        <v>695520</v>
      </c>
      <c r="D6393" s="142"/>
      <c r="E6393" s="142">
        <v>695520</v>
      </c>
      <c r="F6393" s="142" t="s">
        <v>8853</v>
      </c>
      <c r="K6393" s="140" t="s">
        <v>8988</v>
      </c>
    </row>
    <row r="6394" spans="1:11" s="139" customFormat="1" ht="30" customHeight="1">
      <c r="A6394" s="140" t="s">
        <v>5559</v>
      </c>
      <c r="B6394" s="142"/>
      <c r="C6394" s="142"/>
      <c r="D6394" s="142">
        <v>360032</v>
      </c>
      <c r="E6394" s="142">
        <v>360032</v>
      </c>
      <c r="F6394" s="142" t="s">
        <v>8855</v>
      </c>
      <c r="K6394" s="140" t="s">
        <v>8989</v>
      </c>
    </row>
    <row r="6395" spans="1:11" s="139" customFormat="1" ht="30" customHeight="1">
      <c r="A6395" s="140" t="s">
        <v>5560</v>
      </c>
      <c r="B6395" s="142"/>
      <c r="C6395" s="142"/>
      <c r="D6395" s="142"/>
      <c r="E6395" s="142"/>
      <c r="F6395" s="142"/>
      <c r="K6395" s="140" t="s">
        <v>8990</v>
      </c>
    </row>
    <row r="6396" spans="1:11" s="139" customFormat="1" ht="30" customHeight="1">
      <c r="A6396" s="140" t="s">
        <v>5561</v>
      </c>
      <c r="B6396" s="142">
        <v>254368</v>
      </c>
      <c r="C6396" s="142"/>
      <c r="D6396" s="142"/>
      <c r="E6396" s="142">
        <v>254368</v>
      </c>
      <c r="F6396" s="142" t="s">
        <v>8832</v>
      </c>
      <c r="K6396" s="140" t="s">
        <v>8991</v>
      </c>
    </row>
    <row r="6397" spans="1:11" s="139" customFormat="1" ht="30" customHeight="1">
      <c r="A6397" s="140" t="s">
        <v>5558</v>
      </c>
      <c r="B6397" s="142"/>
      <c r="C6397" s="142">
        <v>695520</v>
      </c>
      <c r="D6397" s="142"/>
      <c r="E6397" s="142">
        <v>695520</v>
      </c>
      <c r="F6397" s="142" t="s">
        <v>8834</v>
      </c>
      <c r="K6397" s="140" t="s">
        <v>8992</v>
      </c>
    </row>
    <row r="6398" spans="1:11" s="139" customFormat="1" ht="30" customHeight="1">
      <c r="A6398" s="140" t="s">
        <v>5562</v>
      </c>
      <c r="B6398" s="142"/>
      <c r="C6398" s="142"/>
      <c r="D6398" s="142">
        <v>183936</v>
      </c>
      <c r="E6398" s="142">
        <v>183936</v>
      </c>
      <c r="F6398" s="142" t="s">
        <v>8836</v>
      </c>
      <c r="K6398" s="140" t="s">
        <v>8993</v>
      </c>
    </row>
    <row r="6399" spans="1:11" s="139" customFormat="1" ht="30" customHeight="1">
      <c r="A6399" s="140" t="s">
        <v>5563</v>
      </c>
      <c r="B6399" s="142"/>
      <c r="C6399" s="142"/>
      <c r="D6399" s="142"/>
      <c r="E6399" s="142"/>
      <c r="F6399" s="142"/>
      <c r="K6399" s="140" t="s">
        <v>8994</v>
      </c>
    </row>
    <row r="6400" spans="1:11" s="139" customFormat="1" ht="30" customHeight="1">
      <c r="A6400" s="140" t="s">
        <v>5564</v>
      </c>
      <c r="B6400" s="142">
        <v>7556</v>
      </c>
      <c r="C6400" s="142"/>
      <c r="D6400" s="142"/>
      <c r="E6400" s="142">
        <v>7556</v>
      </c>
      <c r="F6400" s="142" t="s">
        <v>8995</v>
      </c>
      <c r="K6400" s="140" t="s">
        <v>8996</v>
      </c>
    </row>
    <row r="6401" spans="1:11" s="139" customFormat="1" ht="30" customHeight="1">
      <c r="A6401" s="140" t="s">
        <v>5565</v>
      </c>
      <c r="B6401" s="142"/>
      <c r="C6401" s="142">
        <v>86940</v>
      </c>
      <c r="D6401" s="142"/>
      <c r="E6401" s="142">
        <v>86940</v>
      </c>
      <c r="F6401" s="142" t="s">
        <v>8997</v>
      </c>
      <c r="K6401" s="140" t="s">
        <v>8998</v>
      </c>
    </row>
    <row r="6402" spans="1:11" s="139" customFormat="1" ht="30" customHeight="1">
      <c r="A6402" s="140" t="s">
        <v>5566</v>
      </c>
      <c r="B6402" s="142"/>
      <c r="C6402" s="142"/>
      <c r="D6402" s="142">
        <v>43696</v>
      </c>
      <c r="E6402" s="142">
        <v>43696</v>
      </c>
      <c r="F6402" s="142" t="s">
        <v>8999</v>
      </c>
      <c r="K6402" s="140" t="s">
        <v>9000</v>
      </c>
    </row>
    <row r="6403" spans="1:11" s="139" customFormat="1" ht="30" customHeight="1">
      <c r="A6403" s="140" t="s">
        <v>52</v>
      </c>
      <c r="B6403" s="142"/>
      <c r="C6403" s="142"/>
      <c r="D6403" s="142"/>
      <c r="E6403" s="142"/>
      <c r="F6403" s="142"/>
      <c r="K6403" s="140" t="s">
        <v>52</v>
      </c>
    </row>
    <row r="6404" spans="1:11" s="139" customFormat="1" ht="30" customHeight="1">
      <c r="A6404" s="140" t="s">
        <v>3642</v>
      </c>
      <c r="B6404" s="146">
        <v>458980</v>
      </c>
      <c r="C6404" s="146">
        <v>1477980</v>
      </c>
      <c r="D6404" s="146">
        <v>587664</v>
      </c>
      <c r="E6404" s="146">
        <v>2524624</v>
      </c>
      <c r="F6404" s="146"/>
      <c r="K6404" s="140" t="s">
        <v>6787</v>
      </c>
    </row>
    <row r="6405" spans="1:11" s="139" customFormat="1" ht="30" customHeight="1">
      <c r="A6405" s="140" t="s">
        <v>52</v>
      </c>
      <c r="B6405" s="142"/>
      <c r="C6405" s="142"/>
      <c r="D6405" s="142"/>
      <c r="E6405" s="142"/>
      <c r="F6405" s="142"/>
      <c r="K6405" s="140" t="s">
        <v>6758</v>
      </c>
    </row>
    <row r="6406" spans="1:11" s="139" customFormat="1" ht="30" customHeight="1">
      <c r="A6406" s="140" t="s">
        <v>3683</v>
      </c>
      <c r="B6406" s="142"/>
      <c r="C6406" s="142"/>
      <c r="D6406" s="142"/>
      <c r="E6406" s="142"/>
      <c r="F6406" s="142"/>
      <c r="K6406" s="140" t="s">
        <v>6856</v>
      </c>
    </row>
    <row r="6407" spans="1:11" s="139" customFormat="1" ht="30" customHeight="1">
      <c r="A6407" s="140" t="s">
        <v>5381</v>
      </c>
      <c r="B6407" s="142"/>
      <c r="C6407" s="142"/>
      <c r="D6407" s="142"/>
      <c r="E6407" s="142"/>
      <c r="F6407" s="142"/>
      <c r="K6407" s="140" t="s">
        <v>8794</v>
      </c>
    </row>
    <row r="6408" spans="1:11" s="139" customFormat="1" ht="30" customHeight="1">
      <c r="A6408" s="140" t="s">
        <v>5382</v>
      </c>
      <c r="B6408" s="142"/>
      <c r="C6408" s="142">
        <v>6794432</v>
      </c>
      <c r="D6408" s="142"/>
      <c r="E6408" s="142">
        <v>6794432</v>
      </c>
      <c r="F6408" s="142" t="s">
        <v>6752</v>
      </c>
      <c r="K6408" s="140" t="s">
        <v>8807</v>
      </c>
    </row>
    <row r="6409" spans="1:11" s="139" customFormat="1" ht="30" customHeight="1">
      <c r="A6409" s="140" t="s">
        <v>5383</v>
      </c>
      <c r="B6409" s="142"/>
      <c r="C6409" s="142"/>
      <c r="D6409" s="142"/>
      <c r="E6409" s="142"/>
      <c r="F6409" s="142"/>
      <c r="K6409" s="140" t="s">
        <v>8796</v>
      </c>
    </row>
    <row r="6410" spans="1:11" s="139" customFormat="1" ht="30" customHeight="1">
      <c r="A6410" s="140" t="s">
        <v>5384</v>
      </c>
      <c r="B6410" s="142"/>
      <c r="C6410" s="142">
        <v>1509408</v>
      </c>
      <c r="D6410" s="142"/>
      <c r="E6410" s="142">
        <v>1509408</v>
      </c>
      <c r="F6410" s="142" t="s">
        <v>6755</v>
      </c>
      <c r="K6410" s="140" t="s">
        <v>8797</v>
      </c>
    </row>
    <row r="6411" spans="1:11" s="139" customFormat="1" ht="30" customHeight="1">
      <c r="A6411" s="140" t="s">
        <v>5385</v>
      </c>
      <c r="B6411" s="142"/>
      <c r="C6411" s="142"/>
      <c r="D6411" s="142"/>
      <c r="E6411" s="142"/>
      <c r="F6411" s="142"/>
      <c r="K6411" s="140" t="s">
        <v>8798</v>
      </c>
    </row>
    <row r="6412" spans="1:11" s="139" customFormat="1" ht="30" customHeight="1">
      <c r="A6412" s="140" t="s">
        <v>5386</v>
      </c>
      <c r="B6412" s="142"/>
      <c r="C6412" s="142">
        <v>627720</v>
      </c>
      <c r="D6412" s="142"/>
      <c r="E6412" s="142">
        <v>627720</v>
      </c>
      <c r="F6412" s="142" t="s">
        <v>6808</v>
      </c>
      <c r="K6412" s="140" t="s">
        <v>8799</v>
      </c>
    </row>
    <row r="6413" spans="1:11" s="139" customFormat="1" ht="30" customHeight="1">
      <c r="A6413" s="140" t="s">
        <v>3642</v>
      </c>
      <c r="B6413" s="146"/>
      <c r="C6413" s="146">
        <v>8931560</v>
      </c>
      <c r="D6413" s="146"/>
      <c r="E6413" s="146">
        <v>8931560</v>
      </c>
      <c r="F6413" s="146"/>
      <c r="K6413" s="140" t="s">
        <v>6795</v>
      </c>
    </row>
    <row r="6414" spans="1:11" s="139" customFormat="1" ht="30" customHeight="1">
      <c r="A6414" s="140" t="s">
        <v>52</v>
      </c>
      <c r="B6414" s="142"/>
      <c r="C6414" s="142"/>
      <c r="D6414" s="142"/>
      <c r="E6414" s="142"/>
      <c r="F6414" s="142"/>
      <c r="K6414" s="140" t="s">
        <v>6796</v>
      </c>
    </row>
    <row r="6415" spans="1:11" s="139" customFormat="1" ht="30" customHeight="1">
      <c r="A6415" s="140" t="s">
        <v>3690</v>
      </c>
      <c r="B6415" s="142"/>
      <c r="C6415" s="142"/>
      <c r="D6415" s="142"/>
      <c r="E6415" s="142"/>
      <c r="F6415" s="142"/>
      <c r="K6415" s="140" t="s">
        <v>6863</v>
      </c>
    </row>
    <row r="6416" spans="1:11" s="139" customFormat="1" ht="30" customHeight="1">
      <c r="A6416" s="140" t="s">
        <v>5387</v>
      </c>
      <c r="B6416" s="142">
        <v>267946.8</v>
      </c>
      <c r="C6416" s="142"/>
      <c r="D6416" s="142"/>
      <c r="E6416" s="142">
        <v>267946.8</v>
      </c>
      <c r="F6416" s="142"/>
      <c r="K6416" s="140" t="s">
        <v>8758</v>
      </c>
    </row>
    <row r="6417" spans="1:11" s="139" customFormat="1" ht="30" customHeight="1">
      <c r="A6417" s="140" t="s">
        <v>52</v>
      </c>
      <c r="B6417" s="142"/>
      <c r="C6417" s="142"/>
      <c r="D6417" s="142"/>
      <c r="E6417" s="142"/>
      <c r="F6417" s="142"/>
      <c r="K6417" s="140" t="s">
        <v>52</v>
      </c>
    </row>
    <row r="6418" spans="1:11" s="139" customFormat="1" ht="30" customHeight="1">
      <c r="A6418" s="140" t="s">
        <v>3642</v>
      </c>
      <c r="B6418" s="146">
        <v>267946.8</v>
      </c>
      <c r="C6418" s="146"/>
      <c r="D6418" s="146"/>
      <c r="E6418" s="146">
        <v>267946.8</v>
      </c>
      <c r="F6418" s="146"/>
      <c r="K6418" s="140" t="s">
        <v>6804</v>
      </c>
    </row>
    <row r="6419" spans="1:11" s="139" customFormat="1" ht="30" customHeight="1">
      <c r="A6419" s="140" t="s">
        <v>4934</v>
      </c>
      <c r="B6419" s="143">
        <v>726926.8</v>
      </c>
      <c r="C6419" s="143">
        <v>10409540</v>
      </c>
      <c r="D6419" s="143">
        <v>587664</v>
      </c>
      <c r="E6419" s="143">
        <v>11724130.800000001</v>
      </c>
      <c r="F6419" s="143"/>
      <c r="K6419" s="140" t="s">
        <v>9001</v>
      </c>
    </row>
    <row r="6420" spans="1:11" s="139" customFormat="1" ht="30" customHeight="1">
      <c r="A6420" s="140"/>
      <c r="B6420" s="140"/>
      <c r="C6420" s="140"/>
      <c r="D6420" s="140"/>
      <c r="E6420" s="140"/>
      <c r="F6420" s="140"/>
    </row>
    <row r="6421" spans="1:11" s="139" customFormat="1" ht="30" customHeight="1" thickBot="1">
      <c r="A6421" s="144" t="s">
        <v>3566</v>
      </c>
      <c r="B6421" s="145">
        <v>726926</v>
      </c>
      <c r="C6421" s="145">
        <v>10409540</v>
      </c>
      <c r="D6421" s="145">
        <v>587664</v>
      </c>
      <c r="E6421" s="145">
        <v>11724130</v>
      </c>
      <c r="F6421" s="144"/>
    </row>
    <row r="6422" spans="1:11" s="139" customFormat="1" ht="30" customHeight="1">
      <c r="A6422" s="140"/>
      <c r="B6422" s="140"/>
      <c r="C6422" s="140"/>
      <c r="D6422" s="140"/>
      <c r="E6422" s="140"/>
      <c r="F6422" s="140"/>
    </row>
    <row r="6423" spans="1:11" s="139" customFormat="1" ht="30" customHeight="1">
      <c r="A6423" s="140" t="s">
        <v>9002</v>
      </c>
      <c r="B6423" s="141">
        <v>910</v>
      </c>
      <c r="C6423" s="141">
        <v>0</v>
      </c>
      <c r="D6423" s="141">
        <v>0</v>
      </c>
      <c r="E6423" s="141">
        <v>910</v>
      </c>
      <c r="F6423" s="140" t="s">
        <v>52</v>
      </c>
      <c r="G6423" s="139" t="s">
        <v>52</v>
      </c>
      <c r="H6423" s="139" t="s">
        <v>6597</v>
      </c>
      <c r="K6423" s="139">
        <v>1</v>
      </c>
    </row>
    <row r="6424" spans="1:11" s="139" customFormat="1" ht="30" customHeight="1">
      <c r="A6424" s="147"/>
      <c r="B6424" s="140"/>
      <c r="C6424" s="140"/>
      <c r="D6424" s="140"/>
      <c r="E6424" s="140"/>
      <c r="F6424" s="140"/>
    </row>
    <row r="6425" spans="1:11" s="139" customFormat="1" ht="30" customHeight="1">
      <c r="A6425" s="140" t="s">
        <v>6674</v>
      </c>
      <c r="B6425" s="140"/>
      <c r="C6425" s="140"/>
      <c r="D6425" s="140"/>
      <c r="E6425" s="140"/>
      <c r="F6425" s="140"/>
      <c r="G6425" s="139" t="s">
        <v>52</v>
      </c>
      <c r="I6425" s="139" t="s">
        <v>1535</v>
      </c>
      <c r="J6425" s="139" t="s">
        <v>52</v>
      </c>
      <c r="K6425" s="139" t="s">
        <v>56</v>
      </c>
    </row>
    <row r="6426" spans="1:11" s="139" customFormat="1" ht="30" customHeight="1">
      <c r="A6426" s="140" t="s">
        <v>5591</v>
      </c>
      <c r="B6426" s="142"/>
      <c r="C6426" s="142"/>
      <c r="D6426" s="142"/>
      <c r="E6426" s="142"/>
      <c r="F6426" s="142"/>
      <c r="K6426" s="140" t="s">
        <v>9003</v>
      </c>
    </row>
    <row r="6427" spans="1:11" s="139" customFormat="1" ht="30" customHeight="1">
      <c r="A6427" s="140" t="s">
        <v>52</v>
      </c>
      <c r="B6427" s="142"/>
      <c r="C6427" s="142"/>
      <c r="D6427" s="142"/>
      <c r="E6427" s="142"/>
      <c r="F6427" s="142"/>
      <c r="K6427" s="140" t="s">
        <v>52</v>
      </c>
    </row>
    <row r="6428" spans="1:11" s="139" customFormat="1" ht="30" customHeight="1">
      <c r="A6428" s="140" t="s">
        <v>5592</v>
      </c>
      <c r="B6428" s="142"/>
      <c r="C6428" s="142"/>
      <c r="D6428" s="142"/>
      <c r="E6428" s="142"/>
      <c r="F6428" s="142"/>
      <c r="K6428" s="140" t="s">
        <v>9004</v>
      </c>
    </row>
    <row r="6429" spans="1:11" s="139" customFormat="1" ht="30" customHeight="1">
      <c r="A6429" s="140" t="s">
        <v>4401</v>
      </c>
      <c r="B6429" s="142"/>
      <c r="C6429" s="142"/>
      <c r="D6429" s="142"/>
      <c r="E6429" s="142"/>
      <c r="F6429" s="142"/>
      <c r="K6429" s="140" t="s">
        <v>7687</v>
      </c>
    </row>
    <row r="6430" spans="1:11" s="139" customFormat="1" ht="30" customHeight="1">
      <c r="A6430" s="140" t="s">
        <v>5593</v>
      </c>
      <c r="B6430" s="142"/>
      <c r="C6430" s="142"/>
      <c r="D6430" s="142"/>
      <c r="E6430" s="142"/>
      <c r="F6430" s="142"/>
      <c r="K6430" s="140" t="s">
        <v>9005</v>
      </c>
    </row>
    <row r="6431" spans="1:11" s="139" customFormat="1" ht="30" customHeight="1">
      <c r="A6431" s="140" t="s">
        <v>5594</v>
      </c>
      <c r="B6431" s="142"/>
      <c r="C6431" s="142"/>
      <c r="D6431" s="142"/>
      <c r="E6431" s="142"/>
      <c r="F6431" s="142"/>
      <c r="K6431" s="140" t="s">
        <v>9006</v>
      </c>
    </row>
    <row r="6432" spans="1:11" s="139" customFormat="1" ht="30" customHeight="1">
      <c r="A6432" s="140" t="s">
        <v>52</v>
      </c>
      <c r="B6432" s="142"/>
      <c r="C6432" s="142"/>
      <c r="D6432" s="142"/>
      <c r="E6432" s="142"/>
      <c r="F6432" s="142"/>
      <c r="K6432" s="140" t="s">
        <v>6676</v>
      </c>
    </row>
    <row r="6433" spans="1:11" s="139" customFormat="1" ht="30" customHeight="1">
      <c r="A6433" s="140" t="s">
        <v>5595</v>
      </c>
      <c r="B6433" s="142">
        <v>316.10000000000002</v>
      </c>
      <c r="C6433" s="142"/>
      <c r="D6433" s="142"/>
      <c r="E6433" s="142">
        <v>316.10000000000002</v>
      </c>
      <c r="F6433" s="142" t="s">
        <v>9007</v>
      </c>
      <c r="K6433" s="140" t="s">
        <v>9008</v>
      </c>
    </row>
    <row r="6434" spans="1:11" s="139" customFormat="1" ht="30" customHeight="1">
      <c r="A6434" s="140" t="s">
        <v>5596</v>
      </c>
      <c r="B6434" s="142">
        <v>594</v>
      </c>
      <c r="C6434" s="142"/>
      <c r="D6434" s="142"/>
      <c r="E6434" s="142">
        <v>594</v>
      </c>
      <c r="F6434" s="142" t="s">
        <v>9009</v>
      </c>
      <c r="K6434" s="140" t="s">
        <v>9010</v>
      </c>
    </row>
    <row r="6435" spans="1:11" s="139" customFormat="1" ht="30" customHeight="1">
      <c r="A6435" s="140" t="s">
        <v>52</v>
      </c>
      <c r="B6435" s="142"/>
      <c r="C6435" s="142"/>
      <c r="D6435" s="142"/>
      <c r="E6435" s="142"/>
      <c r="F6435" s="142"/>
      <c r="K6435" s="140" t="s">
        <v>52</v>
      </c>
    </row>
    <row r="6436" spans="1:11" s="139" customFormat="1" ht="30" customHeight="1">
      <c r="A6436" s="140" t="s">
        <v>3642</v>
      </c>
      <c r="B6436" s="146">
        <v>910.1</v>
      </c>
      <c r="C6436" s="146"/>
      <c r="D6436" s="146"/>
      <c r="E6436" s="146">
        <v>910.1</v>
      </c>
      <c r="F6436" s="146"/>
      <c r="K6436" s="140" t="s">
        <v>6787</v>
      </c>
    </row>
    <row r="6437" spans="1:11" s="139" customFormat="1" ht="30" customHeight="1">
      <c r="A6437" s="140"/>
      <c r="B6437" s="140"/>
      <c r="C6437" s="140"/>
      <c r="D6437" s="140"/>
      <c r="E6437" s="140"/>
      <c r="F6437" s="140"/>
    </row>
    <row r="6438" spans="1:11" s="139" customFormat="1" ht="30" customHeight="1" thickBot="1">
      <c r="A6438" s="144" t="s">
        <v>3566</v>
      </c>
      <c r="B6438" s="145">
        <v>910</v>
      </c>
      <c r="C6438" s="145">
        <v>0</v>
      </c>
      <c r="D6438" s="145">
        <v>0</v>
      </c>
      <c r="E6438" s="145">
        <v>910</v>
      </c>
      <c r="F6438" s="144"/>
    </row>
    <row r="6439" spans="1:11" s="139" customFormat="1" ht="30" customHeight="1">
      <c r="A6439" s="140"/>
      <c r="B6439" s="140"/>
      <c r="C6439" s="140"/>
      <c r="D6439" s="140"/>
      <c r="E6439" s="140"/>
      <c r="F6439" s="140"/>
    </row>
    <row r="6440" spans="1:11" s="139" customFormat="1" ht="30" customHeight="1">
      <c r="A6440" s="140" t="s">
        <v>9011</v>
      </c>
      <c r="B6440" s="141">
        <v>116508</v>
      </c>
      <c r="C6440" s="141">
        <v>941246</v>
      </c>
      <c r="D6440" s="141">
        <v>77728</v>
      </c>
      <c r="E6440" s="141">
        <v>1135482</v>
      </c>
      <c r="F6440" s="140" t="s">
        <v>52</v>
      </c>
      <c r="G6440" s="139" t="s">
        <v>52</v>
      </c>
      <c r="H6440" s="139" t="s">
        <v>6596</v>
      </c>
      <c r="K6440" s="139">
        <v>1</v>
      </c>
    </row>
    <row r="6441" spans="1:11" s="139" customFormat="1" ht="30" customHeight="1">
      <c r="A6441" s="147"/>
      <c r="B6441" s="140"/>
      <c r="C6441" s="140"/>
      <c r="D6441" s="140"/>
      <c r="E6441" s="140"/>
      <c r="F6441" s="140"/>
    </row>
    <row r="6442" spans="1:11" s="139" customFormat="1" ht="30" customHeight="1">
      <c r="A6442" s="140" t="s">
        <v>6674</v>
      </c>
      <c r="B6442" s="140"/>
      <c r="C6442" s="140"/>
      <c r="D6442" s="140"/>
      <c r="E6442" s="140"/>
      <c r="F6442" s="140"/>
      <c r="G6442" s="139" t="s">
        <v>52</v>
      </c>
      <c r="I6442" s="139" t="s">
        <v>1535</v>
      </c>
      <c r="J6442" s="139" t="s">
        <v>52</v>
      </c>
      <c r="K6442" s="139" t="s">
        <v>56</v>
      </c>
    </row>
    <row r="6443" spans="1:11" s="139" customFormat="1" ht="30" customHeight="1">
      <c r="A6443" s="140" t="s">
        <v>5567</v>
      </c>
      <c r="B6443" s="142"/>
      <c r="C6443" s="142"/>
      <c r="D6443" s="142"/>
      <c r="E6443" s="142"/>
      <c r="F6443" s="142"/>
      <c r="K6443" s="140" t="s">
        <v>9012</v>
      </c>
    </row>
    <row r="6444" spans="1:11" s="139" customFormat="1" ht="30" customHeight="1">
      <c r="A6444" s="140" t="s">
        <v>5568</v>
      </c>
      <c r="B6444" s="142"/>
      <c r="C6444" s="142"/>
      <c r="D6444" s="142"/>
      <c r="E6444" s="142"/>
      <c r="F6444" s="142"/>
      <c r="K6444" s="140" t="s">
        <v>9013</v>
      </c>
    </row>
    <row r="6445" spans="1:11" s="139" customFormat="1" ht="30" customHeight="1">
      <c r="A6445" s="140" t="s">
        <v>5569</v>
      </c>
      <c r="B6445" s="142"/>
      <c r="C6445" s="142"/>
      <c r="D6445" s="142"/>
      <c r="E6445" s="142"/>
      <c r="F6445" s="142"/>
      <c r="K6445" s="140" t="s">
        <v>9014</v>
      </c>
    </row>
    <row r="6446" spans="1:11" s="139" customFormat="1" ht="30" customHeight="1">
      <c r="A6446" s="140" t="s">
        <v>5570</v>
      </c>
      <c r="B6446" s="142"/>
      <c r="C6446" s="142"/>
      <c r="D6446" s="142"/>
      <c r="E6446" s="142"/>
      <c r="F6446" s="142"/>
      <c r="K6446" s="140" t="s">
        <v>9015</v>
      </c>
    </row>
    <row r="6447" spans="1:11" s="139" customFormat="1" ht="30" customHeight="1">
      <c r="A6447" s="140" t="s">
        <v>5571</v>
      </c>
      <c r="B6447" s="142"/>
      <c r="C6447" s="142"/>
      <c r="D6447" s="142"/>
      <c r="E6447" s="142"/>
      <c r="F6447" s="142"/>
      <c r="K6447" s="140" t="s">
        <v>9016</v>
      </c>
    </row>
    <row r="6448" spans="1:11" s="139" customFormat="1" ht="30" customHeight="1">
      <c r="A6448" s="140" t="s">
        <v>5572</v>
      </c>
      <c r="B6448" s="142"/>
      <c r="C6448" s="142"/>
      <c r="D6448" s="142"/>
      <c r="E6448" s="142"/>
      <c r="F6448" s="142"/>
      <c r="K6448" s="140" t="s">
        <v>9017</v>
      </c>
    </row>
    <row r="6449" spans="1:11" s="139" customFormat="1" ht="30" customHeight="1">
      <c r="A6449" s="140" t="s">
        <v>5573</v>
      </c>
      <c r="B6449" s="142"/>
      <c r="C6449" s="142"/>
      <c r="D6449" s="142"/>
      <c r="E6449" s="142"/>
      <c r="F6449" s="142"/>
      <c r="K6449" s="140" t="s">
        <v>9018</v>
      </c>
    </row>
    <row r="6450" spans="1:11" s="139" customFormat="1" ht="30" customHeight="1">
      <c r="A6450" s="140" t="s">
        <v>9019</v>
      </c>
      <c r="B6450" s="142"/>
      <c r="C6450" s="142"/>
      <c r="D6450" s="142"/>
      <c r="E6450" s="142"/>
      <c r="F6450" s="142"/>
      <c r="K6450" s="140" t="s">
        <v>9020</v>
      </c>
    </row>
    <row r="6451" spans="1:11" s="139" customFormat="1" ht="30" customHeight="1">
      <c r="A6451" s="140" t="s">
        <v>5574</v>
      </c>
      <c r="B6451" s="142"/>
      <c r="C6451" s="142"/>
      <c r="D6451" s="142"/>
      <c r="E6451" s="142"/>
      <c r="F6451" s="142"/>
      <c r="K6451" s="140" t="s">
        <v>9021</v>
      </c>
    </row>
    <row r="6452" spans="1:11" s="139" customFormat="1" ht="30" customHeight="1">
      <c r="A6452" s="140" t="s">
        <v>5575</v>
      </c>
      <c r="B6452" s="142"/>
      <c r="C6452" s="142"/>
      <c r="D6452" s="142"/>
      <c r="E6452" s="142"/>
      <c r="F6452" s="142"/>
      <c r="K6452" s="140" t="s">
        <v>9022</v>
      </c>
    </row>
    <row r="6453" spans="1:11" s="139" customFormat="1" ht="30" customHeight="1">
      <c r="A6453" s="140" t="s">
        <v>52</v>
      </c>
      <c r="B6453" s="142"/>
      <c r="C6453" s="142"/>
      <c r="D6453" s="142"/>
      <c r="E6453" s="142"/>
      <c r="F6453" s="142"/>
      <c r="K6453" s="140" t="s">
        <v>6676</v>
      </c>
    </row>
    <row r="6454" spans="1:11" s="139" customFormat="1" ht="30" customHeight="1">
      <c r="A6454" s="140" t="s">
        <v>5576</v>
      </c>
      <c r="B6454" s="142"/>
      <c r="C6454" s="142"/>
      <c r="D6454" s="142"/>
      <c r="E6454" s="142"/>
      <c r="F6454" s="142"/>
      <c r="K6454" s="140" t="s">
        <v>9023</v>
      </c>
    </row>
    <row r="6455" spans="1:11" s="139" customFormat="1" ht="30" customHeight="1">
      <c r="A6455" s="140" t="s">
        <v>5577</v>
      </c>
      <c r="B6455" s="142"/>
      <c r="C6455" s="142"/>
      <c r="D6455" s="142"/>
      <c r="E6455" s="142"/>
      <c r="F6455" s="142"/>
      <c r="K6455" s="140" t="s">
        <v>9024</v>
      </c>
    </row>
    <row r="6456" spans="1:11" s="139" customFormat="1" ht="30" customHeight="1">
      <c r="A6456" s="140" t="s">
        <v>5578</v>
      </c>
      <c r="B6456" s="142"/>
      <c r="C6456" s="142"/>
      <c r="D6456" s="142"/>
      <c r="E6456" s="142"/>
      <c r="F6456" s="142"/>
      <c r="K6456" s="140" t="s">
        <v>9025</v>
      </c>
    </row>
    <row r="6457" spans="1:11" s="139" customFormat="1" ht="30" customHeight="1">
      <c r="A6457" s="140" t="s">
        <v>5579</v>
      </c>
      <c r="B6457" s="142">
        <v>58604.7</v>
      </c>
      <c r="C6457" s="142"/>
      <c r="D6457" s="142"/>
      <c r="E6457" s="142">
        <v>58604.7</v>
      </c>
      <c r="F6457" s="142" t="s">
        <v>7727</v>
      </c>
      <c r="K6457" s="140" t="s">
        <v>9026</v>
      </c>
    </row>
    <row r="6458" spans="1:11" s="139" customFormat="1" ht="30" customHeight="1">
      <c r="A6458" s="140" t="s">
        <v>5580</v>
      </c>
      <c r="B6458" s="142"/>
      <c r="C6458" s="142">
        <v>93271.3</v>
      </c>
      <c r="D6458" s="142"/>
      <c r="E6458" s="142">
        <v>93271.3</v>
      </c>
      <c r="F6458" s="142" t="s">
        <v>7729</v>
      </c>
      <c r="K6458" s="140" t="s">
        <v>9027</v>
      </c>
    </row>
    <row r="6459" spans="1:11" s="139" customFormat="1" ht="30" customHeight="1">
      <c r="A6459" s="140" t="s">
        <v>5581</v>
      </c>
      <c r="B6459" s="142"/>
      <c r="C6459" s="142"/>
      <c r="D6459" s="142">
        <v>37252.300000000003</v>
      </c>
      <c r="E6459" s="142">
        <v>37252.300000000003</v>
      </c>
      <c r="F6459" s="142" t="s">
        <v>7731</v>
      </c>
      <c r="K6459" s="140" t="s">
        <v>9028</v>
      </c>
    </row>
    <row r="6460" spans="1:11" s="139" customFormat="1" ht="30" customHeight="1">
      <c r="A6460" s="140" t="s">
        <v>5582</v>
      </c>
      <c r="B6460" s="142"/>
      <c r="C6460" s="142"/>
      <c r="D6460" s="142"/>
      <c r="E6460" s="142"/>
      <c r="F6460" s="142"/>
      <c r="K6460" s="140" t="s">
        <v>9029</v>
      </c>
    </row>
    <row r="6461" spans="1:11" s="139" customFormat="1" ht="30" customHeight="1">
      <c r="A6461" s="140" t="s">
        <v>5583</v>
      </c>
      <c r="B6461" s="142">
        <v>29666.6</v>
      </c>
      <c r="C6461" s="142"/>
      <c r="D6461" s="142"/>
      <c r="E6461" s="142">
        <v>29666.6</v>
      </c>
      <c r="F6461" s="142" t="s">
        <v>9030</v>
      </c>
      <c r="K6461" s="140" t="s">
        <v>9031</v>
      </c>
    </row>
    <row r="6462" spans="1:11" s="139" customFormat="1" ht="30" customHeight="1">
      <c r="A6462" s="140" t="s">
        <v>5580</v>
      </c>
      <c r="B6462" s="142"/>
      <c r="C6462" s="142">
        <v>93271.3</v>
      </c>
      <c r="D6462" s="142"/>
      <c r="E6462" s="142">
        <v>93271.3</v>
      </c>
      <c r="F6462" s="142" t="s">
        <v>9032</v>
      </c>
      <c r="K6462" s="140" t="s">
        <v>9033</v>
      </c>
    </row>
    <row r="6463" spans="1:11" s="139" customFormat="1" ht="30" customHeight="1">
      <c r="A6463" s="140" t="s">
        <v>5584</v>
      </c>
      <c r="B6463" s="142"/>
      <c r="C6463" s="142"/>
      <c r="D6463" s="142">
        <v>40476.1</v>
      </c>
      <c r="E6463" s="142">
        <v>40476.1</v>
      </c>
      <c r="F6463" s="142" t="s">
        <v>9034</v>
      </c>
      <c r="K6463" s="140" t="s">
        <v>9035</v>
      </c>
    </row>
    <row r="6464" spans="1:11" s="139" customFormat="1" ht="30" customHeight="1">
      <c r="A6464" s="140" t="s">
        <v>52</v>
      </c>
      <c r="B6464" s="142"/>
      <c r="C6464" s="142"/>
      <c r="D6464" s="142"/>
      <c r="E6464" s="142"/>
      <c r="F6464" s="142"/>
      <c r="K6464" s="140" t="s">
        <v>52</v>
      </c>
    </row>
    <row r="6465" spans="1:11" s="139" customFormat="1" ht="30" customHeight="1">
      <c r="A6465" s="140" t="s">
        <v>3642</v>
      </c>
      <c r="B6465" s="146">
        <v>88271.3</v>
      </c>
      <c r="C6465" s="146">
        <v>186542.6</v>
      </c>
      <c r="D6465" s="146">
        <v>77728.399999999994</v>
      </c>
      <c r="E6465" s="146">
        <v>352542.30000000005</v>
      </c>
      <c r="F6465" s="146"/>
      <c r="K6465" s="140" t="s">
        <v>9036</v>
      </c>
    </row>
    <row r="6466" spans="1:11" s="139" customFormat="1" ht="30" customHeight="1">
      <c r="A6466" s="140" t="s">
        <v>52</v>
      </c>
      <c r="B6466" s="142"/>
      <c r="C6466" s="142"/>
      <c r="D6466" s="142"/>
      <c r="E6466" s="142"/>
      <c r="F6466" s="142"/>
      <c r="K6466" s="140" t="s">
        <v>52</v>
      </c>
    </row>
    <row r="6467" spans="1:11" s="139" customFormat="1" ht="30" customHeight="1">
      <c r="A6467" s="140" t="s">
        <v>52</v>
      </c>
      <c r="B6467" s="142"/>
      <c r="C6467" s="142"/>
      <c r="D6467" s="142"/>
      <c r="E6467" s="142"/>
      <c r="F6467" s="142"/>
      <c r="K6467" s="140" t="s">
        <v>6758</v>
      </c>
    </row>
    <row r="6468" spans="1:11" s="139" customFormat="1" ht="30" customHeight="1">
      <c r="A6468" s="140" t="s">
        <v>5585</v>
      </c>
      <c r="B6468" s="142"/>
      <c r="C6468" s="142"/>
      <c r="D6468" s="142"/>
      <c r="E6468" s="142"/>
      <c r="F6468" s="142"/>
      <c r="K6468" s="140" t="s">
        <v>9037</v>
      </c>
    </row>
    <row r="6469" spans="1:11" s="139" customFormat="1" ht="30" customHeight="1">
      <c r="A6469" s="140" t="s">
        <v>5586</v>
      </c>
      <c r="B6469" s="142"/>
      <c r="C6469" s="142"/>
      <c r="D6469" s="142"/>
      <c r="E6469" s="142"/>
      <c r="F6469" s="142"/>
      <c r="K6469" s="140" t="s">
        <v>9038</v>
      </c>
    </row>
    <row r="6470" spans="1:11" s="139" customFormat="1" ht="30" customHeight="1">
      <c r="A6470" s="140" t="s">
        <v>5587</v>
      </c>
      <c r="B6470" s="142"/>
      <c r="C6470" s="142">
        <v>754704</v>
      </c>
      <c r="D6470" s="142"/>
      <c r="E6470" s="142">
        <v>754704</v>
      </c>
      <c r="F6470" s="142" t="s">
        <v>6755</v>
      </c>
      <c r="K6470" s="140" t="s">
        <v>9039</v>
      </c>
    </row>
    <row r="6471" spans="1:11" s="139" customFormat="1" ht="30" customHeight="1">
      <c r="A6471" s="140" t="s">
        <v>52</v>
      </c>
      <c r="B6471" s="142"/>
      <c r="C6471" s="142"/>
      <c r="D6471" s="142"/>
      <c r="E6471" s="142"/>
      <c r="F6471" s="142"/>
      <c r="K6471" s="140" t="s">
        <v>52</v>
      </c>
    </row>
    <row r="6472" spans="1:11" s="139" customFormat="1" ht="30" customHeight="1">
      <c r="A6472" s="140" t="s">
        <v>3642</v>
      </c>
      <c r="B6472" s="146"/>
      <c r="C6472" s="146">
        <v>754704</v>
      </c>
      <c r="D6472" s="146"/>
      <c r="E6472" s="146">
        <v>754704</v>
      </c>
      <c r="F6472" s="146"/>
      <c r="K6472" s="140" t="s">
        <v>9040</v>
      </c>
    </row>
    <row r="6473" spans="1:11" s="139" customFormat="1" ht="30" customHeight="1">
      <c r="A6473" s="140" t="s">
        <v>52</v>
      </c>
      <c r="B6473" s="142"/>
      <c r="C6473" s="142"/>
      <c r="D6473" s="142"/>
      <c r="E6473" s="142"/>
      <c r="F6473" s="142"/>
      <c r="K6473" s="140" t="s">
        <v>52</v>
      </c>
    </row>
    <row r="6474" spans="1:11" s="139" customFormat="1" ht="30" customHeight="1">
      <c r="A6474" s="140" t="s">
        <v>52</v>
      </c>
      <c r="B6474" s="142"/>
      <c r="C6474" s="142"/>
      <c r="D6474" s="142"/>
      <c r="E6474" s="142"/>
      <c r="F6474" s="142"/>
      <c r="K6474" s="140" t="s">
        <v>6796</v>
      </c>
    </row>
    <row r="6475" spans="1:11" s="139" customFormat="1" ht="30" customHeight="1">
      <c r="A6475" s="140" t="s">
        <v>3965</v>
      </c>
      <c r="B6475" s="142"/>
      <c r="C6475" s="142"/>
      <c r="D6475" s="142"/>
      <c r="E6475" s="142"/>
      <c r="F6475" s="142"/>
      <c r="K6475" s="140" t="s">
        <v>7083</v>
      </c>
    </row>
    <row r="6476" spans="1:11" s="139" customFormat="1" ht="30" customHeight="1">
      <c r="A6476" s="140" t="s">
        <v>5588</v>
      </c>
      <c r="B6476" s="142"/>
      <c r="C6476" s="142"/>
      <c r="D6476" s="142"/>
      <c r="E6476" s="142"/>
      <c r="F6476" s="142"/>
      <c r="K6476" s="140" t="s">
        <v>9041</v>
      </c>
    </row>
    <row r="6477" spans="1:11" s="139" customFormat="1" ht="30" customHeight="1">
      <c r="A6477" s="140" t="s">
        <v>52</v>
      </c>
      <c r="B6477" s="142"/>
      <c r="C6477" s="142"/>
      <c r="D6477" s="142"/>
      <c r="E6477" s="142"/>
      <c r="F6477" s="142"/>
      <c r="K6477" s="140" t="s">
        <v>52</v>
      </c>
    </row>
    <row r="6478" spans="1:11" s="139" customFormat="1" ht="30" customHeight="1">
      <c r="A6478" s="140" t="s">
        <v>3642</v>
      </c>
      <c r="B6478" s="146"/>
      <c r="C6478" s="146"/>
      <c r="D6478" s="146"/>
      <c r="E6478" s="146"/>
      <c r="F6478" s="146"/>
      <c r="K6478" s="140" t="s">
        <v>9042</v>
      </c>
    </row>
    <row r="6479" spans="1:11" s="139" customFormat="1" ht="30" customHeight="1">
      <c r="A6479" s="140" t="s">
        <v>52</v>
      </c>
      <c r="B6479" s="142"/>
      <c r="C6479" s="142"/>
      <c r="D6479" s="142"/>
      <c r="E6479" s="142"/>
      <c r="F6479" s="142"/>
      <c r="K6479" s="140" t="s">
        <v>52</v>
      </c>
    </row>
    <row r="6480" spans="1:11" s="139" customFormat="1" ht="30" customHeight="1">
      <c r="A6480" s="140" t="s">
        <v>52</v>
      </c>
      <c r="B6480" s="142"/>
      <c r="C6480" s="142"/>
      <c r="D6480" s="142"/>
      <c r="E6480" s="142"/>
      <c r="F6480" s="142"/>
      <c r="K6480" s="140" t="s">
        <v>6805</v>
      </c>
    </row>
    <row r="6481" spans="1:11" s="139" customFormat="1" ht="30" customHeight="1">
      <c r="A6481" s="140" t="s">
        <v>5589</v>
      </c>
      <c r="B6481" s="142"/>
      <c r="C6481" s="142"/>
      <c r="D6481" s="142"/>
      <c r="E6481" s="142"/>
      <c r="F6481" s="142"/>
      <c r="K6481" s="140" t="s">
        <v>9043</v>
      </c>
    </row>
    <row r="6482" spans="1:11" s="139" customFormat="1" ht="30" customHeight="1">
      <c r="A6482" s="140" t="s">
        <v>5590</v>
      </c>
      <c r="B6482" s="142">
        <v>28237.3</v>
      </c>
      <c r="C6482" s="142"/>
      <c r="D6482" s="142"/>
      <c r="E6482" s="142">
        <v>28237.3</v>
      </c>
      <c r="F6482" s="142"/>
      <c r="K6482" s="140" t="s">
        <v>9044</v>
      </c>
    </row>
    <row r="6483" spans="1:11" s="139" customFormat="1" ht="30" customHeight="1">
      <c r="A6483" s="140" t="s">
        <v>52</v>
      </c>
      <c r="B6483" s="142"/>
      <c r="C6483" s="142"/>
      <c r="D6483" s="142"/>
      <c r="E6483" s="142"/>
      <c r="F6483" s="142"/>
      <c r="K6483" s="140" t="s">
        <v>52</v>
      </c>
    </row>
    <row r="6484" spans="1:11" s="139" customFormat="1" ht="30" customHeight="1">
      <c r="A6484" s="140" t="s">
        <v>3642</v>
      </c>
      <c r="B6484" s="146">
        <v>28237.3</v>
      </c>
      <c r="C6484" s="146"/>
      <c r="D6484" s="146"/>
      <c r="E6484" s="146">
        <v>28237.3</v>
      </c>
      <c r="F6484" s="146"/>
      <c r="K6484" s="140" t="s">
        <v>9045</v>
      </c>
    </row>
    <row r="6485" spans="1:11" s="139" customFormat="1" ht="30" customHeight="1">
      <c r="A6485" s="140" t="s">
        <v>52</v>
      </c>
      <c r="B6485" s="142"/>
      <c r="C6485" s="142"/>
      <c r="D6485" s="142"/>
      <c r="E6485" s="142"/>
      <c r="F6485" s="142"/>
      <c r="K6485" s="140" t="s">
        <v>52</v>
      </c>
    </row>
    <row r="6486" spans="1:11" s="139" customFormat="1" ht="30" customHeight="1">
      <c r="A6486" s="140" t="s">
        <v>4595</v>
      </c>
      <c r="B6486" s="143">
        <v>116508.6</v>
      </c>
      <c r="C6486" s="143">
        <v>941246.6</v>
      </c>
      <c r="D6486" s="143">
        <v>77728.399999999994</v>
      </c>
      <c r="E6486" s="143">
        <v>1135483.5999999999</v>
      </c>
      <c r="F6486" s="143"/>
      <c r="K6486" s="140" t="s">
        <v>7934</v>
      </c>
    </row>
    <row r="6487" spans="1:11" s="139" customFormat="1" ht="30" customHeight="1">
      <c r="A6487" s="140"/>
      <c r="B6487" s="140"/>
      <c r="C6487" s="140"/>
      <c r="D6487" s="140"/>
      <c r="E6487" s="140"/>
      <c r="F6487" s="140"/>
    </row>
    <row r="6488" spans="1:11" s="139" customFormat="1" ht="30" customHeight="1" thickBot="1">
      <c r="A6488" s="144" t="s">
        <v>3566</v>
      </c>
      <c r="B6488" s="145">
        <v>116508</v>
      </c>
      <c r="C6488" s="145">
        <v>941246</v>
      </c>
      <c r="D6488" s="145">
        <v>77728</v>
      </c>
      <c r="E6488" s="145">
        <v>1135482</v>
      </c>
      <c r="F6488" s="144"/>
    </row>
    <row r="6489" spans="1:11" s="139" customFormat="1" ht="30" customHeight="1">
      <c r="A6489" s="140"/>
      <c r="B6489" s="140"/>
      <c r="C6489" s="140"/>
      <c r="D6489" s="140"/>
      <c r="E6489" s="140"/>
      <c r="F6489" s="140"/>
    </row>
    <row r="6490" spans="1:11" s="139" customFormat="1" ht="30" customHeight="1">
      <c r="A6490" s="140" t="s">
        <v>9046</v>
      </c>
      <c r="B6490" s="141">
        <v>156035</v>
      </c>
      <c r="C6490" s="141">
        <v>849159</v>
      </c>
      <c r="D6490" s="141">
        <v>47</v>
      </c>
      <c r="E6490" s="141">
        <v>1005241</v>
      </c>
      <c r="F6490" s="140" t="s">
        <v>52</v>
      </c>
      <c r="G6490" s="139" t="s">
        <v>52</v>
      </c>
      <c r="H6490" s="139" t="s">
        <v>6598</v>
      </c>
      <c r="K6490" s="139">
        <v>1</v>
      </c>
    </row>
    <row r="6491" spans="1:11" s="139" customFormat="1" ht="30" customHeight="1">
      <c r="A6491" s="147"/>
      <c r="B6491" s="140"/>
      <c r="C6491" s="140"/>
      <c r="D6491" s="140"/>
      <c r="E6491" s="140"/>
      <c r="F6491" s="140"/>
    </row>
    <row r="6492" spans="1:11" s="139" customFormat="1" ht="30" customHeight="1">
      <c r="A6492" s="140" t="s">
        <v>6674</v>
      </c>
      <c r="B6492" s="140"/>
      <c r="C6492" s="140"/>
      <c r="D6492" s="140"/>
      <c r="E6492" s="140"/>
      <c r="F6492" s="140"/>
      <c r="G6492" s="139" t="s">
        <v>52</v>
      </c>
      <c r="I6492" s="139" t="s">
        <v>1535</v>
      </c>
      <c r="J6492" s="139" t="s">
        <v>52</v>
      </c>
      <c r="K6492" s="139" t="s">
        <v>56</v>
      </c>
    </row>
    <row r="6493" spans="1:11" s="139" customFormat="1" ht="30" customHeight="1">
      <c r="A6493" s="140" t="s">
        <v>5597</v>
      </c>
      <c r="B6493" s="142"/>
      <c r="C6493" s="142"/>
      <c r="D6493" s="142"/>
      <c r="E6493" s="142"/>
      <c r="F6493" s="142"/>
      <c r="K6493" s="140" t="s">
        <v>9047</v>
      </c>
    </row>
    <row r="6494" spans="1:11" s="139" customFormat="1" ht="30" customHeight="1">
      <c r="A6494" s="140" t="s">
        <v>3548</v>
      </c>
      <c r="B6494" s="142"/>
      <c r="C6494" s="142"/>
      <c r="D6494" s="142"/>
      <c r="E6494" s="142"/>
      <c r="F6494" s="142"/>
      <c r="K6494" s="140" t="s">
        <v>6677</v>
      </c>
    </row>
    <row r="6495" spans="1:11" s="139" customFormat="1" ht="30" customHeight="1">
      <c r="A6495" s="140" t="s">
        <v>5598</v>
      </c>
      <c r="B6495" s="142"/>
      <c r="C6495" s="142"/>
      <c r="D6495" s="142"/>
      <c r="E6495" s="142"/>
      <c r="F6495" s="142"/>
      <c r="K6495" s="140" t="s">
        <v>9048</v>
      </c>
    </row>
    <row r="6496" spans="1:11" s="139" customFormat="1" ht="30" customHeight="1">
      <c r="A6496" s="140" t="s">
        <v>5599</v>
      </c>
      <c r="B6496" s="142"/>
      <c r="C6496" s="142"/>
      <c r="D6496" s="142"/>
      <c r="E6496" s="142"/>
      <c r="F6496" s="142"/>
      <c r="K6496" s="140" t="s">
        <v>9049</v>
      </c>
    </row>
    <row r="6497" spans="1:11" s="139" customFormat="1" ht="30" customHeight="1">
      <c r="A6497" s="140" t="s">
        <v>5600</v>
      </c>
      <c r="B6497" s="142"/>
      <c r="C6497" s="142"/>
      <c r="D6497" s="142"/>
      <c r="E6497" s="142"/>
      <c r="F6497" s="142"/>
      <c r="K6497" s="140" t="s">
        <v>9050</v>
      </c>
    </row>
    <row r="6498" spans="1:11" s="139" customFormat="1" ht="30" customHeight="1">
      <c r="A6498" s="140" t="s">
        <v>5601</v>
      </c>
      <c r="B6498" s="142"/>
      <c r="C6498" s="142"/>
      <c r="D6498" s="142"/>
      <c r="E6498" s="142"/>
      <c r="F6498" s="142"/>
      <c r="K6498" s="140" t="s">
        <v>9051</v>
      </c>
    </row>
    <row r="6499" spans="1:11" s="139" customFormat="1" ht="30" customHeight="1">
      <c r="A6499" s="140" t="s">
        <v>5602</v>
      </c>
      <c r="B6499" s="142"/>
      <c r="C6499" s="142"/>
      <c r="D6499" s="142"/>
      <c r="E6499" s="142"/>
      <c r="F6499" s="142"/>
      <c r="K6499" s="140" t="s">
        <v>9052</v>
      </c>
    </row>
    <row r="6500" spans="1:11" s="139" customFormat="1" ht="30" customHeight="1">
      <c r="A6500" s="140" t="s">
        <v>5603</v>
      </c>
      <c r="B6500" s="142"/>
      <c r="C6500" s="142"/>
      <c r="D6500" s="142"/>
      <c r="E6500" s="142"/>
      <c r="F6500" s="142"/>
      <c r="K6500" s="140" t="s">
        <v>9053</v>
      </c>
    </row>
    <row r="6501" spans="1:11" s="139" customFormat="1" ht="30" customHeight="1">
      <c r="A6501" s="140" t="s">
        <v>5604</v>
      </c>
      <c r="B6501" s="142"/>
      <c r="C6501" s="142"/>
      <c r="D6501" s="142"/>
      <c r="E6501" s="142"/>
      <c r="F6501" s="142"/>
      <c r="K6501" s="140" t="s">
        <v>9054</v>
      </c>
    </row>
    <row r="6502" spans="1:11" s="139" customFormat="1" ht="30" customHeight="1">
      <c r="A6502" s="140" t="s">
        <v>52</v>
      </c>
      <c r="B6502" s="142"/>
      <c r="C6502" s="142"/>
      <c r="D6502" s="142"/>
      <c r="E6502" s="142"/>
      <c r="F6502" s="142"/>
      <c r="K6502" s="140" t="s">
        <v>52</v>
      </c>
    </row>
    <row r="6503" spans="1:11" s="139" customFormat="1" ht="30" customHeight="1">
      <c r="A6503" s="140" t="s">
        <v>52</v>
      </c>
      <c r="B6503" s="142"/>
      <c r="C6503" s="142"/>
      <c r="D6503" s="142"/>
      <c r="E6503" s="142"/>
      <c r="F6503" s="142"/>
      <c r="K6503" s="140" t="s">
        <v>6676</v>
      </c>
    </row>
    <row r="6504" spans="1:11" s="139" customFormat="1" ht="30" customHeight="1">
      <c r="A6504" s="140" t="s">
        <v>4645</v>
      </c>
      <c r="B6504" s="142"/>
      <c r="C6504" s="142"/>
      <c r="D6504" s="142"/>
      <c r="E6504" s="142"/>
      <c r="F6504" s="142"/>
      <c r="K6504" s="140" t="s">
        <v>8004</v>
      </c>
    </row>
    <row r="6505" spans="1:11" s="139" customFormat="1" ht="30" customHeight="1">
      <c r="A6505" s="140" t="s">
        <v>5605</v>
      </c>
      <c r="B6505" s="142">
        <v>149614.79999999999</v>
      </c>
      <c r="C6505" s="142"/>
      <c r="D6505" s="142"/>
      <c r="E6505" s="142">
        <v>149614.79999999999</v>
      </c>
      <c r="F6505" s="142" t="s">
        <v>7092</v>
      </c>
      <c r="K6505" s="140" t="s">
        <v>9055</v>
      </c>
    </row>
    <row r="6506" spans="1:11" s="139" customFormat="1" ht="30" customHeight="1">
      <c r="A6506" s="140" t="s">
        <v>52</v>
      </c>
      <c r="B6506" s="142"/>
      <c r="C6506" s="142"/>
      <c r="D6506" s="142"/>
      <c r="E6506" s="142"/>
      <c r="F6506" s="142"/>
      <c r="K6506" s="140" t="s">
        <v>52</v>
      </c>
    </row>
    <row r="6507" spans="1:11" s="139" customFormat="1" ht="30" customHeight="1">
      <c r="A6507" s="140" t="s">
        <v>3618</v>
      </c>
      <c r="B6507" s="142">
        <v>149614.79999999999</v>
      </c>
      <c r="C6507" s="142"/>
      <c r="D6507" s="142"/>
      <c r="E6507" s="142">
        <v>149614.79999999999</v>
      </c>
      <c r="F6507" s="142"/>
      <c r="K6507" s="140" t="s">
        <v>6757</v>
      </c>
    </row>
    <row r="6508" spans="1:11" s="139" customFormat="1" ht="30" customHeight="1">
      <c r="A6508" s="140" t="s">
        <v>52</v>
      </c>
      <c r="B6508" s="142"/>
      <c r="C6508" s="142"/>
      <c r="D6508" s="142"/>
      <c r="E6508" s="142"/>
      <c r="F6508" s="142"/>
      <c r="K6508" s="140" t="s">
        <v>6758</v>
      </c>
    </row>
    <row r="6509" spans="1:11" s="139" customFormat="1" ht="30" customHeight="1">
      <c r="A6509" s="140" t="s">
        <v>5606</v>
      </c>
      <c r="B6509" s="142"/>
      <c r="C6509" s="142"/>
      <c r="D6509" s="142"/>
      <c r="E6509" s="142"/>
      <c r="F6509" s="142"/>
      <c r="K6509" s="140" t="s">
        <v>9056</v>
      </c>
    </row>
    <row r="6510" spans="1:11" s="139" customFormat="1" ht="30" customHeight="1">
      <c r="A6510" s="140" t="s">
        <v>9057</v>
      </c>
      <c r="B6510" s="142">
        <v>4924.2</v>
      </c>
      <c r="C6510" s="142"/>
      <c r="D6510" s="142"/>
      <c r="E6510" s="142">
        <v>4924.2</v>
      </c>
      <c r="F6510" s="142" t="s">
        <v>7122</v>
      </c>
      <c r="K6510" s="140" t="s">
        <v>9058</v>
      </c>
    </row>
    <row r="6511" spans="1:11" s="139" customFormat="1" ht="30" customHeight="1">
      <c r="A6511" s="140" t="s">
        <v>9059</v>
      </c>
      <c r="B6511" s="142"/>
      <c r="C6511" s="142">
        <v>94455.1</v>
      </c>
      <c r="D6511" s="142"/>
      <c r="E6511" s="142">
        <v>94455.1</v>
      </c>
      <c r="F6511" s="142" t="s">
        <v>7124</v>
      </c>
      <c r="K6511" s="140" t="s">
        <v>9060</v>
      </c>
    </row>
    <row r="6512" spans="1:11" s="139" customFormat="1" ht="30" customHeight="1">
      <c r="A6512" s="140" t="s">
        <v>5607</v>
      </c>
      <c r="B6512" s="142"/>
      <c r="C6512" s="142"/>
      <c r="D6512" s="142">
        <v>47</v>
      </c>
      <c r="E6512" s="142">
        <v>47</v>
      </c>
      <c r="F6512" s="142" t="s">
        <v>7126</v>
      </c>
      <c r="K6512" s="140" t="s">
        <v>9061</v>
      </c>
    </row>
    <row r="6513" spans="1:11" s="139" customFormat="1" ht="30" customHeight="1">
      <c r="A6513" s="140" t="s">
        <v>52</v>
      </c>
      <c r="B6513" s="142"/>
      <c r="C6513" s="142"/>
      <c r="D6513" s="142"/>
      <c r="E6513" s="142"/>
      <c r="F6513" s="142"/>
      <c r="K6513" s="140" t="s">
        <v>52</v>
      </c>
    </row>
    <row r="6514" spans="1:11" s="139" customFormat="1" ht="30" customHeight="1">
      <c r="A6514" s="140" t="s">
        <v>3618</v>
      </c>
      <c r="B6514" s="142">
        <v>4924.2</v>
      </c>
      <c r="C6514" s="142">
        <v>94455.1</v>
      </c>
      <c r="D6514" s="142">
        <v>47</v>
      </c>
      <c r="E6514" s="142">
        <v>99426.3</v>
      </c>
      <c r="F6514" s="142"/>
      <c r="K6514" s="140" t="s">
        <v>6761</v>
      </c>
    </row>
    <row r="6515" spans="1:11" s="139" customFormat="1" ht="30" customHeight="1">
      <c r="A6515" s="140" t="s">
        <v>52</v>
      </c>
      <c r="B6515" s="142"/>
      <c r="C6515" s="142"/>
      <c r="D6515" s="142"/>
      <c r="E6515" s="142"/>
      <c r="F6515" s="142"/>
      <c r="K6515" s="140" t="s">
        <v>6796</v>
      </c>
    </row>
    <row r="6516" spans="1:11" s="139" customFormat="1" ht="30" customHeight="1">
      <c r="A6516" s="140" t="s">
        <v>5608</v>
      </c>
      <c r="B6516" s="142"/>
      <c r="C6516" s="142"/>
      <c r="D6516" s="142"/>
      <c r="E6516" s="142"/>
      <c r="F6516" s="142"/>
      <c r="K6516" s="140" t="s">
        <v>9062</v>
      </c>
    </row>
    <row r="6517" spans="1:11" s="139" customFormat="1" ht="30" customHeight="1">
      <c r="A6517" s="140" t="s">
        <v>5609</v>
      </c>
      <c r="B6517" s="142"/>
      <c r="C6517" s="142"/>
      <c r="D6517" s="142"/>
      <c r="E6517" s="142"/>
      <c r="F6517" s="142"/>
      <c r="K6517" s="140" t="s">
        <v>9063</v>
      </c>
    </row>
    <row r="6518" spans="1:11" s="139" customFormat="1" ht="30" customHeight="1">
      <c r="A6518" s="140" t="s">
        <v>5610</v>
      </c>
      <c r="B6518" s="142"/>
      <c r="C6518" s="142">
        <v>754704</v>
      </c>
      <c r="D6518" s="142"/>
      <c r="E6518" s="142">
        <v>754704</v>
      </c>
      <c r="F6518" s="142" t="s">
        <v>6755</v>
      </c>
      <c r="K6518" s="140" t="s">
        <v>9064</v>
      </c>
    </row>
    <row r="6519" spans="1:11" s="139" customFormat="1" ht="30" customHeight="1">
      <c r="A6519" s="140" t="s">
        <v>52</v>
      </c>
      <c r="B6519" s="142"/>
      <c r="C6519" s="142"/>
      <c r="D6519" s="142"/>
      <c r="E6519" s="142"/>
      <c r="F6519" s="142"/>
      <c r="K6519" s="140" t="s">
        <v>52</v>
      </c>
    </row>
    <row r="6520" spans="1:11" s="139" customFormat="1" ht="30" customHeight="1">
      <c r="A6520" s="140" t="s">
        <v>3618</v>
      </c>
      <c r="B6520" s="142"/>
      <c r="C6520" s="142">
        <v>754704</v>
      </c>
      <c r="D6520" s="142"/>
      <c r="E6520" s="142">
        <v>754704</v>
      </c>
      <c r="F6520" s="142"/>
      <c r="K6520" s="140" t="s">
        <v>6821</v>
      </c>
    </row>
    <row r="6521" spans="1:11" s="139" customFormat="1" ht="30" customHeight="1">
      <c r="A6521" s="140" t="s">
        <v>52</v>
      </c>
      <c r="B6521" s="142"/>
      <c r="C6521" s="142"/>
      <c r="D6521" s="142"/>
      <c r="E6521" s="142"/>
      <c r="F6521" s="142"/>
      <c r="K6521" s="140" t="s">
        <v>6805</v>
      </c>
    </row>
    <row r="6522" spans="1:11" s="139" customFormat="1" ht="30" customHeight="1">
      <c r="A6522" s="140" t="s">
        <v>4948</v>
      </c>
      <c r="B6522" s="142"/>
      <c r="C6522" s="142"/>
      <c r="D6522" s="142"/>
      <c r="E6522" s="142"/>
      <c r="F6522" s="142"/>
      <c r="K6522" s="140" t="s">
        <v>8357</v>
      </c>
    </row>
    <row r="6523" spans="1:11" s="139" customFormat="1" ht="30" customHeight="1">
      <c r="A6523" s="140" t="s">
        <v>5611</v>
      </c>
      <c r="B6523" s="142"/>
      <c r="C6523" s="142"/>
      <c r="D6523" s="142"/>
      <c r="E6523" s="142"/>
      <c r="F6523" s="142"/>
      <c r="K6523" s="140" t="s">
        <v>9065</v>
      </c>
    </row>
    <row r="6524" spans="1:11" s="139" customFormat="1" ht="30" customHeight="1">
      <c r="A6524" s="140" t="s">
        <v>5612</v>
      </c>
      <c r="B6524" s="142">
        <v>22641.1</v>
      </c>
      <c r="C6524" s="142"/>
      <c r="D6524" s="142"/>
      <c r="E6524" s="142">
        <v>22641.1</v>
      </c>
      <c r="F6524" s="142"/>
      <c r="K6524" s="140" t="s">
        <v>9066</v>
      </c>
    </row>
    <row r="6525" spans="1:11" s="139" customFormat="1" ht="30" customHeight="1">
      <c r="A6525" s="140" t="s">
        <v>52</v>
      </c>
      <c r="B6525" s="142"/>
      <c r="C6525" s="142"/>
      <c r="D6525" s="142"/>
      <c r="E6525" s="142"/>
      <c r="F6525" s="142"/>
      <c r="K6525" s="140" t="s">
        <v>52</v>
      </c>
    </row>
    <row r="6526" spans="1:11" s="139" customFormat="1" ht="30" customHeight="1">
      <c r="A6526" s="140" t="s">
        <v>3618</v>
      </c>
      <c r="B6526" s="142">
        <v>22641.1</v>
      </c>
      <c r="C6526" s="142"/>
      <c r="D6526" s="142"/>
      <c r="E6526" s="142">
        <v>22641.1</v>
      </c>
      <c r="F6526" s="142"/>
      <c r="K6526" s="140" t="s">
        <v>9067</v>
      </c>
    </row>
    <row r="6527" spans="1:11" s="139" customFormat="1" ht="30" customHeight="1">
      <c r="A6527" s="140" t="s">
        <v>52</v>
      </c>
      <c r="B6527" s="142"/>
      <c r="C6527" s="142"/>
      <c r="D6527" s="142"/>
      <c r="E6527" s="142"/>
      <c r="F6527" s="142"/>
      <c r="K6527" s="140" t="s">
        <v>6814</v>
      </c>
    </row>
    <row r="6528" spans="1:11" s="139" customFormat="1" ht="30" customHeight="1">
      <c r="A6528" s="140" t="s">
        <v>5613</v>
      </c>
      <c r="B6528" s="142"/>
      <c r="C6528" s="142"/>
      <c r="D6528" s="142"/>
      <c r="E6528" s="142"/>
      <c r="F6528" s="142"/>
      <c r="K6528" s="140" t="s">
        <v>9068</v>
      </c>
    </row>
    <row r="6529" spans="1:11" s="139" customFormat="1" ht="30" customHeight="1">
      <c r="A6529" s="140" t="s">
        <v>5614</v>
      </c>
      <c r="B6529" s="142"/>
      <c r="C6529" s="142"/>
      <c r="D6529" s="142"/>
      <c r="E6529" s="142"/>
      <c r="F6529" s="142"/>
      <c r="K6529" s="140" t="s">
        <v>9069</v>
      </c>
    </row>
    <row r="6530" spans="1:11" s="139" customFormat="1" ht="30" customHeight="1">
      <c r="A6530" s="140" t="s">
        <v>5615</v>
      </c>
      <c r="B6530" s="142">
        <v>1496.1</v>
      </c>
      <c r="C6530" s="142"/>
      <c r="D6530" s="142"/>
      <c r="E6530" s="142">
        <v>1496.1</v>
      </c>
      <c r="F6530" s="142"/>
      <c r="K6530" s="140" t="s">
        <v>9070</v>
      </c>
    </row>
    <row r="6531" spans="1:11" s="139" customFormat="1" ht="30" customHeight="1">
      <c r="A6531" s="140" t="s">
        <v>52</v>
      </c>
      <c r="B6531" s="142"/>
      <c r="C6531" s="142"/>
      <c r="D6531" s="142"/>
      <c r="E6531" s="142"/>
      <c r="F6531" s="142"/>
      <c r="K6531" s="140" t="s">
        <v>52</v>
      </c>
    </row>
    <row r="6532" spans="1:11" s="139" customFormat="1" ht="30" customHeight="1">
      <c r="A6532" s="140" t="s">
        <v>3618</v>
      </c>
      <c r="B6532" s="142">
        <v>1496.1</v>
      </c>
      <c r="C6532" s="142"/>
      <c r="D6532" s="142"/>
      <c r="E6532" s="142">
        <v>1496.1</v>
      </c>
      <c r="F6532" s="142"/>
      <c r="K6532" s="140" t="s">
        <v>6823</v>
      </c>
    </row>
    <row r="6533" spans="1:11" s="139" customFormat="1" ht="30" customHeight="1">
      <c r="A6533" s="140" t="s">
        <v>5616</v>
      </c>
      <c r="B6533" s="142">
        <v>178676.2</v>
      </c>
      <c r="C6533" s="142">
        <v>849159.1</v>
      </c>
      <c r="D6533" s="142">
        <v>47</v>
      </c>
      <c r="E6533" s="142">
        <v>1027882.3</v>
      </c>
      <c r="F6533" s="142"/>
      <c r="K6533" s="140" t="s">
        <v>9071</v>
      </c>
    </row>
    <row r="6534" spans="1:11" s="139" customFormat="1" ht="30" customHeight="1">
      <c r="A6534" s="140"/>
      <c r="B6534" s="140"/>
      <c r="C6534" s="140"/>
      <c r="D6534" s="140"/>
      <c r="E6534" s="140"/>
      <c r="F6534" s="140"/>
    </row>
    <row r="6535" spans="1:11" s="139" customFormat="1" ht="30" customHeight="1" thickBot="1">
      <c r="A6535" s="144" t="s">
        <v>3566</v>
      </c>
      <c r="B6535" s="145">
        <v>156035</v>
      </c>
      <c r="C6535" s="145">
        <v>849159</v>
      </c>
      <c r="D6535" s="145">
        <v>47</v>
      </c>
      <c r="E6535" s="145">
        <v>1005241</v>
      </c>
      <c r="F6535" s="144"/>
    </row>
    <row r="6536" spans="1:11" s="139" customFormat="1" ht="30" customHeight="1">
      <c r="A6536" s="140"/>
      <c r="B6536" s="140"/>
      <c r="C6536" s="140"/>
      <c r="D6536" s="140"/>
      <c r="E6536" s="140"/>
      <c r="F6536" s="140"/>
    </row>
    <row r="6537" spans="1:11" s="139" customFormat="1" ht="30" customHeight="1">
      <c r="A6537" s="140" t="s">
        <v>9072</v>
      </c>
      <c r="B6537" s="141">
        <v>1563</v>
      </c>
      <c r="C6537" s="141">
        <v>7725</v>
      </c>
      <c r="D6537" s="141">
        <v>2783</v>
      </c>
      <c r="E6537" s="141">
        <v>12071</v>
      </c>
      <c r="F6537" s="140" t="s">
        <v>52</v>
      </c>
      <c r="G6537" s="139" t="s">
        <v>52</v>
      </c>
      <c r="H6537" s="139" t="s">
        <v>6599</v>
      </c>
      <c r="K6537" s="139">
        <v>1</v>
      </c>
    </row>
    <row r="6538" spans="1:11" s="139" customFormat="1" ht="30" customHeight="1">
      <c r="A6538" s="147"/>
      <c r="B6538" s="140"/>
      <c r="C6538" s="140"/>
      <c r="D6538" s="140"/>
      <c r="E6538" s="140"/>
      <c r="F6538" s="140"/>
    </row>
    <row r="6539" spans="1:11" s="139" customFormat="1" ht="30" customHeight="1">
      <c r="A6539" s="140" t="s">
        <v>6674</v>
      </c>
      <c r="B6539" s="140"/>
      <c r="C6539" s="140"/>
      <c r="D6539" s="140"/>
      <c r="E6539" s="140"/>
      <c r="F6539" s="140"/>
      <c r="G6539" s="139" t="s">
        <v>52</v>
      </c>
      <c r="I6539" s="139" t="s">
        <v>1535</v>
      </c>
      <c r="J6539" s="139" t="s">
        <v>52</v>
      </c>
      <c r="K6539" s="139" t="s">
        <v>56</v>
      </c>
    </row>
    <row r="6540" spans="1:11" s="139" customFormat="1" ht="30" customHeight="1">
      <c r="A6540" s="140" t="s">
        <v>5617</v>
      </c>
      <c r="B6540" s="142"/>
      <c r="C6540" s="142"/>
      <c r="D6540" s="142"/>
      <c r="E6540" s="142"/>
      <c r="F6540" s="142"/>
      <c r="K6540" s="140" t="s">
        <v>9073</v>
      </c>
    </row>
    <row r="6541" spans="1:11" s="139" customFormat="1" ht="30" customHeight="1">
      <c r="A6541" s="140" t="s">
        <v>52</v>
      </c>
      <c r="B6541" s="142"/>
      <c r="C6541" s="142"/>
      <c r="D6541" s="142"/>
      <c r="E6541" s="142"/>
      <c r="F6541" s="142"/>
      <c r="K6541" s="140" t="s">
        <v>6676</v>
      </c>
    </row>
    <row r="6542" spans="1:11" s="139" customFormat="1" ht="30" customHeight="1">
      <c r="A6542" s="140" t="s">
        <v>9074</v>
      </c>
      <c r="B6542" s="142"/>
      <c r="C6542" s="142"/>
      <c r="D6542" s="142"/>
      <c r="E6542" s="142"/>
      <c r="F6542" s="142"/>
      <c r="K6542" s="140" t="s">
        <v>9075</v>
      </c>
    </row>
    <row r="6543" spans="1:11" s="139" customFormat="1" ht="30" customHeight="1">
      <c r="A6543" s="140" t="s">
        <v>5618</v>
      </c>
      <c r="B6543" s="142">
        <v>1563</v>
      </c>
      <c r="C6543" s="142"/>
      <c r="D6543" s="142"/>
      <c r="E6543" s="142">
        <v>1563</v>
      </c>
      <c r="F6543" s="142" t="s">
        <v>9076</v>
      </c>
      <c r="K6543" s="140" t="s">
        <v>9077</v>
      </c>
    </row>
    <row r="6544" spans="1:11" s="139" customFormat="1" ht="30" customHeight="1">
      <c r="A6544" s="140" t="s">
        <v>5619</v>
      </c>
      <c r="B6544" s="142"/>
      <c r="C6544" s="142">
        <v>7725</v>
      </c>
      <c r="D6544" s="142"/>
      <c r="E6544" s="142">
        <v>7725</v>
      </c>
      <c r="F6544" s="142" t="s">
        <v>9078</v>
      </c>
      <c r="K6544" s="140" t="s">
        <v>9079</v>
      </c>
    </row>
    <row r="6545" spans="1:11" s="139" customFormat="1" ht="30" customHeight="1">
      <c r="A6545" s="140" t="s">
        <v>5620</v>
      </c>
      <c r="B6545" s="142"/>
      <c r="C6545" s="142"/>
      <c r="D6545" s="142">
        <v>2783</v>
      </c>
      <c r="E6545" s="142">
        <v>2783</v>
      </c>
      <c r="F6545" s="142" t="s">
        <v>9080</v>
      </c>
      <c r="K6545" s="140" t="s">
        <v>9081</v>
      </c>
    </row>
    <row r="6546" spans="1:11" s="139" customFormat="1" ht="30" customHeight="1">
      <c r="A6546" s="140" t="s">
        <v>52</v>
      </c>
      <c r="B6546" s="142"/>
      <c r="C6546" s="142"/>
      <c r="D6546" s="142"/>
      <c r="E6546" s="142"/>
      <c r="F6546" s="142"/>
      <c r="K6546" s="140" t="s">
        <v>52</v>
      </c>
    </row>
    <row r="6547" spans="1:11" s="139" customFormat="1" ht="30" customHeight="1">
      <c r="A6547" s="140" t="s">
        <v>3748</v>
      </c>
      <c r="B6547" s="142">
        <v>1563</v>
      </c>
      <c r="C6547" s="142">
        <v>7725</v>
      </c>
      <c r="D6547" s="142">
        <v>2783</v>
      </c>
      <c r="E6547" s="142">
        <v>12071</v>
      </c>
      <c r="F6547" s="142"/>
      <c r="K6547" s="140" t="s">
        <v>6919</v>
      </c>
    </row>
    <row r="6548" spans="1:11" s="139" customFormat="1" ht="30" customHeight="1">
      <c r="A6548" s="140" t="s">
        <v>52</v>
      </c>
      <c r="B6548" s="146"/>
      <c r="C6548" s="146"/>
      <c r="D6548" s="146"/>
      <c r="E6548" s="146"/>
      <c r="F6548" s="146"/>
      <c r="K6548" s="140" t="s">
        <v>6994</v>
      </c>
    </row>
    <row r="6549" spans="1:11" s="139" customFormat="1" ht="30" customHeight="1">
      <c r="A6549" s="140" t="s">
        <v>5621</v>
      </c>
      <c r="B6549" s="146">
        <v>1563</v>
      </c>
      <c r="C6549" s="146">
        <v>7725</v>
      </c>
      <c r="D6549" s="146">
        <v>2783</v>
      </c>
      <c r="E6549" s="146">
        <v>12071</v>
      </c>
      <c r="F6549" s="146"/>
      <c r="K6549" s="140" t="s">
        <v>9082</v>
      </c>
    </row>
    <row r="6550" spans="1:11" s="139" customFormat="1" ht="30" customHeight="1">
      <c r="A6550" s="140"/>
      <c r="B6550" s="140"/>
      <c r="C6550" s="140"/>
      <c r="D6550" s="140"/>
      <c r="E6550" s="140"/>
      <c r="F6550" s="140"/>
    </row>
    <row r="6551" spans="1:11" s="139" customFormat="1" ht="30" customHeight="1" thickBot="1">
      <c r="A6551" s="144" t="s">
        <v>3566</v>
      </c>
      <c r="B6551" s="145">
        <v>1563</v>
      </c>
      <c r="C6551" s="145">
        <v>7725</v>
      </c>
      <c r="D6551" s="145">
        <v>2783</v>
      </c>
      <c r="E6551" s="145">
        <v>12071</v>
      </c>
      <c r="F6551" s="144"/>
    </row>
    <row r="6552" spans="1:11" s="139" customFormat="1" ht="30" customHeight="1">
      <c r="A6552" s="140"/>
      <c r="B6552" s="140"/>
      <c r="C6552" s="140"/>
      <c r="D6552" s="140"/>
      <c r="E6552" s="140"/>
      <c r="F6552" s="140"/>
    </row>
    <row r="6553" spans="1:11" s="139" customFormat="1" ht="30" customHeight="1">
      <c r="A6553" s="140" t="s">
        <v>9083</v>
      </c>
      <c r="B6553" s="141">
        <v>1793</v>
      </c>
      <c r="C6553" s="141">
        <v>21582</v>
      </c>
      <c r="D6553" s="141">
        <v>1315</v>
      </c>
      <c r="E6553" s="141">
        <v>24690</v>
      </c>
      <c r="F6553" s="140" t="s">
        <v>52</v>
      </c>
      <c r="G6553" s="139" t="s">
        <v>52</v>
      </c>
      <c r="H6553" s="139" t="s">
        <v>6600</v>
      </c>
      <c r="K6553" s="139">
        <v>1</v>
      </c>
    </row>
    <row r="6554" spans="1:11" s="139" customFormat="1" ht="30" customHeight="1">
      <c r="A6554" s="147"/>
      <c r="B6554" s="140"/>
      <c r="C6554" s="140"/>
      <c r="D6554" s="140"/>
      <c r="E6554" s="140"/>
      <c r="F6554" s="140"/>
    </row>
    <row r="6555" spans="1:11" s="139" customFormat="1" ht="30" customHeight="1">
      <c r="A6555" s="140" t="s">
        <v>6674</v>
      </c>
      <c r="B6555" s="140"/>
      <c r="C6555" s="140"/>
      <c r="D6555" s="140"/>
      <c r="E6555" s="140"/>
      <c r="F6555" s="140"/>
      <c r="G6555" s="139" t="s">
        <v>52</v>
      </c>
      <c r="I6555" s="139" t="s">
        <v>1535</v>
      </c>
      <c r="J6555" s="139" t="s">
        <v>52</v>
      </c>
      <c r="K6555" s="139" t="s">
        <v>56</v>
      </c>
    </row>
    <row r="6556" spans="1:11" s="139" customFormat="1" ht="30" customHeight="1">
      <c r="A6556" s="140" t="s">
        <v>5622</v>
      </c>
      <c r="B6556" s="142"/>
      <c r="C6556" s="142"/>
      <c r="D6556" s="142"/>
      <c r="E6556" s="142"/>
      <c r="F6556" s="142"/>
      <c r="K6556" s="140" t="s">
        <v>9084</v>
      </c>
    </row>
    <row r="6557" spans="1:11" s="139" customFormat="1" ht="30" customHeight="1">
      <c r="A6557" s="140" t="s">
        <v>52</v>
      </c>
      <c r="B6557" s="142"/>
      <c r="C6557" s="142"/>
      <c r="D6557" s="142"/>
      <c r="E6557" s="142"/>
      <c r="F6557" s="142"/>
      <c r="K6557" s="140" t="s">
        <v>52</v>
      </c>
    </row>
    <row r="6558" spans="1:11" s="139" customFormat="1" ht="30" customHeight="1">
      <c r="A6558" s="140" t="s">
        <v>4401</v>
      </c>
      <c r="B6558" s="142"/>
      <c r="C6558" s="142"/>
      <c r="D6558" s="142"/>
      <c r="E6558" s="142"/>
      <c r="F6558" s="142"/>
      <c r="K6558" s="140" t="s">
        <v>7687</v>
      </c>
    </row>
    <row r="6559" spans="1:11" s="139" customFormat="1" ht="30" customHeight="1">
      <c r="A6559" s="140" t="s">
        <v>5623</v>
      </c>
      <c r="B6559" s="142"/>
      <c r="C6559" s="142"/>
      <c r="D6559" s="142"/>
      <c r="E6559" s="142"/>
      <c r="F6559" s="142"/>
      <c r="K6559" s="140" t="s">
        <v>9085</v>
      </c>
    </row>
    <row r="6560" spans="1:11" s="139" customFormat="1" ht="30" customHeight="1">
      <c r="A6560" s="140" t="s">
        <v>5624</v>
      </c>
      <c r="B6560" s="142"/>
      <c r="C6560" s="142"/>
      <c r="D6560" s="142"/>
      <c r="E6560" s="142"/>
      <c r="F6560" s="142"/>
      <c r="K6560" s="140" t="s">
        <v>9086</v>
      </c>
    </row>
    <row r="6561" spans="1:11" s="139" customFormat="1" ht="30" customHeight="1">
      <c r="A6561" s="140" t="s">
        <v>5625</v>
      </c>
      <c r="B6561" s="142"/>
      <c r="C6561" s="142"/>
      <c r="D6561" s="142"/>
      <c r="E6561" s="142"/>
      <c r="F6561" s="142"/>
      <c r="K6561" s="140" t="s">
        <v>9087</v>
      </c>
    </row>
    <row r="6562" spans="1:11" s="139" customFormat="1" ht="30" customHeight="1">
      <c r="A6562" s="140" t="s">
        <v>5626</v>
      </c>
      <c r="B6562" s="142"/>
      <c r="C6562" s="142"/>
      <c r="D6562" s="142"/>
      <c r="E6562" s="142"/>
      <c r="F6562" s="142"/>
      <c r="K6562" s="140" t="s">
        <v>9088</v>
      </c>
    </row>
    <row r="6563" spans="1:11" s="139" customFormat="1" ht="30" customHeight="1">
      <c r="A6563" s="140" t="s">
        <v>5627</v>
      </c>
      <c r="B6563" s="142"/>
      <c r="C6563" s="142"/>
      <c r="D6563" s="142"/>
      <c r="E6563" s="142"/>
      <c r="F6563" s="142"/>
      <c r="K6563" s="140" t="s">
        <v>9089</v>
      </c>
    </row>
    <row r="6564" spans="1:11" s="139" customFormat="1" ht="30" customHeight="1">
      <c r="A6564" s="140" t="s">
        <v>5628</v>
      </c>
      <c r="B6564" s="142"/>
      <c r="C6564" s="142"/>
      <c r="D6564" s="142"/>
      <c r="E6564" s="142"/>
      <c r="F6564" s="142"/>
      <c r="K6564" s="140" t="s">
        <v>9090</v>
      </c>
    </row>
    <row r="6565" spans="1:11" s="139" customFormat="1" ht="30" customHeight="1">
      <c r="A6565" s="140" t="s">
        <v>5629</v>
      </c>
      <c r="B6565" s="142"/>
      <c r="C6565" s="142"/>
      <c r="D6565" s="142"/>
      <c r="E6565" s="142"/>
      <c r="F6565" s="142"/>
      <c r="K6565" s="140" t="s">
        <v>9091</v>
      </c>
    </row>
    <row r="6566" spans="1:11" s="139" customFormat="1" ht="30" customHeight="1">
      <c r="A6566" s="140" t="s">
        <v>5630</v>
      </c>
      <c r="B6566" s="142"/>
      <c r="C6566" s="142"/>
      <c r="D6566" s="142"/>
      <c r="E6566" s="142"/>
      <c r="F6566" s="142"/>
      <c r="K6566" s="140" t="s">
        <v>9092</v>
      </c>
    </row>
    <row r="6567" spans="1:11" s="139" customFormat="1" ht="30" customHeight="1">
      <c r="A6567" s="140" t="s">
        <v>5631</v>
      </c>
      <c r="B6567" s="142"/>
      <c r="C6567" s="142"/>
      <c r="D6567" s="142"/>
      <c r="E6567" s="142"/>
      <c r="F6567" s="142"/>
      <c r="K6567" s="140" t="s">
        <v>9093</v>
      </c>
    </row>
    <row r="6568" spans="1:11" s="139" customFormat="1" ht="30" customHeight="1">
      <c r="A6568" s="140" t="s">
        <v>5632</v>
      </c>
      <c r="B6568" s="142"/>
      <c r="C6568" s="142"/>
      <c r="D6568" s="142"/>
      <c r="E6568" s="142"/>
      <c r="F6568" s="142"/>
      <c r="K6568" s="140" t="s">
        <v>9094</v>
      </c>
    </row>
    <row r="6569" spans="1:11" s="139" customFormat="1" ht="30" customHeight="1">
      <c r="A6569" s="140" t="s">
        <v>5633</v>
      </c>
      <c r="B6569" s="142"/>
      <c r="C6569" s="142"/>
      <c r="D6569" s="142"/>
      <c r="E6569" s="142"/>
      <c r="F6569" s="142"/>
      <c r="K6569" s="140" t="s">
        <v>9095</v>
      </c>
    </row>
    <row r="6570" spans="1:11" s="139" customFormat="1" ht="30" customHeight="1">
      <c r="A6570" s="140" t="s">
        <v>52</v>
      </c>
      <c r="B6570" s="142"/>
      <c r="C6570" s="142"/>
      <c r="D6570" s="142"/>
      <c r="E6570" s="142"/>
      <c r="F6570" s="142"/>
      <c r="K6570" s="140" t="s">
        <v>6676</v>
      </c>
    </row>
    <row r="6571" spans="1:11" s="139" customFormat="1" ht="30" customHeight="1">
      <c r="A6571" s="140" t="s">
        <v>5634</v>
      </c>
      <c r="B6571" s="142"/>
      <c r="C6571" s="142"/>
      <c r="D6571" s="142"/>
      <c r="E6571" s="142"/>
      <c r="F6571" s="142"/>
      <c r="K6571" s="140" t="s">
        <v>9096</v>
      </c>
    </row>
    <row r="6572" spans="1:11" s="139" customFormat="1" ht="30" customHeight="1">
      <c r="A6572" s="140" t="s">
        <v>5635</v>
      </c>
      <c r="B6572" s="142">
        <v>632.29999999999995</v>
      </c>
      <c r="C6572" s="142"/>
      <c r="D6572" s="142"/>
      <c r="E6572" s="142">
        <v>632.29999999999995</v>
      </c>
      <c r="F6572" s="142" t="s">
        <v>9097</v>
      </c>
      <c r="K6572" s="140" t="s">
        <v>9098</v>
      </c>
    </row>
    <row r="6573" spans="1:11" s="139" customFormat="1" ht="30" customHeight="1">
      <c r="A6573" s="140" t="s">
        <v>5636</v>
      </c>
      <c r="B6573" s="142"/>
      <c r="C6573" s="142">
        <v>680.3</v>
      </c>
      <c r="D6573" s="142"/>
      <c r="E6573" s="142">
        <v>680.3</v>
      </c>
      <c r="F6573" s="142" t="s">
        <v>9099</v>
      </c>
      <c r="K6573" s="140" t="s">
        <v>9100</v>
      </c>
    </row>
    <row r="6574" spans="1:11" s="139" customFormat="1" ht="30" customHeight="1">
      <c r="A6574" s="140" t="s">
        <v>5637</v>
      </c>
      <c r="B6574" s="142"/>
      <c r="C6574" s="142"/>
      <c r="D6574" s="142">
        <v>1140.3</v>
      </c>
      <c r="E6574" s="142">
        <v>1140.3</v>
      </c>
      <c r="F6574" s="142" t="s">
        <v>9101</v>
      </c>
      <c r="K6574" s="140" t="s">
        <v>9102</v>
      </c>
    </row>
    <row r="6575" spans="1:11" s="139" customFormat="1" ht="30" customHeight="1">
      <c r="A6575" s="140" t="s">
        <v>52</v>
      </c>
      <c r="B6575" s="142"/>
      <c r="C6575" s="142"/>
      <c r="D6575" s="142"/>
      <c r="E6575" s="142"/>
      <c r="F6575" s="142"/>
      <c r="K6575" s="140" t="s">
        <v>52</v>
      </c>
    </row>
    <row r="6576" spans="1:11" s="139" customFormat="1" ht="30" customHeight="1">
      <c r="A6576" s="140" t="s">
        <v>3618</v>
      </c>
      <c r="B6576" s="142">
        <v>632.29999999999995</v>
      </c>
      <c r="C6576" s="142">
        <v>680.3</v>
      </c>
      <c r="D6576" s="142">
        <v>1140.3</v>
      </c>
      <c r="E6576" s="142">
        <v>2452.9</v>
      </c>
      <c r="F6576" s="142"/>
      <c r="K6576" s="140" t="s">
        <v>6757</v>
      </c>
    </row>
    <row r="6577" spans="1:11" s="139" customFormat="1" ht="30" customHeight="1">
      <c r="A6577" s="140" t="s">
        <v>52</v>
      </c>
      <c r="B6577" s="142"/>
      <c r="C6577" s="142"/>
      <c r="D6577" s="142"/>
      <c r="E6577" s="142"/>
      <c r="F6577" s="142"/>
      <c r="K6577" s="140" t="s">
        <v>6758</v>
      </c>
    </row>
    <row r="6578" spans="1:11" s="139" customFormat="1" ht="30" customHeight="1">
      <c r="A6578" s="140" t="s">
        <v>5638</v>
      </c>
      <c r="B6578" s="142"/>
      <c r="C6578" s="142"/>
      <c r="D6578" s="142"/>
      <c r="E6578" s="142"/>
      <c r="F6578" s="142"/>
      <c r="K6578" s="140" t="s">
        <v>9103</v>
      </c>
    </row>
    <row r="6579" spans="1:11" s="139" customFormat="1" ht="30" customHeight="1">
      <c r="A6579" s="140" t="s">
        <v>5639</v>
      </c>
      <c r="B6579" s="142">
        <v>42.5</v>
      </c>
      <c r="C6579" s="142"/>
      <c r="D6579" s="142"/>
      <c r="E6579" s="142">
        <v>42.5</v>
      </c>
      <c r="F6579" s="142" t="s">
        <v>9104</v>
      </c>
      <c r="K6579" s="140" t="s">
        <v>9105</v>
      </c>
    </row>
    <row r="6580" spans="1:11" s="139" customFormat="1" ht="30" customHeight="1">
      <c r="A6580" s="140" t="s">
        <v>5640</v>
      </c>
      <c r="B6580" s="142"/>
      <c r="C6580" s="142"/>
      <c r="D6580" s="142"/>
      <c r="E6580" s="142"/>
      <c r="F6580" s="142" t="s">
        <v>9106</v>
      </c>
      <c r="K6580" s="140" t="s">
        <v>9107</v>
      </c>
    </row>
    <row r="6581" spans="1:11" s="139" customFormat="1" ht="30" customHeight="1">
      <c r="A6581" s="140" t="s">
        <v>5641</v>
      </c>
      <c r="B6581" s="142"/>
      <c r="C6581" s="142"/>
      <c r="D6581" s="142">
        <v>4.9000000000000004</v>
      </c>
      <c r="E6581" s="142">
        <v>4.9000000000000004</v>
      </c>
      <c r="F6581" s="142" t="s">
        <v>9108</v>
      </c>
      <c r="K6581" s="140" t="s">
        <v>9109</v>
      </c>
    </row>
    <row r="6582" spans="1:11" s="139" customFormat="1" ht="30" customHeight="1">
      <c r="A6582" s="140" t="s">
        <v>52</v>
      </c>
      <c r="B6582" s="142"/>
      <c r="C6582" s="142"/>
      <c r="D6582" s="142"/>
      <c r="E6582" s="142"/>
      <c r="F6582" s="142"/>
      <c r="K6582" s="140" t="s">
        <v>52</v>
      </c>
    </row>
    <row r="6583" spans="1:11" s="139" customFormat="1" ht="30" customHeight="1">
      <c r="A6583" s="140" t="s">
        <v>3618</v>
      </c>
      <c r="B6583" s="142">
        <v>42.5</v>
      </c>
      <c r="C6583" s="142"/>
      <c r="D6583" s="142">
        <v>4.9000000000000004</v>
      </c>
      <c r="E6583" s="142">
        <v>47.4</v>
      </c>
      <c r="F6583" s="142"/>
      <c r="K6583" s="140" t="s">
        <v>6761</v>
      </c>
    </row>
    <row r="6584" spans="1:11" s="139" customFormat="1" ht="30" customHeight="1">
      <c r="A6584" s="140" t="s">
        <v>52</v>
      </c>
      <c r="B6584" s="142"/>
      <c r="C6584" s="142"/>
      <c r="D6584" s="142"/>
      <c r="E6584" s="142"/>
      <c r="F6584" s="142"/>
      <c r="K6584" s="140" t="s">
        <v>6796</v>
      </c>
    </row>
    <row r="6585" spans="1:11" s="139" customFormat="1" ht="30" customHeight="1">
      <c r="A6585" s="140" t="s">
        <v>5642</v>
      </c>
      <c r="B6585" s="142"/>
      <c r="C6585" s="142"/>
      <c r="D6585" s="142"/>
      <c r="E6585" s="142"/>
      <c r="F6585" s="142"/>
      <c r="K6585" s="140" t="s">
        <v>9110</v>
      </c>
    </row>
    <row r="6586" spans="1:11" s="139" customFormat="1" ht="30" customHeight="1">
      <c r="A6586" s="140" t="s">
        <v>5643</v>
      </c>
      <c r="B6586" s="142"/>
      <c r="C6586" s="142"/>
      <c r="D6586" s="142">
        <v>1.2</v>
      </c>
      <c r="E6586" s="142">
        <v>1.2</v>
      </c>
      <c r="F6586" s="142" t="s">
        <v>9111</v>
      </c>
      <c r="K6586" s="140" t="s">
        <v>9112</v>
      </c>
    </row>
    <row r="6587" spans="1:11" s="139" customFormat="1" ht="30" customHeight="1">
      <c r="A6587" s="140" t="s">
        <v>52</v>
      </c>
      <c r="B6587" s="142"/>
      <c r="C6587" s="142"/>
      <c r="D6587" s="142"/>
      <c r="E6587" s="142"/>
      <c r="F6587" s="142"/>
      <c r="K6587" s="140" t="s">
        <v>52</v>
      </c>
    </row>
    <row r="6588" spans="1:11" s="139" customFormat="1" ht="30" customHeight="1">
      <c r="A6588" s="140" t="s">
        <v>3618</v>
      </c>
      <c r="B6588" s="142"/>
      <c r="C6588" s="142"/>
      <c r="D6588" s="142">
        <v>1.2</v>
      </c>
      <c r="E6588" s="142">
        <v>1.2</v>
      </c>
      <c r="F6588" s="142"/>
      <c r="K6588" s="140" t="s">
        <v>6821</v>
      </c>
    </row>
    <row r="6589" spans="1:11" s="139" customFormat="1" ht="30" customHeight="1">
      <c r="A6589" s="140" t="s">
        <v>52</v>
      </c>
      <c r="B6589" s="142"/>
      <c r="C6589" s="142"/>
      <c r="D6589" s="142"/>
      <c r="E6589" s="142"/>
      <c r="F6589" s="142"/>
      <c r="K6589" s="140" t="s">
        <v>6805</v>
      </c>
    </row>
    <row r="6590" spans="1:11" s="139" customFormat="1" ht="30" customHeight="1">
      <c r="A6590" s="140" t="s">
        <v>5644</v>
      </c>
      <c r="B6590" s="142"/>
      <c r="C6590" s="142"/>
      <c r="D6590" s="142"/>
      <c r="E6590" s="142"/>
      <c r="F6590" s="142"/>
      <c r="K6590" s="140" t="s">
        <v>9113</v>
      </c>
    </row>
    <row r="6591" spans="1:11" s="139" customFormat="1" ht="30" customHeight="1">
      <c r="A6591" s="140" t="s">
        <v>5645</v>
      </c>
      <c r="B6591" s="142"/>
      <c r="C6591" s="142">
        <v>12035.4</v>
      </c>
      <c r="D6591" s="142"/>
      <c r="E6591" s="142">
        <v>12035.4</v>
      </c>
      <c r="F6591" s="142" t="s">
        <v>9114</v>
      </c>
      <c r="K6591" s="140" t="s">
        <v>9115</v>
      </c>
    </row>
    <row r="6592" spans="1:11" s="139" customFormat="1" ht="30" customHeight="1">
      <c r="A6592" s="140" t="s">
        <v>5646</v>
      </c>
      <c r="B6592" s="142"/>
      <c r="C6592" s="142">
        <v>4339.5</v>
      </c>
      <c r="D6592" s="142"/>
      <c r="E6592" s="142">
        <v>4339.5</v>
      </c>
      <c r="F6592" s="142" t="s">
        <v>6755</v>
      </c>
      <c r="K6592" s="140" t="s">
        <v>9116</v>
      </c>
    </row>
    <row r="6593" spans="1:11" s="139" customFormat="1" ht="30" customHeight="1">
      <c r="A6593" s="140" t="s">
        <v>52</v>
      </c>
      <c r="B6593" s="142"/>
      <c r="C6593" s="142"/>
      <c r="D6593" s="142"/>
      <c r="E6593" s="142"/>
      <c r="F6593" s="142"/>
      <c r="K6593" s="140" t="s">
        <v>52</v>
      </c>
    </row>
    <row r="6594" spans="1:11" s="139" customFormat="1" ht="30" customHeight="1">
      <c r="A6594" s="140" t="s">
        <v>3618</v>
      </c>
      <c r="B6594" s="142"/>
      <c r="C6594" s="142">
        <v>16374.9</v>
      </c>
      <c r="D6594" s="142"/>
      <c r="E6594" s="142">
        <v>16374.9</v>
      </c>
      <c r="F6594" s="142"/>
      <c r="K6594" s="140" t="s">
        <v>6822</v>
      </c>
    </row>
    <row r="6595" spans="1:11" s="139" customFormat="1" ht="30" customHeight="1">
      <c r="A6595" s="140" t="s">
        <v>52</v>
      </c>
      <c r="B6595" s="142"/>
      <c r="C6595" s="142"/>
      <c r="D6595" s="142"/>
      <c r="E6595" s="142"/>
      <c r="F6595" s="142"/>
      <c r="K6595" s="140" t="s">
        <v>6814</v>
      </c>
    </row>
    <row r="6596" spans="1:11" s="139" customFormat="1" ht="30" customHeight="1">
      <c r="A6596" s="140" t="s">
        <v>5647</v>
      </c>
      <c r="B6596" s="142"/>
      <c r="C6596" s="142"/>
      <c r="D6596" s="142"/>
      <c r="E6596" s="142"/>
      <c r="F6596" s="142"/>
      <c r="K6596" s="140" t="s">
        <v>9117</v>
      </c>
    </row>
    <row r="6597" spans="1:11" s="139" customFormat="1" ht="30" customHeight="1">
      <c r="A6597" s="140" t="s">
        <v>5648</v>
      </c>
      <c r="B6597" s="142"/>
      <c r="C6597" s="142"/>
      <c r="D6597" s="142"/>
      <c r="E6597" s="142"/>
      <c r="F6597" s="142"/>
      <c r="K6597" s="140" t="s">
        <v>9118</v>
      </c>
    </row>
    <row r="6598" spans="1:11" s="139" customFormat="1" ht="30" customHeight="1">
      <c r="A6598" s="140" t="s">
        <v>5649</v>
      </c>
      <c r="B6598" s="142">
        <v>491.2</v>
      </c>
      <c r="C6598" s="142"/>
      <c r="D6598" s="142"/>
      <c r="E6598" s="142">
        <v>491.2</v>
      </c>
      <c r="F6598" s="142"/>
      <c r="K6598" s="140" t="s">
        <v>9119</v>
      </c>
    </row>
    <row r="6599" spans="1:11" s="139" customFormat="1" ht="30" customHeight="1">
      <c r="A6599" s="140" t="s">
        <v>52</v>
      </c>
      <c r="B6599" s="142"/>
      <c r="C6599" s="142"/>
      <c r="D6599" s="142"/>
      <c r="E6599" s="142"/>
      <c r="F6599" s="142"/>
      <c r="K6599" s="140" t="s">
        <v>52</v>
      </c>
    </row>
    <row r="6600" spans="1:11" s="139" customFormat="1" ht="30" customHeight="1">
      <c r="A6600" s="140" t="s">
        <v>3618</v>
      </c>
      <c r="B6600" s="142">
        <v>491.2</v>
      </c>
      <c r="C6600" s="142"/>
      <c r="D6600" s="142"/>
      <c r="E6600" s="142">
        <v>491.2</v>
      </c>
      <c r="F6600" s="142"/>
      <c r="K6600" s="140" t="s">
        <v>6823</v>
      </c>
    </row>
    <row r="6601" spans="1:11" s="139" customFormat="1" ht="30" customHeight="1">
      <c r="A6601" s="140" t="s">
        <v>52</v>
      </c>
      <c r="B6601" s="142"/>
      <c r="C6601" s="142"/>
      <c r="D6601" s="142"/>
      <c r="E6601" s="142"/>
      <c r="F6601" s="142"/>
      <c r="K6601" s="140" t="s">
        <v>6824</v>
      </c>
    </row>
    <row r="6602" spans="1:11" s="139" customFormat="1" ht="30" customHeight="1">
      <c r="A6602" s="140" t="s">
        <v>5650</v>
      </c>
      <c r="B6602" s="142"/>
      <c r="C6602" s="142"/>
      <c r="D6602" s="142"/>
      <c r="E6602" s="142"/>
      <c r="F6602" s="142"/>
      <c r="K6602" s="140" t="s">
        <v>9120</v>
      </c>
    </row>
    <row r="6603" spans="1:11" s="139" customFormat="1" ht="30" customHeight="1">
      <c r="A6603" s="140" t="s">
        <v>4401</v>
      </c>
      <c r="B6603" s="142"/>
      <c r="C6603" s="142"/>
      <c r="D6603" s="142"/>
      <c r="E6603" s="142"/>
      <c r="F6603" s="142"/>
      <c r="K6603" s="140" t="s">
        <v>7687</v>
      </c>
    </row>
    <row r="6604" spans="1:11" s="139" customFormat="1" ht="30" customHeight="1">
      <c r="A6604" s="140" t="s">
        <v>5651</v>
      </c>
      <c r="B6604" s="142"/>
      <c r="C6604" s="142"/>
      <c r="D6604" s="142"/>
      <c r="E6604" s="142"/>
      <c r="F6604" s="142"/>
      <c r="K6604" s="140" t="s">
        <v>9121</v>
      </c>
    </row>
    <row r="6605" spans="1:11" s="139" customFormat="1" ht="30" customHeight="1">
      <c r="A6605" s="140" t="s">
        <v>5652</v>
      </c>
      <c r="B6605" s="142"/>
      <c r="C6605" s="142"/>
      <c r="D6605" s="142"/>
      <c r="E6605" s="142"/>
      <c r="F6605" s="142"/>
      <c r="K6605" s="140" t="s">
        <v>9122</v>
      </c>
    </row>
    <row r="6606" spans="1:11" s="139" customFormat="1" ht="30" customHeight="1">
      <c r="A6606" s="140" t="s">
        <v>5653</v>
      </c>
      <c r="B6606" s="142"/>
      <c r="C6606" s="142"/>
      <c r="D6606" s="142"/>
      <c r="E6606" s="142"/>
      <c r="F6606" s="142"/>
      <c r="K6606" s="140" t="s">
        <v>9123</v>
      </c>
    </row>
    <row r="6607" spans="1:11" s="139" customFormat="1" ht="30" customHeight="1">
      <c r="A6607" s="140" t="s">
        <v>5654</v>
      </c>
      <c r="B6607" s="142"/>
      <c r="C6607" s="142"/>
      <c r="D6607" s="142"/>
      <c r="E6607" s="142"/>
      <c r="F6607" s="142"/>
      <c r="K6607" s="140" t="s">
        <v>9124</v>
      </c>
    </row>
    <row r="6608" spans="1:11" s="139" customFormat="1" ht="30" customHeight="1">
      <c r="A6608" s="140" t="s">
        <v>5655</v>
      </c>
      <c r="B6608" s="142"/>
      <c r="C6608" s="142"/>
      <c r="D6608" s="142"/>
      <c r="E6608" s="142"/>
      <c r="F6608" s="142"/>
      <c r="K6608" s="140" t="s">
        <v>9125</v>
      </c>
    </row>
    <row r="6609" spans="1:11" s="139" customFormat="1" ht="30" customHeight="1">
      <c r="A6609" s="140" t="s">
        <v>5656</v>
      </c>
      <c r="B6609" s="142"/>
      <c r="C6609" s="142"/>
      <c r="D6609" s="142"/>
      <c r="E6609" s="142"/>
      <c r="F6609" s="142"/>
      <c r="K6609" s="140" t="s">
        <v>9126</v>
      </c>
    </row>
    <row r="6610" spans="1:11" s="139" customFormat="1" ht="30" customHeight="1">
      <c r="A6610" s="140" t="s">
        <v>5657</v>
      </c>
      <c r="B6610" s="142"/>
      <c r="C6610" s="142"/>
      <c r="D6610" s="142"/>
      <c r="E6610" s="142"/>
      <c r="F6610" s="142"/>
      <c r="K6610" s="140" t="s">
        <v>9127</v>
      </c>
    </row>
    <row r="6611" spans="1:11" s="139" customFormat="1" ht="30" customHeight="1">
      <c r="A6611" s="140" t="s">
        <v>5658</v>
      </c>
      <c r="B6611" s="142"/>
      <c r="C6611" s="142"/>
      <c r="D6611" s="142"/>
      <c r="E6611" s="142"/>
      <c r="F6611" s="142"/>
      <c r="K6611" s="140" t="s">
        <v>9128</v>
      </c>
    </row>
    <row r="6612" spans="1:11" s="139" customFormat="1" ht="30" customHeight="1">
      <c r="A6612" s="140" t="s">
        <v>5659</v>
      </c>
      <c r="B6612" s="142"/>
      <c r="C6612" s="142"/>
      <c r="D6612" s="142"/>
      <c r="E6612" s="142"/>
      <c r="F6612" s="142"/>
      <c r="K6612" s="140" t="s">
        <v>9129</v>
      </c>
    </row>
    <row r="6613" spans="1:11" s="139" customFormat="1" ht="30" customHeight="1">
      <c r="A6613" s="140" t="s">
        <v>5660</v>
      </c>
      <c r="B6613" s="142"/>
      <c r="C6613" s="142"/>
      <c r="D6613" s="142"/>
      <c r="E6613" s="142"/>
      <c r="F6613" s="142"/>
      <c r="K6613" s="140" t="s">
        <v>9130</v>
      </c>
    </row>
    <row r="6614" spans="1:11" s="139" customFormat="1" ht="30" customHeight="1">
      <c r="A6614" s="140" t="s">
        <v>5661</v>
      </c>
      <c r="B6614" s="142"/>
      <c r="C6614" s="142"/>
      <c r="D6614" s="142"/>
      <c r="E6614" s="142"/>
      <c r="F6614" s="142"/>
      <c r="K6614" s="140" t="s">
        <v>9131</v>
      </c>
    </row>
    <row r="6615" spans="1:11" s="139" customFormat="1" ht="30" customHeight="1">
      <c r="A6615" s="140" t="s">
        <v>9132</v>
      </c>
      <c r="B6615" s="142"/>
      <c r="C6615" s="142"/>
      <c r="D6615" s="142">
        <v>169</v>
      </c>
      <c r="E6615" s="142">
        <v>169</v>
      </c>
      <c r="F6615" s="142" t="s">
        <v>9133</v>
      </c>
      <c r="K6615" s="140" t="s">
        <v>9134</v>
      </c>
    </row>
    <row r="6616" spans="1:11" s="139" customFormat="1" ht="30" customHeight="1">
      <c r="A6616" s="140" t="s">
        <v>52</v>
      </c>
      <c r="B6616" s="142"/>
      <c r="C6616" s="142"/>
      <c r="D6616" s="142"/>
      <c r="E6616" s="142"/>
      <c r="F6616" s="142"/>
      <c r="K6616" s="140" t="s">
        <v>52</v>
      </c>
    </row>
    <row r="6617" spans="1:11" s="139" customFormat="1" ht="30" customHeight="1">
      <c r="A6617" s="140" t="s">
        <v>3618</v>
      </c>
      <c r="B6617" s="142"/>
      <c r="C6617" s="142"/>
      <c r="D6617" s="142">
        <v>169</v>
      </c>
      <c r="E6617" s="142">
        <v>169</v>
      </c>
      <c r="F6617" s="142"/>
      <c r="K6617" s="140" t="s">
        <v>6832</v>
      </c>
    </row>
    <row r="6618" spans="1:11" s="139" customFormat="1" ht="30" customHeight="1">
      <c r="A6618" s="140" t="s">
        <v>52</v>
      </c>
      <c r="B6618" s="142"/>
      <c r="C6618" s="142"/>
      <c r="D6618" s="142"/>
      <c r="E6618" s="142"/>
      <c r="F6618" s="142"/>
      <c r="K6618" s="140" t="s">
        <v>6833</v>
      </c>
    </row>
    <row r="6619" spans="1:11" s="139" customFormat="1" ht="30" customHeight="1">
      <c r="A6619" s="140" t="s">
        <v>5662</v>
      </c>
      <c r="B6619" s="142"/>
      <c r="C6619" s="142"/>
      <c r="D6619" s="142"/>
      <c r="E6619" s="142"/>
      <c r="F6619" s="142"/>
      <c r="K6619" s="140" t="s">
        <v>9135</v>
      </c>
    </row>
    <row r="6620" spans="1:11" s="139" customFormat="1" ht="30" customHeight="1">
      <c r="A6620" s="140" t="s">
        <v>5663</v>
      </c>
      <c r="B6620" s="142"/>
      <c r="C6620" s="142"/>
      <c r="D6620" s="142"/>
      <c r="E6620" s="142"/>
      <c r="F6620" s="142"/>
      <c r="K6620" s="140" t="s">
        <v>9136</v>
      </c>
    </row>
    <row r="6621" spans="1:11" s="139" customFormat="1" ht="30" customHeight="1">
      <c r="A6621" s="140" t="s">
        <v>5664</v>
      </c>
      <c r="B6621" s="142"/>
      <c r="C6621" s="142">
        <v>4526.8</v>
      </c>
      <c r="D6621" s="142"/>
      <c r="E6621" s="142">
        <v>4526.8</v>
      </c>
      <c r="F6621" s="142" t="s">
        <v>8305</v>
      </c>
      <c r="K6621" s="140" t="s">
        <v>9137</v>
      </c>
    </row>
    <row r="6622" spans="1:11" s="139" customFormat="1" ht="30" customHeight="1">
      <c r="A6622" s="140" t="s">
        <v>52</v>
      </c>
      <c r="B6622" s="142"/>
      <c r="C6622" s="142"/>
      <c r="D6622" s="142"/>
      <c r="E6622" s="142"/>
      <c r="F6622" s="142"/>
      <c r="K6622" s="140" t="s">
        <v>52</v>
      </c>
    </row>
    <row r="6623" spans="1:11" s="139" customFormat="1" ht="30" customHeight="1">
      <c r="A6623" s="140" t="s">
        <v>3618</v>
      </c>
      <c r="B6623" s="142"/>
      <c r="C6623" s="142">
        <v>4526.8</v>
      </c>
      <c r="D6623" s="142"/>
      <c r="E6623" s="142">
        <v>4526.8</v>
      </c>
      <c r="F6623" s="142"/>
      <c r="K6623" s="140" t="s">
        <v>6837</v>
      </c>
    </row>
    <row r="6624" spans="1:11" s="139" customFormat="1" ht="30" customHeight="1">
      <c r="A6624" s="140" t="s">
        <v>52</v>
      </c>
      <c r="B6624" s="142"/>
      <c r="C6624" s="142"/>
      <c r="D6624" s="142"/>
      <c r="E6624" s="142"/>
      <c r="F6624" s="142"/>
      <c r="K6624" s="140" t="s">
        <v>7219</v>
      </c>
    </row>
    <row r="6625" spans="1:11" s="139" customFormat="1" ht="30" customHeight="1">
      <c r="A6625" s="140" t="s">
        <v>5665</v>
      </c>
      <c r="B6625" s="142"/>
      <c r="C6625" s="142"/>
      <c r="D6625" s="142"/>
      <c r="E6625" s="142"/>
      <c r="F6625" s="142"/>
      <c r="K6625" s="140" t="s">
        <v>9138</v>
      </c>
    </row>
    <row r="6626" spans="1:11" s="139" customFormat="1" ht="30" customHeight="1">
      <c r="A6626" s="140" t="s">
        <v>5648</v>
      </c>
      <c r="B6626" s="142"/>
      <c r="C6626" s="142"/>
      <c r="D6626" s="142"/>
      <c r="E6626" s="142"/>
      <c r="F6626" s="142"/>
      <c r="K6626" s="140" t="s">
        <v>9118</v>
      </c>
    </row>
    <row r="6627" spans="1:11" s="139" customFormat="1" ht="30" customHeight="1">
      <c r="A6627" s="140" t="s">
        <v>5666</v>
      </c>
      <c r="B6627" s="142">
        <v>627</v>
      </c>
      <c r="C6627" s="142"/>
      <c r="D6627" s="142"/>
      <c r="E6627" s="142">
        <v>627</v>
      </c>
      <c r="F6627" s="142"/>
      <c r="K6627" s="140" t="s">
        <v>9139</v>
      </c>
    </row>
    <row r="6628" spans="1:11" s="139" customFormat="1" ht="30" customHeight="1">
      <c r="A6628" s="140" t="s">
        <v>52</v>
      </c>
      <c r="B6628" s="142"/>
      <c r="C6628" s="142"/>
      <c r="D6628" s="142"/>
      <c r="E6628" s="142"/>
      <c r="F6628" s="142"/>
      <c r="K6628" s="140" t="s">
        <v>52</v>
      </c>
    </row>
    <row r="6629" spans="1:11" s="139" customFormat="1" ht="30" customHeight="1">
      <c r="A6629" s="140" t="s">
        <v>3618</v>
      </c>
      <c r="B6629" s="142">
        <v>627</v>
      </c>
      <c r="C6629" s="142"/>
      <c r="D6629" s="142"/>
      <c r="E6629" s="142">
        <v>627</v>
      </c>
      <c r="F6629" s="142"/>
      <c r="K6629" s="140" t="s">
        <v>9140</v>
      </c>
    </row>
    <row r="6630" spans="1:11" s="139" customFormat="1" ht="30" customHeight="1">
      <c r="A6630" s="140" t="s">
        <v>52</v>
      </c>
      <c r="B6630" s="142"/>
      <c r="C6630" s="142"/>
      <c r="D6630" s="142"/>
      <c r="E6630" s="142"/>
      <c r="F6630" s="142"/>
      <c r="K6630" s="140" t="s">
        <v>52</v>
      </c>
    </row>
    <row r="6631" spans="1:11" s="139" customFormat="1" ht="30" customHeight="1">
      <c r="A6631" s="140" t="s">
        <v>5667</v>
      </c>
      <c r="B6631" s="142">
        <v>1793</v>
      </c>
      <c r="C6631" s="142">
        <v>21582</v>
      </c>
      <c r="D6631" s="142">
        <v>1315.4</v>
      </c>
      <c r="E6631" s="142">
        <v>24690.400000000001</v>
      </c>
      <c r="F6631" s="142"/>
      <c r="K6631" s="140" t="s">
        <v>9141</v>
      </c>
    </row>
    <row r="6632" spans="1:11" s="139" customFormat="1" ht="30" customHeight="1">
      <c r="A6632" s="140"/>
      <c r="B6632" s="140"/>
      <c r="C6632" s="140"/>
      <c r="D6632" s="140"/>
      <c r="E6632" s="140"/>
      <c r="F6632" s="140"/>
    </row>
    <row r="6633" spans="1:11" s="139" customFormat="1" ht="30" customHeight="1" thickBot="1">
      <c r="A6633" s="144" t="s">
        <v>3566</v>
      </c>
      <c r="B6633" s="145">
        <v>1793</v>
      </c>
      <c r="C6633" s="145">
        <v>21582</v>
      </c>
      <c r="D6633" s="145">
        <v>1315</v>
      </c>
      <c r="E6633" s="145">
        <v>24690</v>
      </c>
      <c r="F6633" s="144"/>
    </row>
    <row r="6634" spans="1:11" s="139" customFormat="1" ht="30" customHeight="1">
      <c r="A6634" s="140"/>
      <c r="B6634" s="140"/>
      <c r="C6634" s="140"/>
      <c r="D6634" s="140"/>
      <c r="E6634" s="140"/>
      <c r="F6634" s="140"/>
    </row>
    <row r="6635" spans="1:11" s="139" customFormat="1" ht="30" customHeight="1">
      <c r="A6635" s="140" t="s">
        <v>9142</v>
      </c>
      <c r="B6635" s="141">
        <v>0</v>
      </c>
      <c r="C6635" s="141">
        <v>0</v>
      </c>
      <c r="D6635" s="141">
        <v>105</v>
      </c>
      <c r="E6635" s="141">
        <v>105</v>
      </c>
      <c r="F6635" s="140" t="s">
        <v>52</v>
      </c>
      <c r="G6635" s="139" t="s">
        <v>52</v>
      </c>
      <c r="H6635" s="139" t="s">
        <v>6601</v>
      </c>
      <c r="K6635" s="139">
        <v>1</v>
      </c>
    </row>
    <row r="6636" spans="1:11" s="139" customFormat="1" ht="30" customHeight="1">
      <c r="A6636" s="147"/>
      <c r="B6636" s="140"/>
      <c r="C6636" s="140"/>
      <c r="D6636" s="140"/>
      <c r="E6636" s="140"/>
      <c r="F6636" s="140"/>
    </row>
    <row r="6637" spans="1:11" s="139" customFormat="1" ht="30" customHeight="1">
      <c r="A6637" s="140" t="s">
        <v>6674</v>
      </c>
      <c r="B6637" s="140"/>
      <c r="C6637" s="140"/>
      <c r="D6637" s="140"/>
      <c r="E6637" s="140"/>
      <c r="F6637" s="140"/>
      <c r="G6637" s="139" t="s">
        <v>52</v>
      </c>
      <c r="I6637" s="139" t="s">
        <v>1535</v>
      </c>
      <c r="J6637" s="139" t="s">
        <v>52</v>
      </c>
      <c r="K6637" s="139" t="s">
        <v>56</v>
      </c>
    </row>
    <row r="6638" spans="1:11" s="139" customFormat="1" ht="30" customHeight="1">
      <c r="A6638" s="140" t="s">
        <v>5668</v>
      </c>
      <c r="B6638" s="142"/>
      <c r="C6638" s="142"/>
      <c r="D6638" s="142"/>
      <c r="E6638" s="142"/>
      <c r="F6638" s="142"/>
      <c r="K6638" s="140" t="s">
        <v>9143</v>
      </c>
    </row>
    <row r="6639" spans="1:11" s="139" customFormat="1" ht="30" customHeight="1">
      <c r="A6639" s="140" t="s">
        <v>52</v>
      </c>
      <c r="B6639" s="142"/>
      <c r="C6639" s="142"/>
      <c r="D6639" s="142"/>
      <c r="E6639" s="142"/>
      <c r="F6639" s="142"/>
      <c r="K6639" s="140" t="s">
        <v>52</v>
      </c>
    </row>
    <row r="6640" spans="1:11" s="139" customFormat="1" ht="30" customHeight="1">
      <c r="A6640" s="140" t="s">
        <v>5669</v>
      </c>
      <c r="B6640" s="142"/>
      <c r="C6640" s="142"/>
      <c r="D6640" s="142"/>
      <c r="E6640" s="142"/>
      <c r="F6640" s="142"/>
      <c r="K6640" s="140" t="s">
        <v>9144</v>
      </c>
    </row>
    <row r="6641" spans="1:11" s="139" customFormat="1" ht="30" customHeight="1">
      <c r="A6641" s="140" t="s">
        <v>52</v>
      </c>
      <c r="B6641" s="142"/>
      <c r="C6641" s="142"/>
      <c r="D6641" s="142"/>
      <c r="E6641" s="142"/>
      <c r="F6641" s="142"/>
      <c r="K6641" s="140" t="s">
        <v>52</v>
      </c>
    </row>
    <row r="6642" spans="1:11" s="139" customFormat="1" ht="30" customHeight="1">
      <c r="A6642" s="140" t="s">
        <v>5670</v>
      </c>
      <c r="B6642" s="142"/>
      <c r="C6642" s="142"/>
      <c r="D6642" s="142"/>
      <c r="E6642" s="142"/>
      <c r="F6642" s="142"/>
      <c r="K6642" s="140" t="s">
        <v>9145</v>
      </c>
    </row>
    <row r="6643" spans="1:11" s="139" customFormat="1" ht="30" customHeight="1">
      <c r="A6643" s="140" t="s">
        <v>52</v>
      </c>
      <c r="B6643" s="142"/>
      <c r="C6643" s="142"/>
      <c r="D6643" s="142"/>
      <c r="E6643" s="142"/>
      <c r="F6643" s="142"/>
      <c r="K6643" s="140" t="s">
        <v>52</v>
      </c>
    </row>
    <row r="6644" spans="1:11" s="139" customFormat="1" ht="30" customHeight="1">
      <c r="A6644" s="140" t="s">
        <v>5671</v>
      </c>
      <c r="B6644" s="142"/>
      <c r="C6644" s="142"/>
      <c r="D6644" s="142"/>
      <c r="E6644" s="142"/>
      <c r="F6644" s="142"/>
      <c r="K6644" s="140" t="s">
        <v>9146</v>
      </c>
    </row>
    <row r="6645" spans="1:11" s="139" customFormat="1" ht="30" customHeight="1">
      <c r="A6645" s="140" t="s">
        <v>52</v>
      </c>
      <c r="B6645" s="142"/>
      <c r="C6645" s="142"/>
      <c r="D6645" s="142"/>
      <c r="E6645" s="142"/>
      <c r="F6645" s="142"/>
      <c r="K6645" s="140" t="s">
        <v>52</v>
      </c>
    </row>
    <row r="6646" spans="1:11" s="139" customFormat="1" ht="30" customHeight="1">
      <c r="A6646" s="140" t="s">
        <v>5672</v>
      </c>
      <c r="B6646" s="142"/>
      <c r="C6646" s="142"/>
      <c r="D6646" s="142"/>
      <c r="E6646" s="142"/>
      <c r="F6646" s="142"/>
      <c r="K6646" s="140" t="s">
        <v>9147</v>
      </c>
    </row>
    <row r="6647" spans="1:11" s="139" customFormat="1" ht="30" customHeight="1">
      <c r="A6647" s="140" t="s">
        <v>52</v>
      </c>
      <c r="B6647" s="142"/>
      <c r="C6647" s="142"/>
      <c r="D6647" s="142"/>
      <c r="E6647" s="142"/>
      <c r="F6647" s="142"/>
      <c r="K6647" s="140" t="s">
        <v>52</v>
      </c>
    </row>
    <row r="6648" spans="1:11" s="139" customFormat="1" ht="30" customHeight="1">
      <c r="A6648" s="140" t="s">
        <v>5673</v>
      </c>
      <c r="B6648" s="142"/>
      <c r="C6648" s="142"/>
      <c r="D6648" s="142"/>
      <c r="E6648" s="142"/>
      <c r="F6648" s="142"/>
      <c r="K6648" s="140" t="s">
        <v>9148</v>
      </c>
    </row>
    <row r="6649" spans="1:11" s="139" customFormat="1" ht="30" customHeight="1">
      <c r="A6649" s="140" t="s">
        <v>52</v>
      </c>
      <c r="B6649" s="142"/>
      <c r="C6649" s="142"/>
      <c r="D6649" s="142"/>
      <c r="E6649" s="142"/>
      <c r="F6649" s="142"/>
      <c r="K6649" s="140" t="s">
        <v>52</v>
      </c>
    </row>
    <row r="6650" spans="1:11" s="139" customFormat="1" ht="30" customHeight="1">
      <c r="A6650" s="140" t="s">
        <v>5674</v>
      </c>
      <c r="B6650" s="142"/>
      <c r="C6650" s="142"/>
      <c r="D6650" s="142"/>
      <c r="E6650" s="142"/>
      <c r="F6650" s="142"/>
      <c r="K6650" s="140" t="s">
        <v>9149</v>
      </c>
    </row>
    <row r="6651" spans="1:11" s="139" customFormat="1" ht="30" customHeight="1">
      <c r="A6651" s="140" t="s">
        <v>52</v>
      </c>
      <c r="B6651" s="146"/>
      <c r="C6651" s="146"/>
      <c r="D6651" s="146"/>
      <c r="E6651" s="146"/>
      <c r="F6651" s="146"/>
      <c r="K6651" s="140" t="s">
        <v>6994</v>
      </c>
    </row>
    <row r="6652" spans="1:11" s="139" customFormat="1" ht="30" customHeight="1">
      <c r="A6652" s="140" t="s">
        <v>5675</v>
      </c>
      <c r="B6652" s="142"/>
      <c r="C6652" s="142"/>
      <c r="D6652" s="142"/>
      <c r="E6652" s="142"/>
      <c r="F6652" s="142"/>
      <c r="K6652" s="140" t="s">
        <v>9150</v>
      </c>
    </row>
    <row r="6653" spans="1:11" s="139" customFormat="1" ht="30" customHeight="1">
      <c r="A6653" s="140" t="s">
        <v>52</v>
      </c>
      <c r="B6653" s="142"/>
      <c r="C6653" s="142"/>
      <c r="D6653" s="142"/>
      <c r="E6653" s="142"/>
      <c r="F6653" s="142"/>
      <c r="K6653" s="140" t="s">
        <v>52</v>
      </c>
    </row>
    <row r="6654" spans="1:11" s="139" customFormat="1" ht="30" customHeight="1">
      <c r="A6654" s="140" t="s">
        <v>5676</v>
      </c>
      <c r="B6654" s="142"/>
      <c r="C6654" s="142"/>
      <c r="D6654" s="142">
        <v>18.5</v>
      </c>
      <c r="E6654" s="142">
        <v>18.5</v>
      </c>
      <c r="F6654" s="142" t="s">
        <v>9151</v>
      </c>
      <c r="K6654" s="140" t="s">
        <v>9152</v>
      </c>
    </row>
    <row r="6655" spans="1:11" s="139" customFormat="1" ht="30" customHeight="1">
      <c r="A6655" s="140" t="s">
        <v>52</v>
      </c>
      <c r="B6655" s="142"/>
      <c r="C6655" s="142"/>
      <c r="D6655" s="142"/>
      <c r="E6655" s="142"/>
      <c r="F6655" s="142"/>
      <c r="K6655" s="140" t="s">
        <v>52</v>
      </c>
    </row>
    <row r="6656" spans="1:11" s="139" customFormat="1" ht="30" customHeight="1">
      <c r="A6656" s="140" t="s">
        <v>5677</v>
      </c>
      <c r="B6656" s="142"/>
      <c r="C6656" s="142"/>
      <c r="D6656" s="142"/>
      <c r="E6656" s="142"/>
      <c r="F6656" s="142"/>
      <c r="K6656" s="140" t="s">
        <v>9153</v>
      </c>
    </row>
    <row r="6657" spans="1:11" s="139" customFormat="1" ht="30" customHeight="1">
      <c r="A6657" s="140" t="s">
        <v>52</v>
      </c>
      <c r="B6657" s="142"/>
      <c r="C6657" s="142"/>
      <c r="D6657" s="142"/>
      <c r="E6657" s="142"/>
      <c r="F6657" s="142"/>
      <c r="K6657" s="140" t="s">
        <v>52</v>
      </c>
    </row>
    <row r="6658" spans="1:11" s="139" customFormat="1" ht="30" customHeight="1">
      <c r="A6658" s="140" t="s">
        <v>5678</v>
      </c>
      <c r="B6658" s="142"/>
      <c r="C6658" s="142"/>
      <c r="D6658" s="142">
        <v>87</v>
      </c>
      <c r="E6658" s="142">
        <v>87</v>
      </c>
      <c r="F6658" s="142" t="s">
        <v>9154</v>
      </c>
      <c r="K6658" s="140" t="s">
        <v>9155</v>
      </c>
    </row>
    <row r="6659" spans="1:11" s="139" customFormat="1" ht="30" customHeight="1">
      <c r="A6659" s="140" t="s">
        <v>52</v>
      </c>
      <c r="B6659" s="142"/>
      <c r="C6659" s="142"/>
      <c r="D6659" s="142"/>
      <c r="E6659" s="142"/>
      <c r="F6659" s="142"/>
      <c r="K6659" s="140" t="s">
        <v>52</v>
      </c>
    </row>
    <row r="6660" spans="1:11" s="139" customFormat="1" ht="30" customHeight="1">
      <c r="A6660" s="140" t="s">
        <v>5195</v>
      </c>
      <c r="B6660" s="143"/>
      <c r="C6660" s="143"/>
      <c r="D6660" s="143">
        <v>105.5</v>
      </c>
      <c r="E6660" s="143">
        <v>105.5</v>
      </c>
      <c r="F6660" s="143"/>
      <c r="K6660" s="140" t="s">
        <v>8624</v>
      </c>
    </row>
    <row r="6661" spans="1:11" s="139" customFormat="1" ht="30" customHeight="1">
      <c r="A6661" s="140"/>
      <c r="B6661" s="140"/>
      <c r="C6661" s="140"/>
      <c r="D6661" s="140"/>
      <c r="E6661" s="140"/>
      <c r="F6661" s="140"/>
    </row>
    <row r="6662" spans="1:11" s="139" customFormat="1" ht="30" customHeight="1" thickBot="1">
      <c r="A6662" s="144" t="s">
        <v>3566</v>
      </c>
      <c r="B6662" s="145">
        <v>0</v>
      </c>
      <c r="C6662" s="145">
        <v>0</v>
      </c>
      <c r="D6662" s="145">
        <v>105</v>
      </c>
      <c r="E6662" s="145">
        <v>105</v>
      </c>
      <c r="F6662" s="144"/>
    </row>
    <row r="6663" spans="1:11" s="139" customFormat="1" ht="30" customHeight="1">
      <c r="A6663" s="140"/>
      <c r="B6663" s="140"/>
      <c r="C6663" s="140"/>
      <c r="D6663" s="140"/>
      <c r="E6663" s="140"/>
      <c r="F6663" s="140"/>
    </row>
    <row r="6664" spans="1:11" s="139" customFormat="1" ht="30" customHeight="1">
      <c r="A6664" s="140" t="s">
        <v>9156</v>
      </c>
      <c r="B6664" s="141">
        <v>179338</v>
      </c>
      <c r="C6664" s="141">
        <v>849560</v>
      </c>
      <c r="D6664" s="141">
        <v>47</v>
      </c>
      <c r="E6664" s="141">
        <v>1028945</v>
      </c>
      <c r="F6664" s="140" t="s">
        <v>52</v>
      </c>
      <c r="G6664" s="139" t="s">
        <v>52</v>
      </c>
      <c r="H6664" s="139" t="s">
        <v>6602</v>
      </c>
      <c r="K6664" s="139">
        <v>1</v>
      </c>
    </row>
    <row r="6665" spans="1:11" s="139" customFormat="1" ht="30" customHeight="1">
      <c r="A6665" s="147"/>
      <c r="B6665" s="140"/>
      <c r="C6665" s="140"/>
      <c r="D6665" s="140"/>
      <c r="E6665" s="140"/>
      <c r="F6665" s="140"/>
    </row>
    <row r="6666" spans="1:11" s="139" customFormat="1" ht="30" customHeight="1">
      <c r="A6666" s="140" t="s">
        <v>6674</v>
      </c>
      <c r="B6666" s="140"/>
      <c r="C6666" s="140"/>
      <c r="D6666" s="140"/>
      <c r="E6666" s="140"/>
      <c r="F6666" s="140"/>
      <c r="G6666" s="139" t="s">
        <v>52</v>
      </c>
      <c r="I6666" s="139" t="s">
        <v>1535</v>
      </c>
      <c r="J6666" s="139" t="s">
        <v>52</v>
      </c>
      <c r="K6666" s="139" t="s">
        <v>56</v>
      </c>
    </row>
    <row r="6667" spans="1:11" s="139" customFormat="1" ht="30" customHeight="1">
      <c r="A6667" s="140" t="s">
        <v>5679</v>
      </c>
      <c r="B6667" s="142"/>
      <c r="C6667" s="142"/>
      <c r="D6667" s="142"/>
      <c r="E6667" s="142"/>
      <c r="F6667" s="142"/>
      <c r="K6667" s="140" t="s">
        <v>9157</v>
      </c>
    </row>
    <row r="6668" spans="1:11" s="139" customFormat="1" ht="30" customHeight="1">
      <c r="A6668" s="140" t="s">
        <v>3548</v>
      </c>
      <c r="B6668" s="142"/>
      <c r="C6668" s="142"/>
      <c r="D6668" s="142"/>
      <c r="E6668" s="142"/>
      <c r="F6668" s="142"/>
      <c r="K6668" s="140" t="s">
        <v>6677</v>
      </c>
    </row>
    <row r="6669" spans="1:11" s="139" customFormat="1" ht="30" customHeight="1">
      <c r="A6669" s="140" t="s">
        <v>5680</v>
      </c>
      <c r="B6669" s="142"/>
      <c r="C6669" s="142"/>
      <c r="D6669" s="142"/>
      <c r="E6669" s="142"/>
      <c r="F6669" s="142"/>
      <c r="K6669" s="140" t="s">
        <v>9158</v>
      </c>
    </row>
    <row r="6670" spans="1:11" s="139" customFormat="1" ht="30" customHeight="1">
      <c r="A6670" s="140" t="s">
        <v>5599</v>
      </c>
      <c r="B6670" s="142"/>
      <c r="C6670" s="142"/>
      <c r="D6670" s="142"/>
      <c r="E6670" s="142"/>
      <c r="F6670" s="142"/>
      <c r="K6670" s="140" t="s">
        <v>9049</v>
      </c>
    </row>
    <row r="6671" spans="1:11" s="139" customFormat="1" ht="30" customHeight="1">
      <c r="A6671" s="140" t="s">
        <v>5600</v>
      </c>
      <c r="B6671" s="142"/>
      <c r="C6671" s="142"/>
      <c r="D6671" s="142"/>
      <c r="E6671" s="142"/>
      <c r="F6671" s="142"/>
      <c r="K6671" s="140" t="s">
        <v>9050</v>
      </c>
    </row>
    <row r="6672" spans="1:11" s="139" customFormat="1" ht="30" customHeight="1">
      <c r="A6672" s="140" t="s">
        <v>5601</v>
      </c>
      <c r="B6672" s="142"/>
      <c r="C6672" s="142"/>
      <c r="D6672" s="142"/>
      <c r="E6672" s="142"/>
      <c r="F6672" s="142"/>
      <c r="K6672" s="140" t="s">
        <v>9051</v>
      </c>
    </row>
    <row r="6673" spans="1:11" s="139" customFormat="1" ht="30" customHeight="1">
      <c r="A6673" s="140" t="s">
        <v>5602</v>
      </c>
      <c r="B6673" s="142"/>
      <c r="C6673" s="142"/>
      <c r="D6673" s="142"/>
      <c r="E6673" s="142"/>
      <c r="F6673" s="142"/>
      <c r="K6673" s="140" t="s">
        <v>9052</v>
      </c>
    </row>
    <row r="6674" spans="1:11" s="139" customFormat="1" ht="30" customHeight="1">
      <c r="A6674" s="140" t="s">
        <v>5681</v>
      </c>
      <c r="B6674" s="142"/>
      <c r="C6674" s="142"/>
      <c r="D6674" s="142"/>
      <c r="E6674" s="142"/>
      <c r="F6674" s="142"/>
      <c r="K6674" s="140" t="s">
        <v>9159</v>
      </c>
    </row>
    <row r="6675" spans="1:11" s="139" customFormat="1" ht="30" customHeight="1">
      <c r="A6675" s="140" t="s">
        <v>5682</v>
      </c>
      <c r="B6675" s="142"/>
      <c r="C6675" s="142"/>
      <c r="D6675" s="142"/>
      <c r="E6675" s="142"/>
      <c r="F6675" s="142"/>
      <c r="K6675" s="140" t="s">
        <v>9054</v>
      </c>
    </row>
    <row r="6676" spans="1:11" s="139" customFormat="1" ht="30" customHeight="1">
      <c r="A6676" s="140" t="s">
        <v>52</v>
      </c>
      <c r="B6676" s="142"/>
      <c r="C6676" s="142"/>
      <c r="D6676" s="142"/>
      <c r="E6676" s="142"/>
      <c r="F6676" s="142"/>
      <c r="K6676" s="140" t="s">
        <v>52</v>
      </c>
    </row>
    <row r="6677" spans="1:11" s="139" customFormat="1" ht="30" customHeight="1">
      <c r="A6677" s="140" t="s">
        <v>52</v>
      </c>
      <c r="B6677" s="142"/>
      <c r="C6677" s="142"/>
      <c r="D6677" s="142"/>
      <c r="E6677" s="142"/>
      <c r="F6677" s="142"/>
      <c r="K6677" s="140" t="s">
        <v>6676</v>
      </c>
    </row>
    <row r="6678" spans="1:11" s="139" customFormat="1" ht="30" customHeight="1">
      <c r="A6678" s="140" t="s">
        <v>4645</v>
      </c>
      <c r="B6678" s="142"/>
      <c r="C6678" s="142"/>
      <c r="D6678" s="142"/>
      <c r="E6678" s="142"/>
      <c r="F6678" s="142"/>
      <c r="K6678" s="140" t="s">
        <v>8004</v>
      </c>
    </row>
    <row r="6679" spans="1:11" s="139" customFormat="1" ht="30" customHeight="1">
      <c r="A6679" s="140" t="s">
        <v>5683</v>
      </c>
      <c r="B6679" s="142">
        <v>150250.1</v>
      </c>
      <c r="C6679" s="142"/>
      <c r="D6679" s="142"/>
      <c r="E6679" s="142">
        <v>150250.1</v>
      </c>
      <c r="F6679" s="142" t="s">
        <v>7092</v>
      </c>
      <c r="K6679" s="140" t="s">
        <v>9055</v>
      </c>
    </row>
    <row r="6680" spans="1:11" s="139" customFormat="1" ht="30" customHeight="1">
      <c r="A6680" s="140" t="s">
        <v>52</v>
      </c>
      <c r="B6680" s="142"/>
      <c r="C6680" s="142"/>
      <c r="D6680" s="142"/>
      <c r="E6680" s="142"/>
      <c r="F6680" s="142"/>
      <c r="K6680" s="140" t="s">
        <v>52</v>
      </c>
    </row>
    <row r="6681" spans="1:11" s="139" customFormat="1" ht="30" customHeight="1">
      <c r="A6681" s="140" t="s">
        <v>3642</v>
      </c>
      <c r="B6681" s="146">
        <v>150250.1</v>
      </c>
      <c r="C6681" s="146"/>
      <c r="D6681" s="146"/>
      <c r="E6681" s="146">
        <v>150250.1</v>
      </c>
      <c r="F6681" s="146"/>
      <c r="K6681" s="140" t="s">
        <v>6787</v>
      </c>
    </row>
    <row r="6682" spans="1:11" s="139" customFormat="1" ht="30" customHeight="1">
      <c r="A6682" s="140" t="s">
        <v>52</v>
      </c>
      <c r="B6682" s="142"/>
      <c r="C6682" s="142"/>
      <c r="D6682" s="142"/>
      <c r="E6682" s="142"/>
      <c r="F6682" s="142"/>
      <c r="K6682" s="140" t="s">
        <v>6758</v>
      </c>
    </row>
    <row r="6683" spans="1:11" s="139" customFormat="1" ht="30" customHeight="1">
      <c r="A6683" s="140" t="s">
        <v>5606</v>
      </c>
      <c r="B6683" s="142"/>
      <c r="C6683" s="142"/>
      <c r="D6683" s="142"/>
      <c r="E6683" s="142"/>
      <c r="F6683" s="142"/>
      <c r="K6683" s="140" t="s">
        <v>9056</v>
      </c>
    </row>
    <row r="6684" spans="1:11" s="139" customFormat="1" ht="30" customHeight="1">
      <c r="A6684" s="140" t="s">
        <v>9160</v>
      </c>
      <c r="B6684" s="142">
        <v>4945.1000000000004</v>
      </c>
      <c r="C6684" s="142"/>
      <c r="D6684" s="142"/>
      <c r="E6684" s="142">
        <v>4945.1000000000004</v>
      </c>
      <c r="F6684" s="142" t="s">
        <v>7122</v>
      </c>
      <c r="K6684" s="140" t="s">
        <v>9058</v>
      </c>
    </row>
    <row r="6685" spans="1:11" s="139" customFormat="1" ht="30" customHeight="1">
      <c r="A6685" s="140" t="s">
        <v>9161</v>
      </c>
      <c r="B6685" s="142"/>
      <c r="C6685" s="142">
        <v>94856.2</v>
      </c>
      <c r="D6685" s="142"/>
      <c r="E6685" s="142">
        <v>94856.2</v>
      </c>
      <c r="F6685" s="142" t="s">
        <v>7124</v>
      </c>
      <c r="K6685" s="140" t="s">
        <v>9060</v>
      </c>
    </row>
    <row r="6686" spans="1:11" s="139" customFormat="1" ht="30" customHeight="1">
      <c r="A6686" s="140" t="s">
        <v>5684</v>
      </c>
      <c r="B6686" s="142"/>
      <c r="C6686" s="142"/>
      <c r="D6686" s="142">
        <v>47.2</v>
      </c>
      <c r="E6686" s="142">
        <v>47.2</v>
      </c>
      <c r="F6686" s="142" t="s">
        <v>7126</v>
      </c>
      <c r="K6686" s="140" t="s">
        <v>9061</v>
      </c>
    </row>
    <row r="6687" spans="1:11" s="139" customFormat="1" ht="30" customHeight="1">
      <c r="A6687" s="140" t="s">
        <v>52</v>
      </c>
      <c r="B6687" s="142"/>
      <c r="C6687" s="142"/>
      <c r="D6687" s="142"/>
      <c r="E6687" s="142"/>
      <c r="F6687" s="142"/>
      <c r="K6687" s="140" t="s">
        <v>52</v>
      </c>
    </row>
    <row r="6688" spans="1:11" s="139" customFormat="1" ht="30" customHeight="1">
      <c r="A6688" s="140" t="s">
        <v>3642</v>
      </c>
      <c r="B6688" s="146">
        <v>4945.1000000000004</v>
      </c>
      <c r="C6688" s="146">
        <v>94856.2</v>
      </c>
      <c r="D6688" s="146">
        <v>47.2</v>
      </c>
      <c r="E6688" s="146">
        <v>99848.5</v>
      </c>
      <c r="F6688" s="146"/>
      <c r="K6688" s="140" t="s">
        <v>6795</v>
      </c>
    </row>
    <row r="6689" spans="1:11" s="139" customFormat="1" ht="30" customHeight="1">
      <c r="A6689" s="140" t="s">
        <v>52</v>
      </c>
      <c r="B6689" s="142"/>
      <c r="C6689" s="142"/>
      <c r="D6689" s="142"/>
      <c r="E6689" s="142"/>
      <c r="F6689" s="142"/>
      <c r="K6689" s="140" t="s">
        <v>6796</v>
      </c>
    </row>
    <row r="6690" spans="1:11" s="139" customFormat="1" ht="30" customHeight="1">
      <c r="A6690" s="140" t="s">
        <v>5608</v>
      </c>
      <c r="B6690" s="142"/>
      <c r="C6690" s="142"/>
      <c r="D6690" s="142"/>
      <c r="E6690" s="142"/>
      <c r="F6690" s="142"/>
      <c r="K6690" s="140" t="s">
        <v>9062</v>
      </c>
    </row>
    <row r="6691" spans="1:11" s="139" customFormat="1" ht="30" customHeight="1">
      <c r="A6691" s="140" t="s">
        <v>5609</v>
      </c>
      <c r="B6691" s="142"/>
      <c r="C6691" s="142"/>
      <c r="D6691" s="142"/>
      <c r="E6691" s="142"/>
      <c r="F6691" s="142"/>
      <c r="K6691" s="140" t="s">
        <v>9063</v>
      </c>
    </row>
    <row r="6692" spans="1:11" s="139" customFormat="1" ht="30" customHeight="1">
      <c r="A6692" s="140" t="s">
        <v>5610</v>
      </c>
      <c r="B6692" s="142"/>
      <c r="C6692" s="142">
        <v>754704</v>
      </c>
      <c r="D6692" s="142"/>
      <c r="E6692" s="142">
        <v>754704</v>
      </c>
      <c r="F6692" s="142" t="s">
        <v>6755</v>
      </c>
      <c r="K6692" s="140" t="s">
        <v>9064</v>
      </c>
    </row>
    <row r="6693" spans="1:11" s="139" customFormat="1" ht="30" customHeight="1">
      <c r="A6693" s="140" t="s">
        <v>52</v>
      </c>
      <c r="B6693" s="142"/>
      <c r="C6693" s="142"/>
      <c r="D6693" s="142"/>
      <c r="E6693" s="142"/>
      <c r="F6693" s="142"/>
      <c r="K6693" s="140" t="s">
        <v>52</v>
      </c>
    </row>
    <row r="6694" spans="1:11" s="139" customFormat="1" ht="30" customHeight="1">
      <c r="A6694" s="140" t="s">
        <v>3642</v>
      </c>
      <c r="B6694" s="146"/>
      <c r="C6694" s="146">
        <v>754704</v>
      </c>
      <c r="D6694" s="146"/>
      <c r="E6694" s="146">
        <v>754704</v>
      </c>
      <c r="F6694" s="146"/>
      <c r="K6694" s="140" t="s">
        <v>6804</v>
      </c>
    </row>
    <row r="6695" spans="1:11" s="139" customFormat="1" ht="30" customHeight="1">
      <c r="A6695" s="140" t="s">
        <v>52</v>
      </c>
      <c r="B6695" s="142"/>
      <c r="C6695" s="142"/>
      <c r="D6695" s="142"/>
      <c r="E6695" s="142"/>
      <c r="F6695" s="142"/>
      <c r="K6695" s="140" t="s">
        <v>6805</v>
      </c>
    </row>
    <row r="6696" spans="1:11" s="139" customFormat="1" ht="30" customHeight="1">
      <c r="A6696" s="140" t="s">
        <v>4948</v>
      </c>
      <c r="B6696" s="142"/>
      <c r="C6696" s="142"/>
      <c r="D6696" s="142"/>
      <c r="E6696" s="142"/>
      <c r="F6696" s="142"/>
      <c r="K6696" s="140" t="s">
        <v>8357</v>
      </c>
    </row>
    <row r="6697" spans="1:11" s="139" customFormat="1" ht="30" customHeight="1">
      <c r="A6697" s="140" t="s">
        <v>5611</v>
      </c>
      <c r="B6697" s="142"/>
      <c r="C6697" s="142"/>
      <c r="D6697" s="142"/>
      <c r="E6697" s="142"/>
      <c r="F6697" s="142"/>
      <c r="K6697" s="140" t="s">
        <v>9065</v>
      </c>
    </row>
    <row r="6698" spans="1:11" s="139" customFormat="1" ht="30" customHeight="1">
      <c r="A6698" s="140" t="s">
        <v>5612</v>
      </c>
      <c r="B6698" s="142">
        <v>22641.1</v>
      </c>
      <c r="C6698" s="142"/>
      <c r="D6698" s="142"/>
      <c r="E6698" s="142">
        <v>22641.1</v>
      </c>
      <c r="F6698" s="142"/>
      <c r="K6698" s="140" t="s">
        <v>9066</v>
      </c>
    </row>
    <row r="6699" spans="1:11" s="139" customFormat="1" ht="30" customHeight="1">
      <c r="A6699" s="140" t="s">
        <v>52</v>
      </c>
      <c r="B6699" s="142"/>
      <c r="C6699" s="142"/>
      <c r="D6699" s="142"/>
      <c r="E6699" s="142"/>
      <c r="F6699" s="142"/>
      <c r="K6699" s="140" t="s">
        <v>52</v>
      </c>
    </row>
    <row r="6700" spans="1:11" s="139" customFormat="1" ht="30" customHeight="1">
      <c r="A6700" s="140" t="s">
        <v>3642</v>
      </c>
      <c r="B6700" s="146">
        <v>22641.1</v>
      </c>
      <c r="C6700" s="146"/>
      <c r="D6700" s="146"/>
      <c r="E6700" s="146">
        <v>22641.1</v>
      </c>
      <c r="F6700" s="146"/>
      <c r="K6700" s="140" t="s">
        <v>6813</v>
      </c>
    </row>
    <row r="6701" spans="1:11" s="139" customFormat="1" ht="30" customHeight="1">
      <c r="A6701" s="140" t="s">
        <v>52</v>
      </c>
      <c r="B6701" s="142"/>
      <c r="C6701" s="142"/>
      <c r="D6701" s="142"/>
      <c r="E6701" s="142"/>
      <c r="F6701" s="142"/>
      <c r="K6701" s="140" t="s">
        <v>6814</v>
      </c>
    </row>
    <row r="6702" spans="1:11" s="139" customFormat="1" ht="30" customHeight="1">
      <c r="A6702" s="140" t="s">
        <v>5613</v>
      </c>
      <c r="B6702" s="142"/>
      <c r="C6702" s="142"/>
      <c r="D6702" s="142"/>
      <c r="E6702" s="142"/>
      <c r="F6702" s="142"/>
      <c r="K6702" s="140" t="s">
        <v>9068</v>
      </c>
    </row>
    <row r="6703" spans="1:11" s="139" customFormat="1" ht="30" customHeight="1">
      <c r="A6703" s="140" t="s">
        <v>5614</v>
      </c>
      <c r="B6703" s="142"/>
      <c r="C6703" s="142"/>
      <c r="D6703" s="142"/>
      <c r="E6703" s="142"/>
      <c r="F6703" s="142"/>
      <c r="K6703" s="140" t="s">
        <v>9069</v>
      </c>
    </row>
    <row r="6704" spans="1:11" s="139" customFormat="1" ht="30" customHeight="1">
      <c r="A6704" s="140" t="s">
        <v>5685</v>
      </c>
      <c r="B6704" s="142">
        <v>1502.5</v>
      </c>
      <c r="C6704" s="142"/>
      <c r="D6704" s="142"/>
      <c r="E6704" s="142">
        <v>1502.5</v>
      </c>
      <c r="F6704" s="142"/>
      <c r="K6704" s="140" t="s">
        <v>9070</v>
      </c>
    </row>
    <row r="6705" spans="1:11" s="139" customFormat="1" ht="30" customHeight="1">
      <c r="A6705" s="140" t="s">
        <v>52</v>
      </c>
      <c r="B6705" s="142"/>
      <c r="C6705" s="142"/>
      <c r="D6705" s="142"/>
      <c r="E6705" s="142"/>
      <c r="F6705" s="142"/>
      <c r="K6705" s="140" t="s">
        <v>52</v>
      </c>
    </row>
    <row r="6706" spans="1:11" s="139" customFormat="1" ht="30" customHeight="1">
      <c r="A6706" s="140" t="s">
        <v>3642</v>
      </c>
      <c r="B6706" s="146">
        <v>1502.5</v>
      </c>
      <c r="C6706" s="146"/>
      <c r="D6706" s="146"/>
      <c r="E6706" s="146">
        <v>1502.5</v>
      </c>
      <c r="F6706" s="146"/>
      <c r="K6706" s="140" t="s">
        <v>6817</v>
      </c>
    </row>
    <row r="6707" spans="1:11" s="139" customFormat="1" ht="30" customHeight="1">
      <c r="A6707" s="140" t="s">
        <v>5686</v>
      </c>
      <c r="B6707" s="143">
        <v>179338.8</v>
      </c>
      <c r="C6707" s="143">
        <v>849560.2</v>
      </c>
      <c r="D6707" s="143">
        <v>47.2</v>
      </c>
      <c r="E6707" s="143">
        <v>1028946.2</v>
      </c>
      <c r="F6707" s="143"/>
      <c r="K6707" s="140" t="s">
        <v>9162</v>
      </c>
    </row>
    <row r="6708" spans="1:11" s="139" customFormat="1" ht="30" customHeight="1">
      <c r="A6708" s="140"/>
      <c r="B6708" s="140"/>
      <c r="C6708" s="140"/>
      <c r="D6708" s="140"/>
      <c r="E6708" s="140"/>
      <c r="F6708" s="140"/>
    </row>
    <row r="6709" spans="1:11" s="139" customFormat="1" ht="30" customHeight="1" thickBot="1">
      <c r="A6709" s="144" t="s">
        <v>3566</v>
      </c>
      <c r="B6709" s="145">
        <v>179338</v>
      </c>
      <c r="C6709" s="145">
        <v>849560</v>
      </c>
      <c r="D6709" s="145">
        <v>47</v>
      </c>
      <c r="E6709" s="145">
        <v>1028945</v>
      </c>
      <c r="F6709" s="144"/>
    </row>
    <row r="6710" spans="1:11" s="139" customFormat="1" ht="30" customHeight="1">
      <c r="A6710" s="140"/>
      <c r="B6710" s="140"/>
      <c r="C6710" s="140"/>
      <c r="D6710" s="140"/>
      <c r="E6710" s="140"/>
      <c r="F6710" s="140"/>
    </row>
    <row r="6711" spans="1:11" s="139" customFormat="1" ht="30" customHeight="1">
      <c r="A6711" s="140" t="s">
        <v>9163</v>
      </c>
      <c r="B6711" s="141">
        <v>12901</v>
      </c>
      <c r="C6711" s="141">
        <v>278653</v>
      </c>
      <c r="D6711" s="141">
        <v>554127</v>
      </c>
      <c r="E6711" s="141">
        <v>845681</v>
      </c>
      <c r="F6711" s="140" t="s">
        <v>52</v>
      </c>
      <c r="G6711" s="139" t="s">
        <v>52</v>
      </c>
      <c r="H6711" s="139" t="s">
        <v>6603</v>
      </c>
      <c r="K6711" s="139">
        <v>1</v>
      </c>
    </row>
    <row r="6712" spans="1:11" s="139" customFormat="1" ht="30" customHeight="1">
      <c r="A6712" s="147"/>
      <c r="B6712" s="140"/>
      <c r="C6712" s="140"/>
      <c r="D6712" s="140"/>
      <c r="E6712" s="140"/>
      <c r="F6712" s="140"/>
    </row>
    <row r="6713" spans="1:11" s="139" customFormat="1" ht="30" customHeight="1">
      <c r="A6713" s="140" t="s">
        <v>6674</v>
      </c>
      <c r="B6713" s="140"/>
      <c r="C6713" s="140"/>
      <c r="D6713" s="140"/>
      <c r="E6713" s="140"/>
      <c r="F6713" s="140"/>
      <c r="G6713" s="139" t="s">
        <v>52</v>
      </c>
      <c r="I6713" s="139" t="s">
        <v>1535</v>
      </c>
      <c r="J6713" s="139" t="s">
        <v>52</v>
      </c>
      <c r="K6713" s="139" t="s">
        <v>56</v>
      </c>
    </row>
    <row r="6714" spans="1:11" s="139" customFormat="1" ht="30" customHeight="1">
      <c r="A6714" s="140" t="s">
        <v>5351</v>
      </c>
      <c r="B6714" s="142"/>
      <c r="C6714" s="142"/>
      <c r="D6714" s="142"/>
      <c r="E6714" s="142"/>
      <c r="F6714" s="142"/>
      <c r="K6714" s="140" t="s">
        <v>8772</v>
      </c>
    </row>
    <row r="6715" spans="1:11" s="139" customFormat="1" ht="30" customHeight="1">
      <c r="A6715" s="140" t="s">
        <v>52</v>
      </c>
      <c r="B6715" s="142"/>
      <c r="C6715" s="142"/>
      <c r="D6715" s="142"/>
      <c r="E6715" s="142"/>
      <c r="F6715" s="142"/>
      <c r="K6715" s="140" t="s">
        <v>52</v>
      </c>
    </row>
    <row r="6716" spans="1:11" s="139" customFormat="1" ht="30" customHeight="1">
      <c r="A6716" s="140" t="s">
        <v>3548</v>
      </c>
      <c r="B6716" s="142"/>
      <c r="C6716" s="142"/>
      <c r="D6716" s="142"/>
      <c r="E6716" s="142"/>
      <c r="F6716" s="142"/>
      <c r="K6716" s="140" t="s">
        <v>6677</v>
      </c>
    </row>
    <row r="6717" spans="1:11" s="139" customFormat="1" ht="30" customHeight="1">
      <c r="A6717" s="140" t="s">
        <v>5687</v>
      </c>
      <c r="B6717" s="142"/>
      <c r="C6717" s="142"/>
      <c r="D6717" s="142"/>
      <c r="E6717" s="142"/>
      <c r="F6717" s="142"/>
      <c r="K6717" s="140" t="s">
        <v>9164</v>
      </c>
    </row>
    <row r="6718" spans="1:11" s="139" customFormat="1" ht="30" customHeight="1">
      <c r="A6718" s="140" t="s">
        <v>5240</v>
      </c>
      <c r="B6718" s="142"/>
      <c r="C6718" s="142"/>
      <c r="D6718" s="142"/>
      <c r="E6718" s="142"/>
      <c r="F6718" s="142"/>
      <c r="K6718" s="140" t="s">
        <v>8670</v>
      </c>
    </row>
    <row r="6719" spans="1:11" s="139" customFormat="1" ht="30" customHeight="1">
      <c r="A6719" s="140" t="s">
        <v>4354</v>
      </c>
      <c r="B6719" s="142"/>
      <c r="C6719" s="142"/>
      <c r="D6719" s="142"/>
      <c r="E6719" s="142"/>
      <c r="F6719" s="142"/>
      <c r="K6719" s="140" t="s">
        <v>7593</v>
      </c>
    </row>
    <row r="6720" spans="1:11" s="139" customFormat="1" ht="30" customHeight="1">
      <c r="A6720" s="140" t="s">
        <v>4355</v>
      </c>
      <c r="B6720" s="142"/>
      <c r="C6720" s="142"/>
      <c r="D6720" s="142"/>
      <c r="E6720" s="142"/>
      <c r="F6720" s="142"/>
      <c r="K6720" s="140" t="s">
        <v>7594</v>
      </c>
    </row>
    <row r="6721" spans="1:11" s="139" customFormat="1" ht="30" customHeight="1">
      <c r="A6721" s="140" t="s">
        <v>5352</v>
      </c>
      <c r="B6721" s="142"/>
      <c r="C6721" s="142"/>
      <c r="D6721" s="142"/>
      <c r="E6721" s="142"/>
      <c r="F6721" s="142"/>
      <c r="K6721" s="140" t="s">
        <v>8773</v>
      </c>
    </row>
    <row r="6722" spans="1:11" s="139" customFormat="1" ht="30" customHeight="1">
      <c r="A6722" s="140" t="s">
        <v>5353</v>
      </c>
      <c r="B6722" s="142"/>
      <c r="C6722" s="142"/>
      <c r="D6722" s="142"/>
      <c r="E6722" s="142"/>
      <c r="F6722" s="142"/>
      <c r="K6722" s="140" t="s">
        <v>8774</v>
      </c>
    </row>
    <row r="6723" spans="1:11" s="139" customFormat="1" ht="30" customHeight="1">
      <c r="A6723" s="140" t="s">
        <v>5256</v>
      </c>
      <c r="B6723" s="142"/>
      <c r="C6723" s="142"/>
      <c r="D6723" s="142"/>
      <c r="E6723" s="142"/>
      <c r="F6723" s="142"/>
      <c r="K6723" s="140" t="s">
        <v>8687</v>
      </c>
    </row>
    <row r="6724" spans="1:11" s="139" customFormat="1" ht="30" customHeight="1">
      <c r="A6724" s="140" t="s">
        <v>3576</v>
      </c>
      <c r="B6724" s="142"/>
      <c r="C6724" s="142"/>
      <c r="D6724" s="142"/>
      <c r="E6724" s="142"/>
      <c r="F6724" s="142"/>
      <c r="K6724" s="140" t="s">
        <v>6708</v>
      </c>
    </row>
    <row r="6725" spans="1:11" s="139" customFormat="1" ht="30" customHeight="1">
      <c r="A6725" s="140" t="s">
        <v>3577</v>
      </c>
      <c r="B6725" s="142"/>
      <c r="C6725" s="142"/>
      <c r="D6725" s="142"/>
      <c r="E6725" s="142"/>
      <c r="F6725" s="142"/>
      <c r="K6725" s="140" t="s">
        <v>6709</v>
      </c>
    </row>
    <row r="6726" spans="1:11" s="139" customFormat="1" ht="30" customHeight="1">
      <c r="A6726" s="140" t="s">
        <v>3578</v>
      </c>
      <c r="B6726" s="142"/>
      <c r="C6726" s="142"/>
      <c r="D6726" s="142"/>
      <c r="E6726" s="142"/>
      <c r="F6726" s="142"/>
      <c r="K6726" s="140" t="s">
        <v>6710</v>
      </c>
    </row>
    <row r="6727" spans="1:11" s="139" customFormat="1" ht="30" customHeight="1">
      <c r="A6727" s="140" t="s">
        <v>3579</v>
      </c>
      <c r="B6727" s="142"/>
      <c r="C6727" s="142"/>
      <c r="D6727" s="142"/>
      <c r="E6727" s="142"/>
      <c r="F6727" s="142"/>
      <c r="K6727" s="140" t="s">
        <v>6711</v>
      </c>
    </row>
    <row r="6728" spans="1:11" s="139" customFormat="1" ht="30" customHeight="1">
      <c r="A6728" s="140" t="s">
        <v>3580</v>
      </c>
      <c r="B6728" s="142"/>
      <c r="C6728" s="142"/>
      <c r="D6728" s="142"/>
      <c r="E6728" s="142"/>
      <c r="F6728" s="142"/>
      <c r="K6728" s="140" t="s">
        <v>6712</v>
      </c>
    </row>
    <row r="6729" spans="1:11" s="139" customFormat="1" ht="30" customHeight="1">
      <c r="A6729" s="140" t="s">
        <v>3581</v>
      </c>
      <c r="B6729" s="142"/>
      <c r="C6729" s="142"/>
      <c r="D6729" s="142"/>
      <c r="E6729" s="142"/>
      <c r="F6729" s="142"/>
      <c r="K6729" s="140" t="s">
        <v>6713</v>
      </c>
    </row>
    <row r="6730" spans="1:11" s="139" customFormat="1" ht="30" customHeight="1">
      <c r="A6730" s="140" t="s">
        <v>5257</v>
      </c>
      <c r="B6730" s="142"/>
      <c r="C6730" s="142"/>
      <c r="D6730" s="142"/>
      <c r="E6730" s="142"/>
      <c r="F6730" s="142"/>
      <c r="K6730" s="140" t="s">
        <v>8688</v>
      </c>
    </row>
    <row r="6731" spans="1:11" s="139" customFormat="1" ht="30" customHeight="1">
      <c r="A6731" s="140" t="s">
        <v>5258</v>
      </c>
      <c r="B6731" s="142"/>
      <c r="C6731" s="142"/>
      <c r="D6731" s="142"/>
      <c r="E6731" s="142"/>
      <c r="F6731" s="142"/>
      <c r="K6731" s="140" t="s">
        <v>8689</v>
      </c>
    </row>
    <row r="6732" spans="1:11" s="139" customFormat="1" ht="30" customHeight="1">
      <c r="A6732" s="140" t="s">
        <v>52</v>
      </c>
      <c r="B6732" s="142"/>
      <c r="C6732" s="142"/>
      <c r="D6732" s="142"/>
      <c r="E6732" s="142"/>
      <c r="F6732" s="142"/>
      <c r="K6732" s="140" t="s">
        <v>52</v>
      </c>
    </row>
    <row r="6733" spans="1:11" s="139" customFormat="1" ht="30" customHeight="1">
      <c r="A6733" s="140" t="s">
        <v>3557</v>
      </c>
      <c r="B6733" s="142"/>
      <c r="C6733" s="142"/>
      <c r="D6733" s="142"/>
      <c r="E6733" s="142"/>
      <c r="F6733" s="142"/>
      <c r="K6733" s="140" t="s">
        <v>7634</v>
      </c>
    </row>
    <row r="6734" spans="1:11" s="139" customFormat="1" ht="30" customHeight="1">
      <c r="A6734" s="140" t="s">
        <v>5354</v>
      </c>
      <c r="B6734" s="142"/>
      <c r="C6734" s="142"/>
      <c r="D6734" s="142"/>
      <c r="E6734" s="142"/>
      <c r="F6734" s="142"/>
      <c r="K6734" s="140" t="s">
        <v>8690</v>
      </c>
    </row>
    <row r="6735" spans="1:11" s="139" customFormat="1" ht="30" customHeight="1">
      <c r="A6735" s="140" t="s">
        <v>5355</v>
      </c>
      <c r="B6735" s="142"/>
      <c r="C6735" s="142"/>
      <c r="D6735" s="142"/>
      <c r="E6735" s="142"/>
      <c r="F6735" s="142"/>
      <c r="K6735" s="140" t="s">
        <v>8691</v>
      </c>
    </row>
    <row r="6736" spans="1:11" s="139" customFormat="1" ht="30" customHeight="1">
      <c r="A6736" s="140" t="s">
        <v>5356</v>
      </c>
      <c r="B6736" s="142"/>
      <c r="C6736" s="142"/>
      <c r="D6736" s="142"/>
      <c r="E6736" s="142"/>
      <c r="F6736" s="142"/>
      <c r="K6736" s="140" t="s">
        <v>8692</v>
      </c>
    </row>
    <row r="6737" spans="1:11" s="139" customFormat="1" ht="30" customHeight="1">
      <c r="A6737" s="140" t="s">
        <v>52</v>
      </c>
      <c r="B6737" s="142"/>
      <c r="C6737" s="142"/>
      <c r="D6737" s="142"/>
      <c r="E6737" s="142"/>
      <c r="F6737" s="142"/>
      <c r="K6737" s="140" t="s">
        <v>6676</v>
      </c>
    </row>
    <row r="6738" spans="1:11" s="139" customFormat="1" ht="30" customHeight="1">
      <c r="A6738" s="140" t="s">
        <v>5262</v>
      </c>
      <c r="B6738" s="142"/>
      <c r="C6738" s="142"/>
      <c r="D6738" s="142"/>
      <c r="E6738" s="142"/>
      <c r="F6738" s="142"/>
      <c r="K6738" s="140" t="s">
        <v>8693</v>
      </c>
    </row>
    <row r="6739" spans="1:11" s="139" customFormat="1" ht="30" customHeight="1">
      <c r="A6739" s="140" t="s">
        <v>5357</v>
      </c>
      <c r="B6739" s="142"/>
      <c r="C6739" s="142"/>
      <c r="D6739" s="142"/>
      <c r="E6739" s="142"/>
      <c r="F6739" s="142"/>
      <c r="K6739" s="140" t="s">
        <v>8694</v>
      </c>
    </row>
    <row r="6740" spans="1:11" s="139" customFormat="1" ht="30" customHeight="1">
      <c r="A6740" s="140" t="s">
        <v>5688</v>
      </c>
      <c r="B6740" s="142">
        <v>12901.8</v>
      </c>
      <c r="C6740" s="142"/>
      <c r="D6740" s="142"/>
      <c r="E6740" s="142">
        <v>12901.8</v>
      </c>
      <c r="F6740" s="142" t="s">
        <v>8822</v>
      </c>
      <c r="K6740" s="140" t="s">
        <v>9165</v>
      </c>
    </row>
    <row r="6741" spans="1:11" s="139" customFormat="1" ht="30" customHeight="1">
      <c r="A6741" s="140" t="s">
        <v>5423</v>
      </c>
      <c r="B6741" s="142"/>
      <c r="C6741" s="142">
        <v>278653.5</v>
      </c>
      <c r="D6741" s="142"/>
      <c r="E6741" s="142">
        <v>278653.5</v>
      </c>
      <c r="F6741" s="142" t="s">
        <v>8824</v>
      </c>
      <c r="K6741" s="140" t="s">
        <v>8825</v>
      </c>
    </row>
    <row r="6742" spans="1:11" s="139" customFormat="1" ht="30" customHeight="1">
      <c r="A6742" s="140" t="s">
        <v>5360</v>
      </c>
      <c r="B6742" s="142"/>
      <c r="C6742" s="142"/>
      <c r="D6742" s="142">
        <v>438999.5</v>
      </c>
      <c r="E6742" s="142">
        <v>438999.5</v>
      </c>
      <c r="F6742" s="142" t="s">
        <v>8826</v>
      </c>
      <c r="K6742" s="140" t="s">
        <v>8827</v>
      </c>
    </row>
    <row r="6743" spans="1:11" s="139" customFormat="1" ht="30" customHeight="1">
      <c r="A6743" s="140" t="s">
        <v>52</v>
      </c>
      <c r="B6743" s="142"/>
      <c r="C6743" s="142"/>
      <c r="D6743" s="142"/>
      <c r="E6743" s="142"/>
      <c r="F6743" s="142"/>
      <c r="K6743" s="140" t="s">
        <v>52</v>
      </c>
    </row>
    <row r="6744" spans="1:11" s="139" customFormat="1" ht="30" customHeight="1">
      <c r="A6744" s="140" t="s">
        <v>5361</v>
      </c>
      <c r="B6744" s="146">
        <v>12901.8</v>
      </c>
      <c r="C6744" s="146">
        <v>278653.5</v>
      </c>
      <c r="D6744" s="146">
        <v>438999.5</v>
      </c>
      <c r="E6744" s="146">
        <v>730554.8</v>
      </c>
      <c r="F6744" s="146"/>
      <c r="K6744" s="140" t="s">
        <v>8778</v>
      </c>
    </row>
    <row r="6745" spans="1:11" s="139" customFormat="1" ht="30" customHeight="1">
      <c r="A6745" s="140" t="s">
        <v>52</v>
      </c>
      <c r="B6745" s="142"/>
      <c r="C6745" s="142"/>
      <c r="D6745" s="142"/>
      <c r="E6745" s="142"/>
      <c r="F6745" s="142"/>
      <c r="K6745" s="140" t="s">
        <v>52</v>
      </c>
    </row>
    <row r="6746" spans="1:11" s="139" customFormat="1" ht="30" customHeight="1">
      <c r="A6746" s="140" t="s">
        <v>52</v>
      </c>
      <c r="B6746" s="142"/>
      <c r="C6746" s="142"/>
      <c r="D6746" s="142"/>
      <c r="E6746" s="142"/>
      <c r="F6746" s="142"/>
      <c r="K6746" s="140" t="s">
        <v>6758</v>
      </c>
    </row>
    <row r="6747" spans="1:11" s="139" customFormat="1" ht="30" customHeight="1">
      <c r="A6747" s="140" t="s">
        <v>5267</v>
      </c>
      <c r="B6747" s="142"/>
      <c r="C6747" s="142"/>
      <c r="D6747" s="142"/>
      <c r="E6747" s="142"/>
      <c r="F6747" s="142"/>
      <c r="K6747" s="140" t="s">
        <v>8698</v>
      </c>
    </row>
    <row r="6748" spans="1:11" s="139" customFormat="1" ht="30" customHeight="1">
      <c r="A6748" s="140" t="s">
        <v>5689</v>
      </c>
      <c r="B6748" s="142"/>
      <c r="C6748" s="142"/>
      <c r="D6748" s="142">
        <v>115128</v>
      </c>
      <c r="E6748" s="142">
        <v>115128</v>
      </c>
      <c r="F6748" s="142" t="s">
        <v>8829</v>
      </c>
      <c r="K6748" s="140" t="s">
        <v>9166</v>
      </c>
    </row>
    <row r="6749" spans="1:11" s="139" customFormat="1" ht="30" customHeight="1">
      <c r="A6749" s="140" t="s">
        <v>52</v>
      </c>
      <c r="B6749" s="142"/>
      <c r="C6749" s="142"/>
      <c r="D6749" s="142"/>
      <c r="E6749" s="142"/>
      <c r="F6749" s="142"/>
      <c r="K6749" s="140" t="s">
        <v>52</v>
      </c>
    </row>
    <row r="6750" spans="1:11" s="139" customFormat="1" ht="30" customHeight="1">
      <c r="A6750" s="140" t="s">
        <v>3642</v>
      </c>
      <c r="B6750" s="146"/>
      <c r="C6750" s="146"/>
      <c r="D6750" s="146">
        <v>115128</v>
      </c>
      <c r="E6750" s="146">
        <v>115128</v>
      </c>
      <c r="F6750" s="146"/>
      <c r="K6750" s="140" t="s">
        <v>6795</v>
      </c>
    </row>
    <row r="6751" spans="1:11" s="139" customFormat="1" ht="30" customHeight="1">
      <c r="A6751" s="140" t="s">
        <v>52</v>
      </c>
      <c r="B6751" s="142"/>
      <c r="C6751" s="142"/>
      <c r="D6751" s="142"/>
      <c r="E6751" s="142"/>
      <c r="F6751" s="142"/>
      <c r="K6751" s="140" t="s">
        <v>52</v>
      </c>
    </row>
    <row r="6752" spans="1:11" s="139" customFormat="1" ht="30" customHeight="1">
      <c r="A6752" s="140" t="s">
        <v>4386</v>
      </c>
      <c r="B6752" s="143">
        <v>12901.8</v>
      </c>
      <c r="C6752" s="143">
        <v>278653.5</v>
      </c>
      <c r="D6752" s="143">
        <v>554127.5</v>
      </c>
      <c r="E6752" s="143">
        <v>845682.8</v>
      </c>
      <c r="F6752" s="143"/>
      <c r="K6752" s="140" t="s">
        <v>7664</v>
      </c>
    </row>
    <row r="6753" spans="1:11" s="139" customFormat="1" ht="30" customHeight="1">
      <c r="A6753" s="140"/>
      <c r="B6753" s="140"/>
      <c r="C6753" s="140"/>
      <c r="D6753" s="140"/>
      <c r="E6753" s="140"/>
      <c r="F6753" s="140"/>
    </row>
    <row r="6754" spans="1:11" s="139" customFormat="1" ht="30" customHeight="1" thickBot="1">
      <c r="A6754" s="144" t="s">
        <v>3566</v>
      </c>
      <c r="B6754" s="145">
        <v>12901</v>
      </c>
      <c r="C6754" s="145">
        <v>278653</v>
      </c>
      <c r="D6754" s="145">
        <v>554127</v>
      </c>
      <c r="E6754" s="145">
        <v>845681</v>
      </c>
      <c r="F6754" s="144"/>
    </row>
    <row r="6755" spans="1:11" s="139" customFormat="1" ht="30" customHeight="1">
      <c r="A6755" s="140"/>
      <c r="B6755" s="140"/>
      <c r="C6755" s="140"/>
      <c r="D6755" s="140"/>
      <c r="E6755" s="140"/>
      <c r="F6755" s="140"/>
    </row>
    <row r="6756" spans="1:11" s="139" customFormat="1" ht="30" customHeight="1">
      <c r="A6756" s="140" t="s">
        <v>9167</v>
      </c>
      <c r="B6756" s="141">
        <v>143195</v>
      </c>
      <c r="C6756" s="141">
        <v>1128672</v>
      </c>
      <c r="D6756" s="141">
        <v>119183</v>
      </c>
      <c r="E6756" s="141">
        <v>1391050</v>
      </c>
      <c r="F6756" s="140" t="s">
        <v>52</v>
      </c>
      <c r="G6756" s="139" t="s">
        <v>52</v>
      </c>
      <c r="H6756" s="139" t="s">
        <v>6604</v>
      </c>
      <c r="K6756" s="139">
        <v>1</v>
      </c>
    </row>
    <row r="6757" spans="1:11" s="139" customFormat="1" ht="30" customHeight="1">
      <c r="A6757" s="147"/>
      <c r="B6757" s="140"/>
      <c r="C6757" s="140"/>
      <c r="D6757" s="140"/>
      <c r="E6757" s="140"/>
      <c r="F6757" s="140"/>
    </row>
    <row r="6758" spans="1:11" s="139" customFormat="1" ht="30" customHeight="1">
      <c r="A6758" s="140" t="s">
        <v>6674</v>
      </c>
      <c r="B6758" s="140"/>
      <c r="C6758" s="140"/>
      <c r="D6758" s="140"/>
      <c r="E6758" s="140"/>
      <c r="F6758" s="140"/>
      <c r="G6758" s="139" t="s">
        <v>52</v>
      </c>
      <c r="I6758" s="139" t="s">
        <v>1535</v>
      </c>
      <c r="J6758" s="139" t="s">
        <v>52</v>
      </c>
      <c r="K6758" s="139" t="s">
        <v>56</v>
      </c>
    </row>
    <row r="6759" spans="1:11" s="139" customFormat="1" ht="30" customHeight="1">
      <c r="A6759" s="140" t="s">
        <v>5690</v>
      </c>
      <c r="B6759" s="142"/>
      <c r="C6759" s="142"/>
      <c r="D6759" s="142"/>
      <c r="E6759" s="142"/>
      <c r="F6759" s="142"/>
      <c r="K6759" s="140" t="s">
        <v>9168</v>
      </c>
    </row>
    <row r="6760" spans="1:11" s="139" customFormat="1" ht="30" customHeight="1">
      <c r="A6760" s="140" t="s">
        <v>52</v>
      </c>
      <c r="B6760" s="142"/>
      <c r="C6760" s="142"/>
      <c r="D6760" s="142"/>
      <c r="E6760" s="142"/>
      <c r="F6760" s="142"/>
      <c r="K6760" s="140" t="s">
        <v>52</v>
      </c>
    </row>
    <row r="6761" spans="1:11" s="139" customFormat="1" ht="30" customHeight="1">
      <c r="A6761" s="140" t="s">
        <v>3548</v>
      </c>
      <c r="B6761" s="142"/>
      <c r="C6761" s="142"/>
      <c r="D6761" s="142"/>
      <c r="E6761" s="142"/>
      <c r="F6761" s="142"/>
      <c r="K6761" s="140" t="s">
        <v>6677</v>
      </c>
    </row>
    <row r="6762" spans="1:11" s="139" customFormat="1" ht="30" customHeight="1">
      <c r="A6762" s="140" t="s">
        <v>5691</v>
      </c>
      <c r="B6762" s="142"/>
      <c r="C6762" s="142"/>
      <c r="D6762" s="142"/>
      <c r="E6762" s="142"/>
      <c r="F6762" s="142"/>
      <c r="K6762" s="140" t="s">
        <v>9169</v>
      </c>
    </row>
    <row r="6763" spans="1:11" s="139" customFormat="1" ht="30" customHeight="1">
      <c r="A6763" s="140" t="s">
        <v>5692</v>
      </c>
      <c r="B6763" s="142"/>
      <c r="C6763" s="142"/>
      <c r="D6763" s="142"/>
      <c r="E6763" s="142"/>
      <c r="F6763" s="142"/>
      <c r="K6763" s="140" t="s">
        <v>9170</v>
      </c>
    </row>
    <row r="6764" spans="1:11" s="139" customFormat="1" ht="30" customHeight="1">
      <c r="A6764" s="140" t="s">
        <v>4354</v>
      </c>
      <c r="B6764" s="142"/>
      <c r="C6764" s="142"/>
      <c r="D6764" s="142"/>
      <c r="E6764" s="142"/>
      <c r="F6764" s="142"/>
      <c r="K6764" s="140" t="s">
        <v>7593</v>
      </c>
    </row>
    <row r="6765" spans="1:11" s="139" customFormat="1" ht="30" customHeight="1">
      <c r="A6765" s="140" t="s">
        <v>5693</v>
      </c>
      <c r="B6765" s="142"/>
      <c r="C6765" s="142"/>
      <c r="D6765" s="142"/>
      <c r="E6765" s="142"/>
      <c r="F6765" s="142"/>
      <c r="K6765" s="140" t="s">
        <v>9171</v>
      </c>
    </row>
    <row r="6766" spans="1:11" s="139" customFormat="1" ht="30" customHeight="1">
      <c r="A6766" s="140" t="s">
        <v>5694</v>
      </c>
      <c r="B6766" s="142"/>
      <c r="C6766" s="142"/>
      <c r="D6766" s="142"/>
      <c r="E6766" s="142"/>
      <c r="F6766" s="142"/>
      <c r="K6766" s="140" t="s">
        <v>9172</v>
      </c>
    </row>
    <row r="6767" spans="1:11" s="139" customFormat="1" ht="30" customHeight="1">
      <c r="A6767" s="140" t="s">
        <v>5695</v>
      </c>
      <c r="B6767" s="142"/>
      <c r="C6767" s="142"/>
      <c r="D6767" s="142"/>
      <c r="E6767" s="142"/>
      <c r="F6767" s="142"/>
      <c r="K6767" s="140" t="s">
        <v>9173</v>
      </c>
    </row>
    <row r="6768" spans="1:11" s="139" customFormat="1" ht="30" customHeight="1">
      <c r="A6768" s="140" t="s">
        <v>5696</v>
      </c>
      <c r="B6768" s="142"/>
      <c r="C6768" s="142"/>
      <c r="D6768" s="142"/>
      <c r="E6768" s="142"/>
      <c r="F6768" s="142"/>
      <c r="K6768" s="140" t="s">
        <v>9174</v>
      </c>
    </row>
    <row r="6769" spans="1:11" s="139" customFormat="1" ht="30" customHeight="1">
      <c r="A6769" s="140" t="s">
        <v>3635</v>
      </c>
      <c r="B6769" s="142"/>
      <c r="C6769" s="142"/>
      <c r="D6769" s="142"/>
      <c r="E6769" s="142"/>
      <c r="F6769" s="142"/>
      <c r="K6769" s="140" t="s">
        <v>6777</v>
      </c>
    </row>
    <row r="6770" spans="1:11" s="139" customFormat="1" ht="30" customHeight="1">
      <c r="A6770" s="140" t="s">
        <v>5697</v>
      </c>
      <c r="B6770" s="142"/>
      <c r="C6770" s="142"/>
      <c r="D6770" s="142"/>
      <c r="E6770" s="142"/>
      <c r="F6770" s="142"/>
      <c r="K6770" s="140" t="s">
        <v>9175</v>
      </c>
    </row>
    <row r="6771" spans="1:11" s="139" customFormat="1" ht="30" customHeight="1">
      <c r="A6771" s="140" t="s">
        <v>5698</v>
      </c>
      <c r="B6771" s="142"/>
      <c r="C6771" s="142"/>
      <c r="D6771" s="142"/>
      <c r="E6771" s="142"/>
      <c r="F6771" s="142"/>
      <c r="K6771" s="140" t="s">
        <v>9176</v>
      </c>
    </row>
    <row r="6772" spans="1:11" s="139" customFormat="1" ht="30" customHeight="1">
      <c r="A6772" s="140" t="s">
        <v>52</v>
      </c>
      <c r="B6772" s="142"/>
      <c r="C6772" s="142"/>
      <c r="D6772" s="142"/>
      <c r="E6772" s="142"/>
      <c r="F6772" s="142"/>
      <c r="K6772" s="140" t="s">
        <v>52</v>
      </c>
    </row>
    <row r="6773" spans="1:11" s="139" customFormat="1" ht="30" customHeight="1">
      <c r="A6773" s="140" t="s">
        <v>3557</v>
      </c>
      <c r="B6773" s="142"/>
      <c r="C6773" s="142"/>
      <c r="D6773" s="142"/>
      <c r="E6773" s="142"/>
      <c r="F6773" s="142"/>
      <c r="K6773" s="140" t="s">
        <v>7634</v>
      </c>
    </row>
    <row r="6774" spans="1:11" s="139" customFormat="1" ht="30" customHeight="1">
      <c r="A6774" s="140" t="s">
        <v>5699</v>
      </c>
      <c r="B6774" s="142"/>
      <c r="C6774" s="142"/>
      <c r="D6774" s="142"/>
      <c r="E6774" s="142"/>
      <c r="F6774" s="142"/>
      <c r="K6774" s="140" t="s">
        <v>9177</v>
      </c>
    </row>
    <row r="6775" spans="1:11" s="139" customFormat="1" ht="30" customHeight="1">
      <c r="A6775" s="140" t="s">
        <v>5700</v>
      </c>
      <c r="B6775" s="142"/>
      <c r="C6775" s="142"/>
      <c r="D6775" s="142"/>
      <c r="E6775" s="142"/>
      <c r="F6775" s="142"/>
      <c r="K6775" s="140" t="s">
        <v>9178</v>
      </c>
    </row>
    <row r="6776" spans="1:11" s="139" customFormat="1" ht="30" customHeight="1">
      <c r="A6776" s="140" t="s">
        <v>5701</v>
      </c>
      <c r="B6776" s="142"/>
      <c r="C6776" s="142"/>
      <c r="D6776" s="142"/>
      <c r="E6776" s="142"/>
      <c r="F6776" s="142"/>
      <c r="K6776" s="140" t="s">
        <v>9179</v>
      </c>
    </row>
    <row r="6777" spans="1:11" s="139" customFormat="1" ht="30" customHeight="1">
      <c r="A6777" s="140" t="s">
        <v>52</v>
      </c>
      <c r="B6777" s="142"/>
      <c r="C6777" s="142"/>
      <c r="D6777" s="142"/>
      <c r="E6777" s="142"/>
      <c r="F6777" s="142"/>
      <c r="K6777" s="140" t="s">
        <v>52</v>
      </c>
    </row>
    <row r="6778" spans="1:11" s="139" customFormat="1" ht="30" customHeight="1">
      <c r="A6778" s="140" t="s">
        <v>52</v>
      </c>
      <c r="B6778" s="142"/>
      <c r="C6778" s="142"/>
      <c r="D6778" s="142"/>
      <c r="E6778" s="142"/>
      <c r="F6778" s="142"/>
      <c r="K6778" s="140" t="s">
        <v>6676</v>
      </c>
    </row>
    <row r="6779" spans="1:11" s="139" customFormat="1" ht="30" customHeight="1">
      <c r="A6779" s="140" t="s">
        <v>5702</v>
      </c>
      <c r="B6779" s="142"/>
      <c r="C6779" s="142"/>
      <c r="D6779" s="142"/>
      <c r="E6779" s="142"/>
      <c r="F6779" s="142"/>
      <c r="K6779" s="140" t="s">
        <v>9180</v>
      </c>
    </row>
    <row r="6780" spans="1:11" s="139" customFormat="1" ht="30" customHeight="1">
      <c r="A6780" s="140" t="s">
        <v>5703</v>
      </c>
      <c r="B6780" s="142"/>
      <c r="C6780" s="142"/>
      <c r="D6780" s="142"/>
      <c r="E6780" s="142"/>
      <c r="F6780" s="142"/>
      <c r="K6780" s="140" t="s">
        <v>9181</v>
      </c>
    </row>
    <row r="6781" spans="1:11" s="139" customFormat="1" ht="30" customHeight="1">
      <c r="A6781" s="140" t="s">
        <v>5704</v>
      </c>
      <c r="B6781" s="142">
        <v>117097.5</v>
      </c>
      <c r="C6781" s="142"/>
      <c r="D6781" s="142"/>
      <c r="E6781" s="142">
        <v>117097.5</v>
      </c>
      <c r="F6781" s="142" t="s">
        <v>8892</v>
      </c>
      <c r="K6781" s="140" t="s">
        <v>9182</v>
      </c>
    </row>
    <row r="6782" spans="1:11" s="139" customFormat="1" ht="30" customHeight="1">
      <c r="A6782" s="140" t="s">
        <v>5705</v>
      </c>
      <c r="B6782" s="142"/>
      <c r="C6782" s="142">
        <v>258748</v>
      </c>
      <c r="D6782" s="142"/>
      <c r="E6782" s="142">
        <v>258748</v>
      </c>
      <c r="F6782" s="142" t="s">
        <v>8894</v>
      </c>
      <c r="K6782" s="140" t="s">
        <v>9183</v>
      </c>
    </row>
    <row r="6783" spans="1:11" s="139" customFormat="1" ht="30" customHeight="1">
      <c r="A6783" s="140" t="s">
        <v>5706</v>
      </c>
      <c r="B6783" s="142"/>
      <c r="C6783" s="142"/>
      <c r="D6783" s="142">
        <v>119183.3</v>
      </c>
      <c r="E6783" s="142">
        <v>119183.3</v>
      </c>
      <c r="F6783" s="142" t="s">
        <v>8896</v>
      </c>
      <c r="K6783" s="140" t="s">
        <v>9184</v>
      </c>
    </row>
    <row r="6784" spans="1:11" s="139" customFormat="1" ht="30" customHeight="1">
      <c r="A6784" s="140" t="s">
        <v>52</v>
      </c>
      <c r="B6784" s="142"/>
      <c r="C6784" s="142"/>
      <c r="D6784" s="142"/>
      <c r="E6784" s="142"/>
      <c r="F6784" s="142"/>
      <c r="K6784" s="140" t="s">
        <v>52</v>
      </c>
    </row>
    <row r="6785" spans="1:11" s="139" customFormat="1" ht="30" customHeight="1">
      <c r="A6785" s="140" t="s">
        <v>3618</v>
      </c>
      <c r="B6785" s="142">
        <v>117097.5</v>
      </c>
      <c r="C6785" s="142">
        <v>258748</v>
      </c>
      <c r="D6785" s="142">
        <v>119183.3</v>
      </c>
      <c r="E6785" s="142">
        <v>495028.8</v>
      </c>
      <c r="F6785" s="142"/>
      <c r="K6785" s="140" t="s">
        <v>6757</v>
      </c>
    </row>
    <row r="6786" spans="1:11" s="139" customFormat="1" ht="30" customHeight="1">
      <c r="A6786" s="140" t="s">
        <v>52</v>
      </c>
      <c r="B6786" s="142"/>
      <c r="C6786" s="142"/>
      <c r="D6786" s="142"/>
      <c r="E6786" s="142"/>
      <c r="F6786" s="142"/>
      <c r="K6786" s="140" t="s">
        <v>52</v>
      </c>
    </row>
    <row r="6787" spans="1:11" s="139" customFormat="1" ht="30" customHeight="1">
      <c r="A6787" s="140" t="s">
        <v>52</v>
      </c>
      <c r="B6787" s="142"/>
      <c r="C6787" s="142"/>
      <c r="D6787" s="142"/>
      <c r="E6787" s="142"/>
      <c r="F6787" s="142"/>
      <c r="K6787" s="140" t="s">
        <v>6758</v>
      </c>
    </row>
    <row r="6788" spans="1:11" s="139" customFormat="1" ht="30" customHeight="1">
      <c r="A6788" s="140" t="s">
        <v>3702</v>
      </c>
      <c r="B6788" s="142"/>
      <c r="C6788" s="142"/>
      <c r="D6788" s="142"/>
      <c r="E6788" s="142"/>
      <c r="F6788" s="142"/>
      <c r="K6788" s="140" t="s">
        <v>6876</v>
      </c>
    </row>
    <row r="6789" spans="1:11" s="139" customFormat="1" ht="30" customHeight="1">
      <c r="A6789" s="140" t="s">
        <v>5707</v>
      </c>
      <c r="B6789" s="142"/>
      <c r="C6789" s="142"/>
      <c r="D6789" s="142"/>
      <c r="E6789" s="142"/>
      <c r="F6789" s="142"/>
      <c r="K6789" s="140" t="s">
        <v>9185</v>
      </c>
    </row>
    <row r="6790" spans="1:11" s="139" customFormat="1" ht="30" customHeight="1">
      <c r="A6790" s="140" t="s">
        <v>5708</v>
      </c>
      <c r="B6790" s="142"/>
      <c r="C6790" s="142">
        <v>505442</v>
      </c>
      <c r="D6790" s="142"/>
      <c r="E6790" s="142">
        <v>505442</v>
      </c>
      <c r="F6790" s="142" t="s">
        <v>6752</v>
      </c>
      <c r="K6790" s="140" t="s">
        <v>9186</v>
      </c>
    </row>
    <row r="6791" spans="1:11" s="139" customFormat="1" ht="30" customHeight="1">
      <c r="A6791" s="140" t="s">
        <v>5709</v>
      </c>
      <c r="B6791" s="142"/>
      <c r="C6791" s="142"/>
      <c r="D6791" s="142"/>
      <c r="E6791" s="142"/>
      <c r="F6791" s="142"/>
      <c r="K6791" s="140" t="s">
        <v>9187</v>
      </c>
    </row>
    <row r="6792" spans="1:11" s="139" customFormat="1" ht="30" customHeight="1">
      <c r="A6792" s="140" t="s">
        <v>5710</v>
      </c>
      <c r="B6792" s="142"/>
      <c r="C6792" s="142">
        <v>224524.4</v>
      </c>
      <c r="D6792" s="142"/>
      <c r="E6792" s="142">
        <v>224524.4</v>
      </c>
      <c r="F6792" s="142" t="s">
        <v>6755</v>
      </c>
      <c r="K6792" s="140" t="s">
        <v>9188</v>
      </c>
    </row>
    <row r="6793" spans="1:11" s="139" customFormat="1" ht="30" customHeight="1">
      <c r="A6793" s="140" t="s">
        <v>5711</v>
      </c>
      <c r="B6793" s="142"/>
      <c r="C6793" s="142"/>
      <c r="D6793" s="142"/>
      <c r="E6793" s="142"/>
      <c r="F6793" s="142"/>
      <c r="K6793" s="140" t="s">
        <v>9189</v>
      </c>
    </row>
    <row r="6794" spans="1:11" s="139" customFormat="1" ht="30" customHeight="1">
      <c r="A6794" s="140" t="s">
        <v>5712</v>
      </c>
      <c r="B6794" s="142"/>
      <c r="C6794" s="142">
        <v>139958.20000000001</v>
      </c>
      <c r="D6794" s="142"/>
      <c r="E6794" s="142">
        <v>139958.20000000001</v>
      </c>
      <c r="F6794" s="142" t="s">
        <v>7075</v>
      </c>
      <c r="K6794" s="140" t="s">
        <v>9190</v>
      </c>
    </row>
    <row r="6795" spans="1:11" s="139" customFormat="1" ht="30" customHeight="1">
      <c r="A6795" s="140" t="s">
        <v>52</v>
      </c>
      <c r="B6795" s="142"/>
      <c r="C6795" s="142"/>
      <c r="D6795" s="142"/>
      <c r="E6795" s="142"/>
      <c r="F6795" s="142"/>
      <c r="K6795" s="140" t="s">
        <v>52</v>
      </c>
    </row>
    <row r="6796" spans="1:11" s="139" customFormat="1" ht="30" customHeight="1">
      <c r="A6796" s="140" t="s">
        <v>3618</v>
      </c>
      <c r="B6796" s="142"/>
      <c r="C6796" s="142">
        <v>869924.6</v>
      </c>
      <c r="D6796" s="142"/>
      <c r="E6796" s="142">
        <v>869924.6</v>
      </c>
      <c r="F6796" s="142"/>
      <c r="K6796" s="140" t="s">
        <v>6761</v>
      </c>
    </row>
    <row r="6797" spans="1:11" s="139" customFormat="1" ht="30" customHeight="1">
      <c r="A6797" s="140" t="s">
        <v>52</v>
      </c>
      <c r="B6797" s="142"/>
      <c r="C6797" s="142"/>
      <c r="D6797" s="142"/>
      <c r="E6797" s="142"/>
      <c r="F6797" s="142"/>
      <c r="K6797" s="140" t="s">
        <v>52</v>
      </c>
    </row>
    <row r="6798" spans="1:11" s="139" customFormat="1" ht="30" customHeight="1">
      <c r="A6798" s="140" t="s">
        <v>52</v>
      </c>
      <c r="B6798" s="142"/>
      <c r="C6798" s="142"/>
      <c r="D6798" s="142"/>
      <c r="E6798" s="142"/>
      <c r="F6798" s="142"/>
      <c r="K6798" s="140" t="s">
        <v>6796</v>
      </c>
    </row>
    <row r="6799" spans="1:11" s="139" customFormat="1" ht="30" customHeight="1">
      <c r="A6799" s="140" t="s">
        <v>5713</v>
      </c>
      <c r="B6799" s="142"/>
      <c r="C6799" s="142"/>
      <c r="D6799" s="142"/>
      <c r="E6799" s="142"/>
      <c r="F6799" s="142"/>
      <c r="K6799" s="140" t="s">
        <v>9191</v>
      </c>
    </row>
    <row r="6800" spans="1:11" s="139" customFormat="1" ht="30" customHeight="1">
      <c r="A6800" s="140" t="s">
        <v>5714</v>
      </c>
      <c r="B6800" s="142">
        <v>26097.7</v>
      </c>
      <c r="C6800" s="142"/>
      <c r="D6800" s="142"/>
      <c r="E6800" s="142">
        <v>26097.7</v>
      </c>
      <c r="F6800" s="142"/>
      <c r="K6800" s="140" t="s">
        <v>6864</v>
      </c>
    </row>
    <row r="6801" spans="1:11" s="139" customFormat="1" ht="30" customHeight="1">
      <c r="A6801" s="140" t="s">
        <v>52</v>
      </c>
      <c r="B6801" s="142"/>
      <c r="C6801" s="142"/>
      <c r="D6801" s="142"/>
      <c r="E6801" s="142"/>
      <c r="F6801" s="142"/>
      <c r="K6801" s="140" t="s">
        <v>52</v>
      </c>
    </row>
    <row r="6802" spans="1:11" s="139" customFormat="1" ht="30" customHeight="1">
      <c r="A6802" s="140" t="s">
        <v>3618</v>
      </c>
      <c r="B6802" s="142">
        <v>26097.7</v>
      </c>
      <c r="C6802" s="142"/>
      <c r="D6802" s="142"/>
      <c r="E6802" s="142">
        <v>26097.7</v>
      </c>
      <c r="F6802" s="142"/>
      <c r="K6802" s="140" t="s">
        <v>6821</v>
      </c>
    </row>
    <row r="6803" spans="1:11" s="139" customFormat="1" ht="30" customHeight="1">
      <c r="A6803" s="140" t="s">
        <v>52</v>
      </c>
      <c r="B6803" s="142"/>
      <c r="C6803" s="142"/>
      <c r="D6803" s="142"/>
      <c r="E6803" s="142"/>
      <c r="F6803" s="142"/>
      <c r="K6803" s="140" t="s">
        <v>52</v>
      </c>
    </row>
    <row r="6804" spans="1:11" s="139" customFormat="1" ht="30" customHeight="1">
      <c r="A6804" s="140" t="s">
        <v>3929</v>
      </c>
      <c r="B6804" s="142">
        <v>143195.20000000001</v>
      </c>
      <c r="C6804" s="142">
        <v>1128672.6000000001</v>
      </c>
      <c r="D6804" s="142">
        <v>119183.3</v>
      </c>
      <c r="E6804" s="142">
        <v>1391051.1</v>
      </c>
      <c r="F6804" s="142"/>
      <c r="K6804" s="140" t="s">
        <v>7041</v>
      </c>
    </row>
    <row r="6805" spans="1:11" s="139" customFormat="1" ht="30" customHeight="1">
      <c r="A6805" s="140"/>
      <c r="B6805" s="140"/>
      <c r="C6805" s="140"/>
      <c r="D6805" s="140"/>
      <c r="E6805" s="140"/>
      <c r="F6805" s="140"/>
    </row>
    <row r="6806" spans="1:11" s="139" customFormat="1" ht="30" customHeight="1" thickBot="1">
      <c r="A6806" s="144" t="s">
        <v>3566</v>
      </c>
      <c r="B6806" s="145">
        <v>143195</v>
      </c>
      <c r="C6806" s="145">
        <v>1128672</v>
      </c>
      <c r="D6806" s="145">
        <v>119183</v>
      </c>
      <c r="E6806" s="145">
        <v>1391050</v>
      </c>
      <c r="F6806" s="144"/>
    </row>
    <row r="6807" spans="1:11" s="139" customFormat="1" ht="30" customHeight="1">
      <c r="A6807" s="140"/>
      <c r="B6807" s="140"/>
      <c r="C6807" s="140"/>
      <c r="D6807" s="140"/>
      <c r="E6807" s="140"/>
      <c r="F6807" s="140"/>
    </row>
    <row r="6808" spans="1:11" s="139" customFormat="1" ht="30" customHeight="1">
      <c r="A6808" s="140" t="s">
        <v>9192</v>
      </c>
      <c r="B6808" s="141">
        <v>26</v>
      </c>
      <c r="C6808" s="141">
        <v>889</v>
      </c>
      <c r="D6808" s="141">
        <v>0</v>
      </c>
      <c r="E6808" s="141">
        <v>915</v>
      </c>
      <c r="F6808" s="140" t="s">
        <v>52</v>
      </c>
      <c r="G6808" s="139" t="s">
        <v>52</v>
      </c>
      <c r="H6808" s="139" t="s">
        <v>6605</v>
      </c>
      <c r="K6808" s="139">
        <v>1</v>
      </c>
    </row>
    <row r="6809" spans="1:11" s="139" customFormat="1" ht="30" customHeight="1">
      <c r="A6809" s="147"/>
      <c r="B6809" s="140"/>
      <c r="C6809" s="140"/>
      <c r="D6809" s="140"/>
      <c r="E6809" s="140"/>
      <c r="F6809" s="140"/>
    </row>
    <row r="6810" spans="1:11" s="139" customFormat="1" ht="30" customHeight="1">
      <c r="A6810" s="140" t="s">
        <v>6674</v>
      </c>
      <c r="B6810" s="140"/>
      <c r="C6810" s="140"/>
      <c r="D6810" s="140"/>
      <c r="E6810" s="140"/>
      <c r="F6810" s="140"/>
      <c r="G6810" s="139" t="s">
        <v>52</v>
      </c>
      <c r="I6810" s="139" t="s">
        <v>1535</v>
      </c>
      <c r="J6810" s="139" t="s">
        <v>52</v>
      </c>
      <c r="K6810" s="139" t="s">
        <v>56</v>
      </c>
    </row>
    <row r="6811" spans="1:11" s="139" customFormat="1" ht="30" customHeight="1">
      <c r="A6811" s="140" t="s">
        <v>5715</v>
      </c>
      <c r="B6811" s="142"/>
      <c r="C6811" s="142"/>
      <c r="D6811" s="142"/>
      <c r="E6811" s="142"/>
      <c r="F6811" s="142"/>
      <c r="K6811" s="140" t="s">
        <v>9193</v>
      </c>
    </row>
    <row r="6812" spans="1:11" s="139" customFormat="1" ht="30" customHeight="1">
      <c r="A6812" s="140" t="s">
        <v>52</v>
      </c>
      <c r="B6812" s="142"/>
      <c r="C6812" s="142"/>
      <c r="D6812" s="142"/>
      <c r="E6812" s="142"/>
      <c r="F6812" s="142"/>
      <c r="K6812" s="140" t="s">
        <v>6676</v>
      </c>
    </row>
    <row r="6813" spans="1:11" s="139" customFormat="1" ht="30" customHeight="1">
      <c r="A6813" s="140" t="s">
        <v>3548</v>
      </c>
      <c r="B6813" s="142"/>
      <c r="C6813" s="142"/>
      <c r="D6813" s="142"/>
      <c r="E6813" s="142"/>
      <c r="F6813" s="142"/>
      <c r="K6813" s="140" t="s">
        <v>6677</v>
      </c>
    </row>
    <row r="6814" spans="1:11" s="139" customFormat="1" ht="30" customHeight="1">
      <c r="A6814" s="140" t="s">
        <v>5716</v>
      </c>
      <c r="B6814" s="142"/>
      <c r="C6814" s="142"/>
      <c r="D6814" s="142"/>
      <c r="E6814" s="142"/>
      <c r="F6814" s="142"/>
      <c r="K6814" s="140" t="s">
        <v>9194</v>
      </c>
    </row>
    <row r="6815" spans="1:11" s="139" customFormat="1" ht="30" customHeight="1">
      <c r="A6815" s="140" t="s">
        <v>5717</v>
      </c>
      <c r="B6815" s="142"/>
      <c r="C6815" s="142"/>
      <c r="D6815" s="142"/>
      <c r="E6815" s="142"/>
      <c r="F6815" s="142"/>
      <c r="K6815" s="140" t="s">
        <v>9195</v>
      </c>
    </row>
    <row r="6816" spans="1:11" s="139" customFormat="1" ht="30" customHeight="1">
      <c r="A6816" s="140" t="s">
        <v>5718</v>
      </c>
      <c r="B6816" s="142"/>
      <c r="C6816" s="142"/>
      <c r="D6816" s="142"/>
      <c r="E6816" s="142"/>
      <c r="F6816" s="142"/>
      <c r="K6816" s="140" t="s">
        <v>9196</v>
      </c>
    </row>
    <row r="6817" spans="1:11" s="139" customFormat="1" ht="30" customHeight="1">
      <c r="A6817" s="140" t="s">
        <v>5719</v>
      </c>
      <c r="B6817" s="142"/>
      <c r="C6817" s="142"/>
      <c r="D6817" s="142"/>
      <c r="E6817" s="142"/>
      <c r="F6817" s="142"/>
      <c r="K6817" s="140" t="s">
        <v>9197</v>
      </c>
    </row>
    <row r="6818" spans="1:11" s="139" customFormat="1" ht="30" customHeight="1">
      <c r="A6818" s="140" t="s">
        <v>5126</v>
      </c>
      <c r="B6818" s="142"/>
      <c r="C6818" s="142"/>
      <c r="D6818" s="142"/>
      <c r="E6818" s="142"/>
      <c r="F6818" s="142"/>
      <c r="K6818" s="140" t="s">
        <v>8528</v>
      </c>
    </row>
    <row r="6819" spans="1:11" s="139" customFormat="1" ht="30" customHeight="1">
      <c r="A6819" s="140" t="s">
        <v>5720</v>
      </c>
      <c r="B6819" s="142"/>
      <c r="C6819" s="142"/>
      <c r="D6819" s="142"/>
      <c r="E6819" s="142"/>
      <c r="F6819" s="142"/>
      <c r="K6819" s="140" t="s">
        <v>9198</v>
      </c>
    </row>
    <row r="6820" spans="1:11" s="139" customFormat="1" ht="30" customHeight="1">
      <c r="A6820" s="140" t="s">
        <v>5721</v>
      </c>
      <c r="B6820" s="142"/>
      <c r="C6820" s="142">
        <v>273.5</v>
      </c>
      <c r="D6820" s="142"/>
      <c r="E6820" s="142">
        <v>273.5</v>
      </c>
      <c r="F6820" s="142" t="s">
        <v>6755</v>
      </c>
      <c r="K6820" s="140" t="s">
        <v>9199</v>
      </c>
    </row>
    <row r="6821" spans="1:11" s="139" customFormat="1" ht="30" customHeight="1">
      <c r="A6821" s="140" t="s">
        <v>5722</v>
      </c>
      <c r="B6821" s="142"/>
      <c r="C6821" s="142"/>
      <c r="D6821" s="142"/>
      <c r="E6821" s="142"/>
      <c r="F6821" s="142"/>
      <c r="K6821" s="140" t="s">
        <v>9200</v>
      </c>
    </row>
    <row r="6822" spans="1:11" s="139" customFormat="1" ht="30" customHeight="1">
      <c r="A6822" s="140" t="s">
        <v>5723</v>
      </c>
      <c r="B6822" s="142"/>
      <c r="C6822" s="142">
        <v>615.70000000000005</v>
      </c>
      <c r="D6822" s="142"/>
      <c r="E6822" s="142">
        <v>615.70000000000005</v>
      </c>
      <c r="F6822" s="142" t="s">
        <v>6752</v>
      </c>
      <c r="K6822" s="140" t="s">
        <v>9201</v>
      </c>
    </row>
    <row r="6823" spans="1:11" s="139" customFormat="1" ht="30" customHeight="1">
      <c r="A6823" s="140" t="s">
        <v>52</v>
      </c>
      <c r="B6823" s="142"/>
      <c r="C6823" s="142"/>
      <c r="D6823" s="142"/>
      <c r="E6823" s="142"/>
      <c r="F6823" s="142"/>
      <c r="K6823" s="140" t="s">
        <v>52</v>
      </c>
    </row>
    <row r="6824" spans="1:11" s="139" customFormat="1" ht="30" customHeight="1">
      <c r="A6824" s="140" t="s">
        <v>5380</v>
      </c>
      <c r="B6824" s="146"/>
      <c r="C6824" s="146">
        <v>889.2</v>
      </c>
      <c r="D6824" s="146"/>
      <c r="E6824" s="146">
        <v>889.2</v>
      </c>
      <c r="F6824" s="146"/>
      <c r="K6824" s="140" t="s">
        <v>8793</v>
      </c>
    </row>
    <row r="6825" spans="1:11" s="139" customFormat="1" ht="30" customHeight="1">
      <c r="A6825" s="140" t="s">
        <v>52</v>
      </c>
      <c r="B6825" s="142"/>
      <c r="C6825" s="142"/>
      <c r="D6825" s="142"/>
      <c r="E6825" s="142"/>
      <c r="F6825" s="142"/>
      <c r="K6825" s="140" t="s">
        <v>6758</v>
      </c>
    </row>
    <row r="6826" spans="1:11" s="139" customFormat="1" ht="30" customHeight="1">
      <c r="A6826" s="140" t="s">
        <v>5724</v>
      </c>
      <c r="B6826" s="142"/>
      <c r="C6826" s="142"/>
      <c r="D6826" s="142"/>
      <c r="E6826" s="142"/>
      <c r="F6826" s="142"/>
      <c r="K6826" s="140" t="s">
        <v>9202</v>
      </c>
    </row>
    <row r="6827" spans="1:11" s="139" customFormat="1" ht="30" customHeight="1">
      <c r="A6827" s="140" t="s">
        <v>5725</v>
      </c>
      <c r="B6827" s="142">
        <v>26.6</v>
      </c>
      <c r="C6827" s="142"/>
      <c r="D6827" s="142"/>
      <c r="E6827" s="142">
        <v>26.6</v>
      </c>
      <c r="F6827" s="142"/>
      <c r="K6827" s="140" t="s">
        <v>9203</v>
      </c>
    </row>
    <row r="6828" spans="1:11" s="139" customFormat="1" ht="30" customHeight="1">
      <c r="A6828" s="140" t="s">
        <v>52</v>
      </c>
      <c r="B6828" s="142"/>
      <c r="C6828" s="142"/>
      <c r="D6828" s="142"/>
      <c r="E6828" s="142"/>
      <c r="F6828" s="142"/>
      <c r="K6828" s="140" t="s">
        <v>52</v>
      </c>
    </row>
    <row r="6829" spans="1:11" s="139" customFormat="1" ht="30" customHeight="1">
      <c r="A6829" s="140" t="s">
        <v>5380</v>
      </c>
      <c r="B6829" s="146">
        <v>26.6</v>
      </c>
      <c r="C6829" s="146"/>
      <c r="D6829" s="146"/>
      <c r="E6829" s="146">
        <v>26.6</v>
      </c>
      <c r="F6829" s="146"/>
      <c r="K6829" s="140" t="s">
        <v>8800</v>
      </c>
    </row>
    <row r="6830" spans="1:11" s="139" customFormat="1" ht="30" customHeight="1">
      <c r="A6830" s="140" t="s">
        <v>52</v>
      </c>
      <c r="B6830" s="142"/>
      <c r="C6830" s="142"/>
      <c r="D6830" s="142"/>
      <c r="E6830" s="142"/>
      <c r="F6830" s="142"/>
      <c r="K6830" s="140" t="s">
        <v>52</v>
      </c>
    </row>
    <row r="6831" spans="1:11" s="139" customFormat="1" ht="30" customHeight="1">
      <c r="A6831" s="140" t="s">
        <v>4386</v>
      </c>
      <c r="B6831" s="143">
        <v>26.6</v>
      </c>
      <c r="C6831" s="143">
        <v>889.2</v>
      </c>
      <c r="D6831" s="143"/>
      <c r="E6831" s="143">
        <v>915.8</v>
      </c>
      <c r="F6831" s="143"/>
      <c r="K6831" s="140" t="s">
        <v>7664</v>
      </c>
    </row>
    <row r="6832" spans="1:11" s="139" customFormat="1" ht="30" customHeight="1">
      <c r="A6832" s="140"/>
      <c r="B6832" s="140"/>
      <c r="C6832" s="140"/>
      <c r="D6832" s="140"/>
      <c r="E6832" s="140"/>
      <c r="F6832" s="140"/>
    </row>
    <row r="6833" spans="1:11" s="139" customFormat="1" ht="30" customHeight="1" thickBot="1">
      <c r="A6833" s="144" t="s">
        <v>3566</v>
      </c>
      <c r="B6833" s="145">
        <v>26</v>
      </c>
      <c r="C6833" s="145">
        <v>889</v>
      </c>
      <c r="D6833" s="145">
        <v>0</v>
      </c>
      <c r="E6833" s="145">
        <v>915</v>
      </c>
      <c r="F6833" s="144"/>
    </row>
    <row r="6834" spans="1:11" s="139" customFormat="1" ht="30" customHeight="1">
      <c r="A6834" s="140"/>
      <c r="B6834" s="140"/>
      <c r="C6834" s="140"/>
      <c r="D6834" s="140"/>
      <c r="E6834" s="140"/>
      <c r="F6834" s="140"/>
    </row>
    <row r="6835" spans="1:11" s="139" customFormat="1" ht="30" customHeight="1">
      <c r="A6835" s="140" t="s">
        <v>9204</v>
      </c>
      <c r="B6835" s="141">
        <v>30664</v>
      </c>
      <c r="C6835" s="141">
        <v>113276</v>
      </c>
      <c r="D6835" s="141">
        <v>153292</v>
      </c>
      <c r="E6835" s="141">
        <v>297232</v>
      </c>
      <c r="F6835" s="140" t="s">
        <v>52</v>
      </c>
      <c r="G6835" s="139" t="s">
        <v>52</v>
      </c>
      <c r="H6835" s="139" t="s">
        <v>6606</v>
      </c>
      <c r="K6835" s="139">
        <v>1</v>
      </c>
    </row>
    <row r="6836" spans="1:11" s="139" customFormat="1" ht="30" customHeight="1">
      <c r="A6836" s="147"/>
      <c r="B6836" s="140"/>
      <c r="C6836" s="140"/>
      <c r="D6836" s="140"/>
      <c r="E6836" s="140"/>
      <c r="F6836" s="140"/>
    </row>
    <row r="6837" spans="1:11" s="139" customFormat="1" ht="30" customHeight="1">
      <c r="A6837" s="140" t="s">
        <v>6674</v>
      </c>
      <c r="B6837" s="140"/>
      <c r="C6837" s="140"/>
      <c r="D6837" s="140"/>
      <c r="E6837" s="140"/>
      <c r="F6837" s="140"/>
      <c r="G6837" s="139" t="s">
        <v>52</v>
      </c>
      <c r="I6837" s="139" t="s">
        <v>1535</v>
      </c>
      <c r="J6837" s="139" t="s">
        <v>52</v>
      </c>
      <c r="K6837" s="139" t="s">
        <v>56</v>
      </c>
    </row>
    <row r="6838" spans="1:11" s="139" customFormat="1" ht="30" customHeight="1">
      <c r="A6838" s="140" t="s">
        <v>5726</v>
      </c>
      <c r="B6838" s="142"/>
      <c r="C6838" s="142"/>
      <c r="D6838" s="142"/>
      <c r="E6838" s="142"/>
      <c r="F6838" s="142"/>
      <c r="K6838" s="140" t="s">
        <v>9205</v>
      </c>
    </row>
    <row r="6839" spans="1:11" s="139" customFormat="1" ht="30" customHeight="1">
      <c r="A6839" s="140" t="s">
        <v>52</v>
      </c>
      <c r="B6839" s="142"/>
      <c r="C6839" s="142"/>
      <c r="D6839" s="142"/>
      <c r="E6839" s="142"/>
      <c r="F6839" s="142"/>
      <c r="K6839" s="140" t="s">
        <v>52</v>
      </c>
    </row>
    <row r="6840" spans="1:11" s="139" customFormat="1" ht="30" customHeight="1">
      <c r="A6840" s="140" t="s">
        <v>3548</v>
      </c>
      <c r="B6840" s="142"/>
      <c r="C6840" s="142"/>
      <c r="D6840" s="142"/>
      <c r="E6840" s="142"/>
      <c r="F6840" s="142"/>
      <c r="K6840" s="140" t="s">
        <v>6677</v>
      </c>
    </row>
    <row r="6841" spans="1:11" s="139" customFormat="1" ht="30" customHeight="1">
      <c r="A6841" s="140" t="s">
        <v>4977</v>
      </c>
      <c r="B6841" s="142"/>
      <c r="C6841" s="142"/>
      <c r="D6841" s="142"/>
      <c r="E6841" s="142"/>
      <c r="F6841" s="142"/>
      <c r="K6841" s="140" t="s">
        <v>8398</v>
      </c>
    </row>
    <row r="6842" spans="1:11" s="139" customFormat="1" ht="30" customHeight="1">
      <c r="A6842" s="140" t="s">
        <v>5727</v>
      </c>
      <c r="B6842" s="142"/>
      <c r="C6842" s="142"/>
      <c r="D6842" s="142"/>
      <c r="E6842" s="142"/>
      <c r="F6842" s="142"/>
      <c r="K6842" s="140" t="s">
        <v>9206</v>
      </c>
    </row>
    <row r="6843" spans="1:11" s="139" customFormat="1" ht="30" customHeight="1">
      <c r="A6843" s="140" t="s">
        <v>4321</v>
      </c>
      <c r="B6843" s="142"/>
      <c r="C6843" s="142"/>
      <c r="D6843" s="142"/>
      <c r="E6843" s="142"/>
      <c r="F6843" s="142"/>
      <c r="K6843" s="140" t="s">
        <v>7554</v>
      </c>
    </row>
    <row r="6844" spans="1:11" s="139" customFormat="1" ht="30" customHeight="1">
      <c r="A6844" s="140" t="s">
        <v>4322</v>
      </c>
      <c r="B6844" s="142"/>
      <c r="C6844" s="142"/>
      <c r="D6844" s="142"/>
      <c r="E6844" s="142"/>
      <c r="F6844" s="142"/>
      <c r="K6844" s="140" t="s">
        <v>7555</v>
      </c>
    </row>
    <row r="6845" spans="1:11" s="139" customFormat="1" ht="30" customHeight="1">
      <c r="A6845" s="140" t="s">
        <v>4979</v>
      </c>
      <c r="B6845" s="142"/>
      <c r="C6845" s="142"/>
      <c r="D6845" s="142"/>
      <c r="E6845" s="142"/>
      <c r="F6845" s="142"/>
      <c r="K6845" s="140" t="s">
        <v>8400</v>
      </c>
    </row>
    <row r="6846" spans="1:11" s="139" customFormat="1" ht="30" customHeight="1">
      <c r="A6846" s="140" t="s">
        <v>4980</v>
      </c>
      <c r="B6846" s="142"/>
      <c r="C6846" s="142"/>
      <c r="D6846" s="142"/>
      <c r="E6846" s="142"/>
      <c r="F6846" s="142"/>
      <c r="K6846" s="140" t="s">
        <v>8401</v>
      </c>
    </row>
    <row r="6847" spans="1:11" s="139" customFormat="1" ht="30" customHeight="1">
      <c r="A6847" s="140" t="s">
        <v>4981</v>
      </c>
      <c r="B6847" s="142"/>
      <c r="C6847" s="142"/>
      <c r="D6847" s="142"/>
      <c r="E6847" s="142"/>
      <c r="F6847" s="142"/>
      <c r="K6847" s="140" t="s">
        <v>8402</v>
      </c>
    </row>
    <row r="6848" spans="1:11" s="139" customFormat="1" ht="30" customHeight="1">
      <c r="A6848" s="140" t="s">
        <v>3635</v>
      </c>
      <c r="B6848" s="142"/>
      <c r="C6848" s="142"/>
      <c r="D6848" s="142"/>
      <c r="E6848" s="142"/>
      <c r="F6848" s="142"/>
      <c r="K6848" s="140" t="s">
        <v>6777</v>
      </c>
    </row>
    <row r="6849" spans="1:11" s="139" customFormat="1" ht="30" customHeight="1">
      <c r="A6849" s="140" t="s">
        <v>4982</v>
      </c>
      <c r="B6849" s="142"/>
      <c r="C6849" s="142"/>
      <c r="D6849" s="142"/>
      <c r="E6849" s="142"/>
      <c r="F6849" s="142"/>
      <c r="K6849" s="140" t="s">
        <v>8403</v>
      </c>
    </row>
    <row r="6850" spans="1:11" s="139" customFormat="1" ht="30" customHeight="1">
      <c r="A6850" s="140" t="s">
        <v>4983</v>
      </c>
      <c r="B6850" s="142"/>
      <c r="C6850" s="142"/>
      <c r="D6850" s="142"/>
      <c r="E6850" s="142"/>
      <c r="F6850" s="142"/>
      <c r="K6850" s="140" t="s">
        <v>8404</v>
      </c>
    </row>
    <row r="6851" spans="1:11" s="139" customFormat="1" ht="30" customHeight="1">
      <c r="A6851" s="140" t="s">
        <v>4984</v>
      </c>
      <c r="B6851" s="142"/>
      <c r="C6851" s="142"/>
      <c r="D6851" s="142"/>
      <c r="E6851" s="142"/>
      <c r="F6851" s="142"/>
      <c r="K6851" s="140" t="s">
        <v>8405</v>
      </c>
    </row>
    <row r="6852" spans="1:11" s="139" customFormat="1" ht="30" customHeight="1">
      <c r="A6852" s="140" t="s">
        <v>4985</v>
      </c>
      <c r="B6852" s="142"/>
      <c r="C6852" s="142"/>
      <c r="D6852" s="142"/>
      <c r="E6852" s="142"/>
      <c r="F6852" s="142"/>
      <c r="K6852" s="140" t="s">
        <v>4985</v>
      </c>
    </row>
    <row r="6853" spans="1:11" s="139" customFormat="1" ht="30" customHeight="1">
      <c r="A6853" s="140" t="s">
        <v>4986</v>
      </c>
      <c r="B6853" s="142"/>
      <c r="C6853" s="142"/>
      <c r="D6853" s="142"/>
      <c r="E6853" s="142"/>
      <c r="F6853" s="142"/>
      <c r="K6853" s="140" t="s">
        <v>4986</v>
      </c>
    </row>
    <row r="6854" spans="1:11" s="139" customFormat="1" ht="30" customHeight="1">
      <c r="A6854" s="140" t="s">
        <v>3586</v>
      </c>
      <c r="B6854" s="142"/>
      <c r="C6854" s="142"/>
      <c r="D6854" s="142"/>
      <c r="E6854" s="142"/>
      <c r="F6854" s="142"/>
      <c r="K6854" s="140" t="s">
        <v>6718</v>
      </c>
    </row>
    <row r="6855" spans="1:11" s="139" customFormat="1" ht="30" customHeight="1">
      <c r="A6855" s="140" t="s">
        <v>4987</v>
      </c>
      <c r="B6855" s="142"/>
      <c r="C6855" s="142"/>
      <c r="D6855" s="142"/>
      <c r="E6855" s="142"/>
      <c r="F6855" s="142"/>
      <c r="K6855" s="140" t="s">
        <v>8406</v>
      </c>
    </row>
    <row r="6856" spans="1:11" s="139" customFormat="1" ht="30" customHeight="1">
      <c r="A6856" s="140" t="s">
        <v>5728</v>
      </c>
      <c r="B6856" s="142"/>
      <c r="C6856" s="142"/>
      <c r="D6856" s="142"/>
      <c r="E6856" s="142"/>
      <c r="F6856" s="142"/>
      <c r="K6856" s="140" t="s">
        <v>9207</v>
      </c>
    </row>
    <row r="6857" spans="1:11" s="139" customFormat="1" ht="30" customHeight="1">
      <c r="A6857" s="140" t="s">
        <v>4989</v>
      </c>
      <c r="B6857" s="142"/>
      <c r="C6857" s="142"/>
      <c r="D6857" s="142"/>
      <c r="E6857" s="142"/>
      <c r="F6857" s="142"/>
      <c r="K6857" s="140" t="s">
        <v>9208</v>
      </c>
    </row>
    <row r="6858" spans="1:11" s="139" customFormat="1" ht="30" customHeight="1">
      <c r="A6858" s="140" t="s">
        <v>5729</v>
      </c>
      <c r="B6858" s="142"/>
      <c r="C6858" s="142"/>
      <c r="D6858" s="142"/>
      <c r="E6858" s="142"/>
      <c r="F6858" s="142"/>
      <c r="K6858" s="140" t="s">
        <v>9209</v>
      </c>
    </row>
    <row r="6859" spans="1:11" s="139" customFormat="1" ht="30" customHeight="1">
      <c r="A6859" s="140" t="s">
        <v>5730</v>
      </c>
      <c r="B6859" s="142"/>
      <c r="C6859" s="142"/>
      <c r="D6859" s="142"/>
      <c r="E6859" s="142"/>
      <c r="F6859" s="142"/>
      <c r="K6859" s="140" t="s">
        <v>9210</v>
      </c>
    </row>
    <row r="6860" spans="1:11" s="139" customFormat="1" ht="30" customHeight="1">
      <c r="A6860" s="140" t="s">
        <v>4992</v>
      </c>
      <c r="B6860" s="142"/>
      <c r="C6860" s="142"/>
      <c r="D6860" s="142"/>
      <c r="E6860" s="142"/>
      <c r="F6860" s="142"/>
      <c r="K6860" s="140" t="s">
        <v>8411</v>
      </c>
    </row>
    <row r="6861" spans="1:11" s="139" customFormat="1" ht="30" customHeight="1">
      <c r="A6861" s="140" t="s">
        <v>4993</v>
      </c>
      <c r="B6861" s="142"/>
      <c r="C6861" s="142"/>
      <c r="D6861" s="142"/>
      <c r="E6861" s="142"/>
      <c r="F6861" s="142"/>
      <c r="K6861" s="140" t="s">
        <v>8412</v>
      </c>
    </row>
    <row r="6862" spans="1:11" s="139" customFormat="1" ht="30" customHeight="1">
      <c r="A6862" s="140" t="s">
        <v>4994</v>
      </c>
      <c r="B6862" s="142"/>
      <c r="C6862" s="142"/>
      <c r="D6862" s="142"/>
      <c r="E6862" s="142"/>
      <c r="F6862" s="142"/>
      <c r="K6862" s="140" t="s">
        <v>8413</v>
      </c>
    </row>
    <row r="6863" spans="1:11" s="139" customFormat="1" ht="30" customHeight="1">
      <c r="A6863" s="140" t="s">
        <v>4995</v>
      </c>
      <c r="B6863" s="142"/>
      <c r="C6863" s="142"/>
      <c r="D6863" s="142"/>
      <c r="E6863" s="142"/>
      <c r="F6863" s="142"/>
      <c r="K6863" s="140" t="s">
        <v>8414</v>
      </c>
    </row>
    <row r="6864" spans="1:11" s="139" customFormat="1" ht="30" customHeight="1">
      <c r="A6864" s="140" t="s">
        <v>4994</v>
      </c>
      <c r="B6864" s="142"/>
      <c r="C6864" s="142"/>
      <c r="D6864" s="142"/>
      <c r="E6864" s="142"/>
      <c r="F6864" s="142"/>
      <c r="K6864" s="140" t="s">
        <v>8413</v>
      </c>
    </row>
    <row r="6865" spans="1:11" s="139" customFormat="1" ht="30" customHeight="1">
      <c r="A6865" s="140" t="s">
        <v>4996</v>
      </c>
      <c r="B6865" s="142"/>
      <c r="C6865" s="142"/>
      <c r="D6865" s="142"/>
      <c r="E6865" s="142"/>
      <c r="F6865" s="142"/>
      <c r="K6865" s="140" t="s">
        <v>8415</v>
      </c>
    </row>
    <row r="6866" spans="1:11" s="139" customFormat="1" ht="30" customHeight="1">
      <c r="A6866" s="140" t="s">
        <v>4997</v>
      </c>
      <c r="B6866" s="142"/>
      <c r="C6866" s="142"/>
      <c r="D6866" s="142"/>
      <c r="E6866" s="142"/>
      <c r="F6866" s="142"/>
      <c r="K6866" s="140" t="s">
        <v>8416</v>
      </c>
    </row>
    <row r="6867" spans="1:11" s="139" customFormat="1" ht="30" customHeight="1">
      <c r="A6867" s="140" t="s">
        <v>52</v>
      </c>
      <c r="B6867" s="142"/>
      <c r="C6867" s="142"/>
      <c r="D6867" s="142"/>
      <c r="E6867" s="142"/>
      <c r="F6867" s="142"/>
      <c r="K6867" s="140" t="s">
        <v>6676</v>
      </c>
    </row>
    <row r="6868" spans="1:11" s="139" customFormat="1" ht="30" customHeight="1">
      <c r="A6868" s="140" t="s">
        <v>4998</v>
      </c>
      <c r="B6868" s="142"/>
      <c r="C6868" s="142"/>
      <c r="D6868" s="142"/>
      <c r="E6868" s="142"/>
      <c r="F6868" s="142"/>
      <c r="K6868" s="140" t="s">
        <v>8417</v>
      </c>
    </row>
    <row r="6869" spans="1:11" s="139" customFormat="1" ht="30" customHeight="1">
      <c r="A6869" s="140" t="s">
        <v>4999</v>
      </c>
      <c r="B6869" s="142">
        <v>20719</v>
      </c>
      <c r="C6869" s="142"/>
      <c r="D6869" s="142"/>
      <c r="E6869" s="142">
        <v>20719</v>
      </c>
      <c r="F6869" s="142" t="s">
        <v>8418</v>
      </c>
      <c r="K6869" s="140" t="s">
        <v>8419</v>
      </c>
    </row>
    <row r="6870" spans="1:11" s="139" customFormat="1" ht="30" customHeight="1">
      <c r="A6870" s="140" t="s">
        <v>5000</v>
      </c>
      <c r="B6870" s="142"/>
      <c r="C6870" s="142">
        <v>35220.5</v>
      </c>
      <c r="D6870" s="142"/>
      <c r="E6870" s="142">
        <v>35220.5</v>
      </c>
      <c r="F6870" s="142" t="s">
        <v>8420</v>
      </c>
      <c r="K6870" s="140" t="s">
        <v>8421</v>
      </c>
    </row>
    <row r="6871" spans="1:11" s="139" customFormat="1" ht="30" customHeight="1">
      <c r="A6871" s="140" t="s">
        <v>5001</v>
      </c>
      <c r="B6871" s="142"/>
      <c r="C6871" s="142"/>
      <c r="D6871" s="142">
        <v>103574.5</v>
      </c>
      <c r="E6871" s="142">
        <v>103574.5</v>
      </c>
      <c r="F6871" s="142" t="s">
        <v>8422</v>
      </c>
      <c r="K6871" s="140" t="s">
        <v>8423</v>
      </c>
    </row>
    <row r="6872" spans="1:11" s="139" customFormat="1" ht="30" customHeight="1">
      <c r="A6872" s="140" t="s">
        <v>52</v>
      </c>
      <c r="B6872" s="142"/>
      <c r="C6872" s="142"/>
      <c r="D6872" s="142"/>
      <c r="E6872" s="142"/>
      <c r="F6872" s="142"/>
      <c r="K6872" s="140" t="s">
        <v>52</v>
      </c>
    </row>
    <row r="6873" spans="1:11" s="139" customFormat="1" ht="30" customHeight="1">
      <c r="A6873" s="140" t="s">
        <v>3748</v>
      </c>
      <c r="B6873" s="142">
        <v>20719</v>
      </c>
      <c r="C6873" s="142">
        <v>35220.5</v>
      </c>
      <c r="D6873" s="142">
        <v>103574.5</v>
      </c>
      <c r="E6873" s="142">
        <v>159514</v>
      </c>
      <c r="F6873" s="142"/>
      <c r="K6873" s="140" t="s">
        <v>6919</v>
      </c>
    </row>
    <row r="6874" spans="1:11" s="139" customFormat="1" ht="30" customHeight="1">
      <c r="A6874" s="140" t="s">
        <v>52</v>
      </c>
      <c r="B6874" s="142"/>
      <c r="C6874" s="142"/>
      <c r="D6874" s="142"/>
      <c r="E6874" s="142"/>
      <c r="F6874" s="142"/>
      <c r="K6874" s="140" t="s">
        <v>6758</v>
      </c>
    </row>
    <row r="6875" spans="1:11" s="139" customFormat="1" ht="30" customHeight="1">
      <c r="A6875" s="140" t="s">
        <v>5002</v>
      </c>
      <c r="B6875" s="142"/>
      <c r="C6875" s="142"/>
      <c r="D6875" s="142"/>
      <c r="E6875" s="142"/>
      <c r="F6875" s="142"/>
      <c r="K6875" s="140" t="s">
        <v>8424</v>
      </c>
    </row>
    <row r="6876" spans="1:11" s="139" customFormat="1" ht="30" customHeight="1">
      <c r="A6876" s="140" t="s">
        <v>4341</v>
      </c>
      <c r="B6876" s="142"/>
      <c r="C6876" s="142"/>
      <c r="D6876" s="142"/>
      <c r="E6876" s="142"/>
      <c r="F6876" s="142"/>
      <c r="K6876" s="140" t="s">
        <v>7577</v>
      </c>
    </row>
    <row r="6877" spans="1:11" s="139" customFormat="1" ht="30" customHeight="1">
      <c r="A6877" s="140" t="s">
        <v>5004</v>
      </c>
      <c r="B6877" s="142"/>
      <c r="C6877" s="142"/>
      <c r="D6877" s="142"/>
      <c r="E6877" s="142"/>
      <c r="F6877" s="142"/>
      <c r="K6877" s="140" t="s">
        <v>8426</v>
      </c>
    </row>
    <row r="6878" spans="1:11" s="139" customFormat="1" ht="30" customHeight="1">
      <c r="A6878" s="140" t="s">
        <v>5005</v>
      </c>
      <c r="B6878" s="142"/>
      <c r="C6878" s="142"/>
      <c r="D6878" s="142"/>
      <c r="E6878" s="142"/>
      <c r="F6878" s="142"/>
      <c r="K6878" s="140" t="s">
        <v>8427</v>
      </c>
    </row>
    <row r="6879" spans="1:11" s="139" customFormat="1" ht="30" customHeight="1">
      <c r="A6879" s="140" t="s">
        <v>5006</v>
      </c>
      <c r="B6879" s="142"/>
      <c r="C6879" s="142"/>
      <c r="D6879" s="142"/>
      <c r="E6879" s="142"/>
      <c r="F6879" s="142"/>
      <c r="K6879" s="140" t="s">
        <v>8428</v>
      </c>
    </row>
    <row r="6880" spans="1:11" s="139" customFormat="1" ht="30" customHeight="1">
      <c r="A6880" s="140" t="s">
        <v>5731</v>
      </c>
      <c r="B6880" s="142"/>
      <c r="C6880" s="142"/>
      <c r="D6880" s="142"/>
      <c r="E6880" s="142"/>
      <c r="F6880" s="142"/>
      <c r="K6880" s="140" t="s">
        <v>9211</v>
      </c>
    </row>
    <row r="6881" spans="1:11" s="139" customFormat="1" ht="30" customHeight="1">
      <c r="A6881" s="140" t="s">
        <v>5732</v>
      </c>
      <c r="B6881" s="142"/>
      <c r="C6881" s="142"/>
      <c r="D6881" s="142"/>
      <c r="E6881" s="142"/>
      <c r="F6881" s="142"/>
      <c r="K6881" s="140" t="s">
        <v>9212</v>
      </c>
    </row>
    <row r="6882" spans="1:11" s="139" customFormat="1" ht="30" customHeight="1">
      <c r="A6882" s="140" t="s">
        <v>5009</v>
      </c>
      <c r="B6882" s="142"/>
      <c r="C6882" s="142"/>
      <c r="D6882" s="142"/>
      <c r="E6882" s="142"/>
      <c r="F6882" s="142"/>
      <c r="K6882" s="140" t="s">
        <v>8431</v>
      </c>
    </row>
    <row r="6883" spans="1:11" s="139" customFormat="1" ht="30" customHeight="1">
      <c r="A6883" s="140" t="s">
        <v>5733</v>
      </c>
      <c r="B6883" s="142"/>
      <c r="C6883" s="142"/>
      <c r="D6883" s="142"/>
      <c r="E6883" s="142"/>
      <c r="F6883" s="142"/>
      <c r="K6883" s="140" t="s">
        <v>8432</v>
      </c>
    </row>
    <row r="6884" spans="1:11" s="139" customFormat="1" ht="30" customHeight="1">
      <c r="A6884" s="140" t="s">
        <v>5011</v>
      </c>
      <c r="B6884" s="142"/>
      <c r="C6884" s="142"/>
      <c r="D6884" s="142"/>
      <c r="E6884" s="142"/>
      <c r="F6884" s="142"/>
      <c r="K6884" s="140" t="s">
        <v>8433</v>
      </c>
    </row>
    <row r="6885" spans="1:11" s="139" customFormat="1" ht="30" customHeight="1">
      <c r="A6885" s="140" t="s">
        <v>5734</v>
      </c>
      <c r="B6885" s="142">
        <v>9945.5</v>
      </c>
      <c r="C6885" s="142"/>
      <c r="D6885" s="142"/>
      <c r="E6885" s="142">
        <v>9945.5</v>
      </c>
      <c r="F6885" s="142" t="s">
        <v>8418</v>
      </c>
      <c r="K6885" s="140" t="s">
        <v>8434</v>
      </c>
    </row>
    <row r="6886" spans="1:11" s="139" customFormat="1" ht="30" customHeight="1">
      <c r="A6886" s="140" t="s">
        <v>5735</v>
      </c>
      <c r="B6886" s="142"/>
      <c r="C6886" s="142">
        <v>16906.599999999999</v>
      </c>
      <c r="D6886" s="142"/>
      <c r="E6886" s="142">
        <v>16906.599999999999</v>
      </c>
      <c r="F6886" s="142" t="s">
        <v>8420</v>
      </c>
      <c r="K6886" s="140" t="s">
        <v>8435</v>
      </c>
    </row>
    <row r="6887" spans="1:11" s="139" customFormat="1" ht="30" customHeight="1">
      <c r="A6887" s="140" t="s">
        <v>5736</v>
      </c>
      <c r="B6887" s="142"/>
      <c r="C6887" s="142"/>
      <c r="D6887" s="142">
        <v>49718</v>
      </c>
      <c r="E6887" s="142">
        <v>49718</v>
      </c>
      <c r="F6887" s="142" t="s">
        <v>8422</v>
      </c>
      <c r="K6887" s="140" t="s">
        <v>8436</v>
      </c>
    </row>
    <row r="6888" spans="1:11" s="139" customFormat="1" ht="30" customHeight="1">
      <c r="A6888" s="140" t="s">
        <v>52</v>
      </c>
      <c r="B6888" s="142"/>
      <c r="C6888" s="142"/>
      <c r="D6888" s="142"/>
      <c r="E6888" s="142"/>
      <c r="F6888" s="142"/>
      <c r="K6888" s="140" t="s">
        <v>52</v>
      </c>
    </row>
    <row r="6889" spans="1:11" s="139" customFormat="1" ht="30" customHeight="1">
      <c r="A6889" s="140" t="s">
        <v>3748</v>
      </c>
      <c r="B6889" s="142">
        <v>9945.5</v>
      </c>
      <c r="C6889" s="142">
        <v>16906.599999999999</v>
      </c>
      <c r="D6889" s="142">
        <v>49718</v>
      </c>
      <c r="E6889" s="142">
        <v>76570.100000000006</v>
      </c>
      <c r="F6889" s="142"/>
      <c r="K6889" s="140" t="s">
        <v>6924</v>
      </c>
    </row>
    <row r="6890" spans="1:11" s="139" customFormat="1" ht="30" customHeight="1">
      <c r="A6890" s="140" t="s">
        <v>52</v>
      </c>
      <c r="B6890" s="142"/>
      <c r="C6890" s="142"/>
      <c r="D6890" s="142"/>
      <c r="E6890" s="142"/>
      <c r="F6890" s="142"/>
      <c r="K6890" s="140" t="s">
        <v>6796</v>
      </c>
    </row>
    <row r="6891" spans="1:11" s="139" customFormat="1" ht="30" customHeight="1">
      <c r="A6891" s="140" t="s">
        <v>3650</v>
      </c>
      <c r="B6891" s="142"/>
      <c r="C6891" s="142"/>
      <c r="D6891" s="142"/>
      <c r="E6891" s="142"/>
      <c r="F6891" s="142"/>
      <c r="K6891" s="140" t="s">
        <v>6806</v>
      </c>
    </row>
    <row r="6892" spans="1:11" s="139" customFormat="1" ht="30" customHeight="1">
      <c r="A6892" s="140" t="s">
        <v>5015</v>
      </c>
      <c r="B6892" s="142"/>
      <c r="C6892" s="142"/>
      <c r="D6892" s="142"/>
      <c r="E6892" s="142"/>
      <c r="F6892" s="142"/>
      <c r="K6892" s="140" t="s">
        <v>8437</v>
      </c>
    </row>
    <row r="6893" spans="1:11" s="139" customFormat="1" ht="30" customHeight="1">
      <c r="A6893" s="140" t="s">
        <v>5737</v>
      </c>
      <c r="B6893" s="142"/>
      <c r="C6893" s="142">
        <v>61149.8</v>
      </c>
      <c r="D6893" s="142"/>
      <c r="E6893" s="142">
        <v>61149.8</v>
      </c>
      <c r="F6893" s="142" t="s">
        <v>6755</v>
      </c>
      <c r="K6893" s="140" t="s">
        <v>9213</v>
      </c>
    </row>
    <row r="6894" spans="1:11" s="139" customFormat="1" ht="30" customHeight="1">
      <c r="A6894" s="140" t="s">
        <v>52</v>
      </c>
      <c r="B6894" s="142"/>
      <c r="C6894" s="142"/>
      <c r="D6894" s="142"/>
      <c r="E6894" s="142"/>
      <c r="F6894" s="142"/>
      <c r="K6894" s="140" t="s">
        <v>52</v>
      </c>
    </row>
    <row r="6895" spans="1:11" s="139" customFormat="1" ht="30" customHeight="1">
      <c r="A6895" s="140" t="s">
        <v>3748</v>
      </c>
      <c r="B6895" s="142"/>
      <c r="C6895" s="142">
        <v>61149.8</v>
      </c>
      <c r="D6895" s="142"/>
      <c r="E6895" s="142">
        <v>61149.8</v>
      </c>
      <c r="F6895" s="142"/>
      <c r="K6895" s="140" t="s">
        <v>6993</v>
      </c>
    </row>
    <row r="6896" spans="1:11" s="139" customFormat="1" ht="30" customHeight="1">
      <c r="A6896" s="140" t="s">
        <v>52</v>
      </c>
      <c r="B6896" s="146"/>
      <c r="C6896" s="146"/>
      <c r="D6896" s="146"/>
      <c r="E6896" s="146"/>
      <c r="F6896" s="146"/>
      <c r="K6896" s="140" t="s">
        <v>6994</v>
      </c>
    </row>
    <row r="6897" spans="1:11" s="139" customFormat="1" ht="30" customHeight="1">
      <c r="A6897" s="140" t="s">
        <v>3801</v>
      </c>
      <c r="B6897" s="146">
        <v>30664.5</v>
      </c>
      <c r="C6897" s="146">
        <v>113276.9</v>
      </c>
      <c r="D6897" s="146">
        <v>153292.5</v>
      </c>
      <c r="E6897" s="146">
        <v>297233.90000000002</v>
      </c>
      <c r="F6897" s="146"/>
      <c r="K6897" s="140" t="s">
        <v>6995</v>
      </c>
    </row>
    <row r="6898" spans="1:11" s="139" customFormat="1" ht="30" customHeight="1">
      <c r="A6898" s="140"/>
      <c r="B6898" s="140"/>
      <c r="C6898" s="140"/>
      <c r="D6898" s="140"/>
      <c r="E6898" s="140"/>
      <c r="F6898" s="140"/>
    </row>
    <row r="6899" spans="1:11" s="139" customFormat="1" ht="30" customHeight="1" thickBot="1">
      <c r="A6899" s="144" t="s">
        <v>3566</v>
      </c>
      <c r="B6899" s="145">
        <v>30664</v>
      </c>
      <c r="C6899" s="145">
        <v>113276</v>
      </c>
      <c r="D6899" s="145">
        <v>153292</v>
      </c>
      <c r="E6899" s="145">
        <v>297232</v>
      </c>
      <c r="F6899" s="144"/>
    </row>
    <row r="6900" spans="1:11" s="139" customFormat="1" ht="30" customHeight="1">
      <c r="A6900" s="140"/>
      <c r="B6900" s="140"/>
      <c r="C6900" s="140"/>
      <c r="D6900" s="140"/>
      <c r="E6900" s="140"/>
      <c r="F6900" s="140"/>
    </row>
    <row r="6901" spans="1:11" s="139" customFormat="1" ht="30" customHeight="1">
      <c r="A6901" s="140" t="s">
        <v>9214</v>
      </c>
      <c r="B6901" s="141">
        <v>16828</v>
      </c>
      <c r="C6901" s="141">
        <v>150393</v>
      </c>
      <c r="D6901" s="141">
        <v>84126</v>
      </c>
      <c r="E6901" s="141">
        <v>251347</v>
      </c>
      <c r="F6901" s="140" t="s">
        <v>52</v>
      </c>
      <c r="G6901" s="139" t="s">
        <v>52</v>
      </c>
      <c r="H6901" s="139" t="s">
        <v>6607</v>
      </c>
      <c r="K6901" s="139">
        <v>1</v>
      </c>
    </row>
    <row r="6902" spans="1:11" s="139" customFormat="1" ht="30" customHeight="1">
      <c r="A6902" s="147"/>
      <c r="B6902" s="140"/>
      <c r="C6902" s="140"/>
      <c r="D6902" s="140"/>
      <c r="E6902" s="140"/>
      <c r="F6902" s="140"/>
    </row>
    <row r="6903" spans="1:11" s="139" customFormat="1" ht="30" customHeight="1">
      <c r="A6903" s="140" t="s">
        <v>6674</v>
      </c>
      <c r="B6903" s="140"/>
      <c r="C6903" s="140"/>
      <c r="D6903" s="140"/>
      <c r="E6903" s="140"/>
      <c r="F6903" s="140"/>
      <c r="G6903" s="139" t="s">
        <v>52</v>
      </c>
      <c r="I6903" s="139" t="s">
        <v>1535</v>
      </c>
      <c r="J6903" s="139" t="s">
        <v>52</v>
      </c>
      <c r="K6903" s="139" t="s">
        <v>56</v>
      </c>
    </row>
    <row r="6904" spans="1:11" s="139" customFormat="1" ht="30" customHeight="1">
      <c r="A6904" s="140" t="s">
        <v>52</v>
      </c>
      <c r="B6904" s="142"/>
      <c r="C6904" s="142"/>
      <c r="D6904" s="142"/>
      <c r="E6904" s="142"/>
      <c r="F6904" s="142"/>
      <c r="K6904" s="140" t="s">
        <v>6814</v>
      </c>
    </row>
    <row r="6905" spans="1:11" s="139" customFormat="1" ht="30" customHeight="1">
      <c r="A6905" s="140" t="s">
        <v>52</v>
      </c>
      <c r="B6905" s="142"/>
      <c r="C6905" s="142"/>
      <c r="D6905" s="142"/>
      <c r="E6905" s="142"/>
      <c r="F6905" s="142"/>
      <c r="K6905" s="140" t="s">
        <v>52</v>
      </c>
    </row>
    <row r="6906" spans="1:11" s="139" customFormat="1" ht="30" customHeight="1">
      <c r="A6906" s="140" t="s">
        <v>5738</v>
      </c>
      <c r="B6906" s="142"/>
      <c r="C6906" s="142"/>
      <c r="D6906" s="142"/>
      <c r="E6906" s="142"/>
      <c r="F6906" s="142"/>
      <c r="K6906" s="140" t="s">
        <v>9215</v>
      </c>
    </row>
    <row r="6907" spans="1:11" s="139" customFormat="1" ht="30" customHeight="1">
      <c r="A6907" s="140" t="s">
        <v>52</v>
      </c>
      <c r="B6907" s="142"/>
      <c r="C6907" s="142"/>
      <c r="D6907" s="142"/>
      <c r="E6907" s="142"/>
      <c r="F6907" s="142"/>
      <c r="K6907" s="140" t="s">
        <v>52</v>
      </c>
    </row>
    <row r="6908" spans="1:11" s="139" customFormat="1" ht="30" customHeight="1">
      <c r="A6908" s="140" t="s">
        <v>3548</v>
      </c>
      <c r="B6908" s="142"/>
      <c r="C6908" s="142"/>
      <c r="D6908" s="142"/>
      <c r="E6908" s="142"/>
      <c r="F6908" s="142"/>
      <c r="K6908" s="140" t="s">
        <v>6677</v>
      </c>
    </row>
    <row r="6909" spans="1:11" s="139" customFormat="1" ht="30" customHeight="1">
      <c r="A6909" s="140" t="s">
        <v>4977</v>
      </c>
      <c r="B6909" s="142"/>
      <c r="C6909" s="142"/>
      <c r="D6909" s="142"/>
      <c r="E6909" s="142"/>
      <c r="F6909" s="142"/>
      <c r="K6909" s="140" t="s">
        <v>8398</v>
      </c>
    </row>
    <row r="6910" spans="1:11" s="139" customFormat="1" ht="30" customHeight="1">
      <c r="A6910" s="140" t="s">
        <v>4978</v>
      </c>
      <c r="B6910" s="142"/>
      <c r="C6910" s="142"/>
      <c r="D6910" s="142"/>
      <c r="E6910" s="142"/>
      <c r="F6910" s="142"/>
      <c r="K6910" s="140" t="s">
        <v>8399</v>
      </c>
    </row>
    <row r="6911" spans="1:11" s="139" customFormat="1" ht="30" customHeight="1">
      <c r="A6911" s="140" t="s">
        <v>4321</v>
      </c>
      <c r="B6911" s="142"/>
      <c r="C6911" s="142"/>
      <c r="D6911" s="142"/>
      <c r="E6911" s="142"/>
      <c r="F6911" s="142"/>
      <c r="K6911" s="140" t="s">
        <v>7554</v>
      </c>
    </row>
    <row r="6912" spans="1:11" s="139" customFormat="1" ht="30" customHeight="1">
      <c r="A6912" s="140" t="s">
        <v>4322</v>
      </c>
      <c r="B6912" s="142"/>
      <c r="C6912" s="142"/>
      <c r="D6912" s="142"/>
      <c r="E6912" s="142"/>
      <c r="F6912" s="142"/>
      <c r="K6912" s="140" t="s">
        <v>7555</v>
      </c>
    </row>
    <row r="6913" spans="1:11" s="139" customFormat="1" ht="30" customHeight="1">
      <c r="A6913" s="140" t="s">
        <v>4979</v>
      </c>
      <c r="B6913" s="142"/>
      <c r="C6913" s="142"/>
      <c r="D6913" s="142"/>
      <c r="E6913" s="142"/>
      <c r="F6913" s="142"/>
      <c r="K6913" s="140" t="s">
        <v>8400</v>
      </c>
    </row>
    <row r="6914" spans="1:11" s="139" customFormat="1" ht="30" customHeight="1">
      <c r="A6914" s="140" t="s">
        <v>4980</v>
      </c>
      <c r="B6914" s="142"/>
      <c r="C6914" s="142"/>
      <c r="D6914" s="142"/>
      <c r="E6914" s="142"/>
      <c r="F6914" s="142"/>
      <c r="K6914" s="140" t="s">
        <v>8401</v>
      </c>
    </row>
    <row r="6915" spans="1:11" s="139" customFormat="1" ht="30" customHeight="1">
      <c r="A6915" s="140" t="s">
        <v>4981</v>
      </c>
      <c r="B6915" s="142"/>
      <c r="C6915" s="142"/>
      <c r="D6915" s="142"/>
      <c r="E6915" s="142"/>
      <c r="F6915" s="142"/>
      <c r="K6915" s="140" t="s">
        <v>8402</v>
      </c>
    </row>
    <row r="6916" spans="1:11" s="139" customFormat="1" ht="30" customHeight="1">
      <c r="A6916" s="140" t="s">
        <v>3635</v>
      </c>
      <c r="B6916" s="142"/>
      <c r="C6916" s="142"/>
      <c r="D6916" s="142"/>
      <c r="E6916" s="142"/>
      <c r="F6916" s="142"/>
      <c r="K6916" s="140" t="s">
        <v>6777</v>
      </c>
    </row>
    <row r="6917" spans="1:11" s="139" customFormat="1" ht="30" customHeight="1">
      <c r="A6917" s="140" t="s">
        <v>4982</v>
      </c>
      <c r="B6917" s="142"/>
      <c r="C6917" s="142"/>
      <c r="D6917" s="142"/>
      <c r="E6917" s="142"/>
      <c r="F6917" s="142"/>
      <c r="K6917" s="140" t="s">
        <v>8403</v>
      </c>
    </row>
    <row r="6918" spans="1:11" s="139" customFormat="1" ht="30" customHeight="1">
      <c r="A6918" s="140" t="s">
        <v>4983</v>
      </c>
      <c r="B6918" s="142"/>
      <c r="C6918" s="142"/>
      <c r="D6918" s="142"/>
      <c r="E6918" s="142"/>
      <c r="F6918" s="142"/>
      <c r="K6918" s="140" t="s">
        <v>8404</v>
      </c>
    </row>
    <row r="6919" spans="1:11" s="139" customFormat="1" ht="30" customHeight="1">
      <c r="A6919" s="140" t="s">
        <v>4984</v>
      </c>
      <c r="B6919" s="142"/>
      <c r="C6919" s="142"/>
      <c r="D6919" s="142"/>
      <c r="E6919" s="142"/>
      <c r="F6919" s="142"/>
      <c r="K6919" s="140" t="s">
        <v>8405</v>
      </c>
    </row>
    <row r="6920" spans="1:11" s="139" customFormat="1" ht="30" customHeight="1">
      <c r="A6920" s="140" t="s">
        <v>4985</v>
      </c>
      <c r="B6920" s="142"/>
      <c r="C6920" s="142"/>
      <c r="D6920" s="142"/>
      <c r="E6920" s="142"/>
      <c r="F6920" s="142"/>
      <c r="K6920" s="140" t="s">
        <v>4985</v>
      </c>
    </row>
    <row r="6921" spans="1:11" s="139" customFormat="1" ht="30" customHeight="1">
      <c r="A6921" s="140" t="s">
        <v>4986</v>
      </c>
      <c r="B6921" s="142"/>
      <c r="C6921" s="142"/>
      <c r="D6921" s="142"/>
      <c r="E6921" s="142"/>
      <c r="F6921" s="142"/>
      <c r="K6921" s="140" t="s">
        <v>4986</v>
      </c>
    </row>
    <row r="6922" spans="1:11" s="139" customFormat="1" ht="30" customHeight="1">
      <c r="A6922" s="140" t="s">
        <v>3586</v>
      </c>
      <c r="B6922" s="142"/>
      <c r="C6922" s="142"/>
      <c r="D6922" s="142"/>
      <c r="E6922" s="142"/>
      <c r="F6922" s="142"/>
      <c r="K6922" s="140" t="s">
        <v>6718</v>
      </c>
    </row>
    <row r="6923" spans="1:11" s="139" customFormat="1" ht="30" customHeight="1">
      <c r="A6923" s="140" t="s">
        <v>4987</v>
      </c>
      <c r="B6923" s="142"/>
      <c r="C6923" s="142"/>
      <c r="D6923" s="142"/>
      <c r="E6923" s="142"/>
      <c r="F6923" s="142"/>
      <c r="K6923" s="140" t="s">
        <v>8406</v>
      </c>
    </row>
    <row r="6924" spans="1:11" s="139" customFormat="1" ht="30" customHeight="1">
      <c r="A6924" s="140" t="s">
        <v>4988</v>
      </c>
      <c r="B6924" s="142"/>
      <c r="C6924" s="142"/>
      <c r="D6924" s="142"/>
      <c r="E6924" s="142"/>
      <c r="F6924" s="142"/>
      <c r="K6924" s="140" t="s">
        <v>8407</v>
      </c>
    </row>
    <row r="6925" spans="1:11" s="139" customFormat="1" ht="30" customHeight="1">
      <c r="A6925" s="140" t="s">
        <v>4989</v>
      </c>
      <c r="B6925" s="142"/>
      <c r="C6925" s="142"/>
      <c r="D6925" s="142"/>
      <c r="E6925" s="142"/>
      <c r="F6925" s="142"/>
      <c r="K6925" s="140" t="s">
        <v>8408</v>
      </c>
    </row>
    <row r="6926" spans="1:11" s="139" customFormat="1" ht="30" customHeight="1">
      <c r="A6926" s="140" t="s">
        <v>4990</v>
      </c>
      <c r="B6926" s="142"/>
      <c r="C6926" s="142"/>
      <c r="D6926" s="142"/>
      <c r="E6926" s="142"/>
      <c r="F6926" s="142"/>
      <c r="K6926" s="140" t="s">
        <v>8409</v>
      </c>
    </row>
    <row r="6927" spans="1:11" s="139" customFormat="1" ht="30" customHeight="1">
      <c r="A6927" s="140" t="s">
        <v>4991</v>
      </c>
      <c r="B6927" s="142"/>
      <c r="C6927" s="142"/>
      <c r="D6927" s="142"/>
      <c r="E6927" s="142"/>
      <c r="F6927" s="142"/>
      <c r="K6927" s="140" t="s">
        <v>8410</v>
      </c>
    </row>
    <row r="6928" spans="1:11" s="139" customFormat="1" ht="30" customHeight="1">
      <c r="A6928" s="140" t="s">
        <v>4992</v>
      </c>
      <c r="B6928" s="142"/>
      <c r="C6928" s="142"/>
      <c r="D6928" s="142"/>
      <c r="E6928" s="142"/>
      <c r="F6928" s="142"/>
      <c r="K6928" s="140" t="s">
        <v>8411</v>
      </c>
    </row>
    <row r="6929" spans="1:11" s="139" customFormat="1" ht="30" customHeight="1">
      <c r="A6929" s="140" t="s">
        <v>4993</v>
      </c>
      <c r="B6929" s="142"/>
      <c r="C6929" s="142"/>
      <c r="D6929" s="142"/>
      <c r="E6929" s="142"/>
      <c r="F6929" s="142"/>
      <c r="K6929" s="140" t="s">
        <v>8412</v>
      </c>
    </row>
    <row r="6930" spans="1:11" s="139" customFormat="1" ht="30" customHeight="1">
      <c r="A6930" s="140" t="s">
        <v>4994</v>
      </c>
      <c r="B6930" s="142"/>
      <c r="C6930" s="142"/>
      <c r="D6930" s="142"/>
      <c r="E6930" s="142"/>
      <c r="F6930" s="142"/>
      <c r="K6930" s="140" t="s">
        <v>8413</v>
      </c>
    </row>
    <row r="6931" spans="1:11" s="139" customFormat="1" ht="30" customHeight="1">
      <c r="A6931" s="140" t="s">
        <v>4995</v>
      </c>
      <c r="B6931" s="142"/>
      <c r="C6931" s="142"/>
      <c r="D6931" s="142"/>
      <c r="E6931" s="142"/>
      <c r="F6931" s="142"/>
      <c r="K6931" s="140" t="s">
        <v>8414</v>
      </c>
    </row>
    <row r="6932" spans="1:11" s="139" customFormat="1" ht="30" customHeight="1">
      <c r="A6932" s="140" t="s">
        <v>4994</v>
      </c>
      <c r="B6932" s="142"/>
      <c r="C6932" s="142"/>
      <c r="D6932" s="142"/>
      <c r="E6932" s="142"/>
      <c r="F6932" s="142"/>
      <c r="K6932" s="140" t="s">
        <v>8413</v>
      </c>
    </row>
    <row r="6933" spans="1:11" s="139" customFormat="1" ht="30" customHeight="1">
      <c r="A6933" s="140" t="s">
        <v>4996</v>
      </c>
      <c r="B6933" s="142"/>
      <c r="C6933" s="142"/>
      <c r="D6933" s="142"/>
      <c r="E6933" s="142"/>
      <c r="F6933" s="142"/>
      <c r="K6933" s="140" t="s">
        <v>8415</v>
      </c>
    </row>
    <row r="6934" spans="1:11" s="139" customFormat="1" ht="30" customHeight="1">
      <c r="A6934" s="140" t="s">
        <v>4997</v>
      </c>
      <c r="B6934" s="142"/>
      <c r="C6934" s="142"/>
      <c r="D6934" s="142"/>
      <c r="E6934" s="142"/>
      <c r="F6934" s="142"/>
      <c r="K6934" s="140" t="s">
        <v>8416</v>
      </c>
    </row>
    <row r="6935" spans="1:11" s="139" customFormat="1" ht="30" customHeight="1">
      <c r="A6935" s="140" t="s">
        <v>52</v>
      </c>
      <c r="B6935" s="142"/>
      <c r="C6935" s="142"/>
      <c r="D6935" s="142"/>
      <c r="E6935" s="142"/>
      <c r="F6935" s="142"/>
      <c r="K6935" s="140" t="s">
        <v>6676</v>
      </c>
    </row>
    <row r="6936" spans="1:11" s="139" customFormat="1" ht="30" customHeight="1">
      <c r="A6936" s="140" t="s">
        <v>4998</v>
      </c>
      <c r="B6936" s="142"/>
      <c r="C6936" s="142"/>
      <c r="D6936" s="142"/>
      <c r="E6936" s="142"/>
      <c r="F6936" s="142"/>
      <c r="K6936" s="140" t="s">
        <v>8417</v>
      </c>
    </row>
    <row r="6937" spans="1:11" s="139" customFormat="1" ht="30" customHeight="1">
      <c r="A6937" s="140" t="s">
        <v>4999</v>
      </c>
      <c r="B6937" s="142">
        <v>20719</v>
      </c>
      <c r="C6937" s="142"/>
      <c r="D6937" s="142"/>
      <c r="E6937" s="142">
        <v>20719</v>
      </c>
      <c r="F6937" s="142" t="s">
        <v>8418</v>
      </c>
      <c r="K6937" s="140" t="s">
        <v>8419</v>
      </c>
    </row>
    <row r="6938" spans="1:11" s="139" customFormat="1" ht="30" customHeight="1">
      <c r="A6938" s="140" t="s">
        <v>5000</v>
      </c>
      <c r="B6938" s="142"/>
      <c r="C6938" s="142">
        <v>35220.5</v>
      </c>
      <c r="D6938" s="142"/>
      <c r="E6938" s="142">
        <v>35220.5</v>
      </c>
      <c r="F6938" s="142" t="s">
        <v>8420</v>
      </c>
      <c r="K6938" s="140" t="s">
        <v>8421</v>
      </c>
    </row>
    <row r="6939" spans="1:11" s="139" customFormat="1" ht="30" customHeight="1">
      <c r="A6939" s="140" t="s">
        <v>5001</v>
      </c>
      <c r="B6939" s="142"/>
      <c r="C6939" s="142"/>
      <c r="D6939" s="142">
        <v>103574.5</v>
      </c>
      <c r="E6939" s="142">
        <v>103574.5</v>
      </c>
      <c r="F6939" s="142" t="s">
        <v>8422</v>
      </c>
      <c r="K6939" s="140" t="s">
        <v>8423</v>
      </c>
    </row>
    <row r="6940" spans="1:11" s="139" customFormat="1" ht="30" customHeight="1">
      <c r="A6940" s="140" t="s">
        <v>52</v>
      </c>
      <c r="B6940" s="142"/>
      <c r="C6940" s="142"/>
      <c r="D6940" s="142"/>
      <c r="E6940" s="142"/>
      <c r="F6940" s="142"/>
      <c r="K6940" s="140" t="s">
        <v>52</v>
      </c>
    </row>
    <row r="6941" spans="1:11" s="139" customFormat="1" ht="30" customHeight="1">
      <c r="A6941" s="140" t="s">
        <v>3748</v>
      </c>
      <c r="B6941" s="142">
        <v>20719</v>
      </c>
      <c r="C6941" s="142">
        <v>35220.5</v>
      </c>
      <c r="D6941" s="142">
        <v>103574.5</v>
      </c>
      <c r="E6941" s="142">
        <v>159514</v>
      </c>
      <c r="F6941" s="142"/>
      <c r="K6941" s="140" t="s">
        <v>9216</v>
      </c>
    </row>
    <row r="6942" spans="1:11" s="139" customFormat="1" ht="30" customHeight="1">
      <c r="A6942" s="140" t="s">
        <v>52</v>
      </c>
      <c r="B6942" s="142"/>
      <c r="C6942" s="142"/>
      <c r="D6942" s="142"/>
      <c r="E6942" s="142"/>
      <c r="F6942" s="142"/>
      <c r="K6942" s="140" t="s">
        <v>6758</v>
      </c>
    </row>
    <row r="6943" spans="1:11" s="139" customFormat="1" ht="30" customHeight="1">
      <c r="A6943" s="140" t="s">
        <v>5002</v>
      </c>
      <c r="B6943" s="142"/>
      <c r="C6943" s="142"/>
      <c r="D6943" s="142"/>
      <c r="E6943" s="142"/>
      <c r="F6943" s="142"/>
      <c r="K6943" s="140" t="s">
        <v>8424</v>
      </c>
    </row>
    <row r="6944" spans="1:11" s="139" customFormat="1" ht="30" customHeight="1">
      <c r="A6944" s="140" t="s">
        <v>5003</v>
      </c>
      <c r="B6944" s="142"/>
      <c r="C6944" s="142"/>
      <c r="D6944" s="142"/>
      <c r="E6944" s="142"/>
      <c r="F6944" s="142"/>
      <c r="K6944" s="140" t="s">
        <v>8425</v>
      </c>
    </row>
    <row r="6945" spans="1:11" s="139" customFormat="1" ht="30" customHeight="1">
      <c r="A6945" s="140" t="s">
        <v>5004</v>
      </c>
      <c r="B6945" s="142"/>
      <c r="C6945" s="142"/>
      <c r="D6945" s="142"/>
      <c r="E6945" s="142"/>
      <c r="F6945" s="142"/>
      <c r="K6945" s="140" t="s">
        <v>8426</v>
      </c>
    </row>
    <row r="6946" spans="1:11" s="139" customFormat="1" ht="30" customHeight="1">
      <c r="A6946" s="140" t="s">
        <v>5005</v>
      </c>
      <c r="B6946" s="142"/>
      <c r="C6946" s="142"/>
      <c r="D6946" s="142"/>
      <c r="E6946" s="142"/>
      <c r="F6946" s="142"/>
      <c r="K6946" s="140" t="s">
        <v>8427</v>
      </c>
    </row>
    <row r="6947" spans="1:11" s="139" customFormat="1" ht="30" customHeight="1">
      <c r="A6947" s="140" t="s">
        <v>5006</v>
      </c>
      <c r="B6947" s="142"/>
      <c r="C6947" s="142"/>
      <c r="D6947" s="142"/>
      <c r="E6947" s="142"/>
      <c r="F6947" s="142"/>
      <c r="K6947" s="140" t="s">
        <v>8428</v>
      </c>
    </row>
    <row r="6948" spans="1:11" s="139" customFormat="1" ht="30" customHeight="1">
      <c r="A6948" s="140" t="s">
        <v>5007</v>
      </c>
      <c r="B6948" s="142"/>
      <c r="C6948" s="142"/>
      <c r="D6948" s="142"/>
      <c r="E6948" s="142"/>
      <c r="F6948" s="142"/>
      <c r="K6948" s="140" t="s">
        <v>8429</v>
      </c>
    </row>
    <row r="6949" spans="1:11" s="139" customFormat="1" ht="30" customHeight="1">
      <c r="A6949" s="140" t="s">
        <v>5008</v>
      </c>
      <c r="B6949" s="142"/>
      <c r="C6949" s="142"/>
      <c r="D6949" s="142"/>
      <c r="E6949" s="142"/>
      <c r="F6949" s="142"/>
      <c r="K6949" s="140" t="s">
        <v>8430</v>
      </c>
    </row>
    <row r="6950" spans="1:11" s="139" customFormat="1" ht="30" customHeight="1">
      <c r="A6950" s="140" t="s">
        <v>5009</v>
      </c>
      <c r="B6950" s="142"/>
      <c r="C6950" s="142"/>
      <c r="D6950" s="142"/>
      <c r="E6950" s="142"/>
      <c r="F6950" s="142"/>
      <c r="K6950" s="140" t="s">
        <v>8431</v>
      </c>
    </row>
    <row r="6951" spans="1:11" s="139" customFormat="1" ht="30" customHeight="1">
      <c r="A6951" s="140" t="s">
        <v>5010</v>
      </c>
      <c r="B6951" s="142"/>
      <c r="C6951" s="142"/>
      <c r="D6951" s="142"/>
      <c r="E6951" s="142"/>
      <c r="F6951" s="142"/>
      <c r="K6951" s="140" t="s">
        <v>8432</v>
      </c>
    </row>
    <row r="6952" spans="1:11" s="139" customFormat="1" ht="30" customHeight="1">
      <c r="A6952" s="140" t="s">
        <v>5011</v>
      </c>
      <c r="B6952" s="142"/>
      <c r="C6952" s="142"/>
      <c r="D6952" s="142"/>
      <c r="E6952" s="142"/>
      <c r="F6952" s="142"/>
      <c r="K6952" s="140" t="s">
        <v>8433</v>
      </c>
    </row>
    <row r="6953" spans="1:11" s="139" customFormat="1" ht="30" customHeight="1">
      <c r="A6953" s="140" t="s">
        <v>5012</v>
      </c>
      <c r="B6953" s="142">
        <v>9319.1</v>
      </c>
      <c r="C6953" s="142"/>
      <c r="D6953" s="142"/>
      <c r="E6953" s="142">
        <v>9319.1</v>
      </c>
      <c r="F6953" s="142" t="s">
        <v>8418</v>
      </c>
      <c r="K6953" s="140" t="s">
        <v>8434</v>
      </c>
    </row>
    <row r="6954" spans="1:11" s="139" customFormat="1" ht="30" customHeight="1">
      <c r="A6954" s="140" t="s">
        <v>5013</v>
      </c>
      <c r="B6954" s="142"/>
      <c r="C6954" s="142">
        <v>15841.6</v>
      </c>
      <c r="D6954" s="142"/>
      <c r="E6954" s="142">
        <v>15841.6</v>
      </c>
      <c r="F6954" s="142" t="s">
        <v>8420</v>
      </c>
      <c r="K6954" s="140" t="s">
        <v>8435</v>
      </c>
    </row>
    <row r="6955" spans="1:11" s="139" customFormat="1" ht="30" customHeight="1">
      <c r="A6955" s="140" t="s">
        <v>5014</v>
      </c>
      <c r="B6955" s="142"/>
      <c r="C6955" s="142"/>
      <c r="D6955" s="142">
        <v>46586.1</v>
      </c>
      <c r="E6955" s="142">
        <v>46586.1</v>
      </c>
      <c r="F6955" s="142" t="s">
        <v>8422</v>
      </c>
      <c r="K6955" s="140" t="s">
        <v>8436</v>
      </c>
    </row>
    <row r="6956" spans="1:11" s="139" customFormat="1" ht="30" customHeight="1">
      <c r="A6956" s="140" t="s">
        <v>52</v>
      </c>
      <c r="B6956" s="142"/>
      <c r="C6956" s="142"/>
      <c r="D6956" s="142"/>
      <c r="E6956" s="142"/>
      <c r="F6956" s="142"/>
      <c r="K6956" s="140" t="s">
        <v>52</v>
      </c>
    </row>
    <row r="6957" spans="1:11" s="139" customFormat="1" ht="30" customHeight="1">
      <c r="A6957" s="140" t="s">
        <v>3748</v>
      </c>
      <c r="B6957" s="142">
        <v>9319.1</v>
      </c>
      <c r="C6957" s="142">
        <v>15841.6</v>
      </c>
      <c r="D6957" s="142">
        <v>46586.1</v>
      </c>
      <c r="E6957" s="142">
        <v>71746.8</v>
      </c>
      <c r="F6957" s="142"/>
      <c r="K6957" s="140" t="s">
        <v>9217</v>
      </c>
    </row>
    <row r="6958" spans="1:11" s="139" customFormat="1" ht="30" customHeight="1">
      <c r="A6958" s="140" t="s">
        <v>52</v>
      </c>
      <c r="B6958" s="142"/>
      <c r="C6958" s="142"/>
      <c r="D6958" s="142"/>
      <c r="E6958" s="142"/>
      <c r="F6958" s="142"/>
      <c r="K6958" s="140" t="s">
        <v>6796</v>
      </c>
    </row>
    <row r="6959" spans="1:11" s="139" customFormat="1" ht="30" customHeight="1">
      <c r="A6959" s="140" t="s">
        <v>3650</v>
      </c>
      <c r="B6959" s="142"/>
      <c r="C6959" s="142"/>
      <c r="D6959" s="142"/>
      <c r="E6959" s="142"/>
      <c r="F6959" s="142"/>
      <c r="K6959" s="140" t="s">
        <v>6806</v>
      </c>
    </row>
    <row r="6960" spans="1:11" s="139" customFormat="1" ht="30" customHeight="1">
      <c r="A6960" s="140" t="s">
        <v>5015</v>
      </c>
      <c r="B6960" s="142"/>
      <c r="C6960" s="142"/>
      <c r="D6960" s="142"/>
      <c r="E6960" s="142"/>
      <c r="F6960" s="142"/>
      <c r="K6960" s="140" t="s">
        <v>8437</v>
      </c>
    </row>
    <row r="6961" spans="1:11" s="139" customFormat="1" ht="30" customHeight="1">
      <c r="A6961" s="140" t="s">
        <v>5016</v>
      </c>
      <c r="B6961" s="142"/>
      <c r="C6961" s="142">
        <v>61149.8</v>
      </c>
      <c r="D6961" s="142"/>
      <c r="E6961" s="142">
        <v>61149.8</v>
      </c>
      <c r="F6961" s="142" t="s">
        <v>6755</v>
      </c>
      <c r="K6961" s="140" t="s">
        <v>8438</v>
      </c>
    </row>
    <row r="6962" spans="1:11" s="139" customFormat="1" ht="30" customHeight="1">
      <c r="A6962" s="140" t="s">
        <v>52</v>
      </c>
      <c r="B6962" s="142"/>
      <c r="C6962" s="142"/>
      <c r="D6962" s="142"/>
      <c r="E6962" s="142"/>
      <c r="F6962" s="142"/>
      <c r="K6962" s="140" t="s">
        <v>52</v>
      </c>
    </row>
    <row r="6963" spans="1:11" s="139" customFormat="1" ht="30" customHeight="1">
      <c r="A6963" s="140" t="s">
        <v>3748</v>
      </c>
      <c r="B6963" s="142"/>
      <c r="C6963" s="142">
        <v>61149.8</v>
      </c>
      <c r="D6963" s="142"/>
      <c r="E6963" s="142">
        <v>61149.8</v>
      </c>
      <c r="F6963" s="142"/>
      <c r="K6963" s="140" t="s">
        <v>6993</v>
      </c>
    </row>
    <row r="6964" spans="1:11" s="139" customFormat="1" ht="30" customHeight="1">
      <c r="A6964" s="140" t="s">
        <v>52</v>
      </c>
      <c r="B6964" s="142"/>
      <c r="C6964" s="142"/>
      <c r="D6964" s="142"/>
      <c r="E6964" s="142"/>
      <c r="F6964" s="142"/>
      <c r="K6964" s="140" t="s">
        <v>6805</v>
      </c>
    </row>
    <row r="6965" spans="1:11" s="139" customFormat="1" ht="30" customHeight="1">
      <c r="A6965" s="140" t="s">
        <v>5739</v>
      </c>
      <c r="B6965" s="142"/>
      <c r="C6965" s="142"/>
      <c r="D6965" s="142"/>
      <c r="E6965" s="142"/>
      <c r="F6965" s="142"/>
      <c r="K6965" s="140" t="s">
        <v>9218</v>
      </c>
    </row>
    <row r="6966" spans="1:11" s="139" customFormat="1" ht="30" customHeight="1">
      <c r="A6966" s="140" t="s">
        <v>5740</v>
      </c>
      <c r="B6966" s="142"/>
      <c r="C6966" s="142"/>
      <c r="D6966" s="142"/>
      <c r="E6966" s="142"/>
      <c r="F6966" s="142"/>
      <c r="K6966" s="140" t="s">
        <v>9219</v>
      </c>
    </row>
    <row r="6967" spans="1:11" s="139" customFormat="1" ht="30" customHeight="1">
      <c r="A6967" s="140" t="s">
        <v>5741</v>
      </c>
      <c r="B6967" s="142"/>
      <c r="C6967" s="142"/>
      <c r="D6967" s="142"/>
      <c r="E6967" s="142"/>
      <c r="F6967" s="142"/>
      <c r="K6967" s="140" t="s">
        <v>9220</v>
      </c>
    </row>
    <row r="6968" spans="1:11" s="139" customFormat="1" ht="30" customHeight="1">
      <c r="A6968" s="140" t="s">
        <v>5742</v>
      </c>
      <c r="B6968" s="142">
        <v>7509.5</v>
      </c>
      <c r="C6968" s="142"/>
      <c r="D6968" s="142"/>
      <c r="E6968" s="142">
        <v>7509.5</v>
      </c>
      <c r="F6968" s="142"/>
      <c r="K6968" s="140" t="s">
        <v>9221</v>
      </c>
    </row>
    <row r="6969" spans="1:11" s="139" customFormat="1" ht="30" customHeight="1">
      <c r="A6969" s="140" t="s">
        <v>5743</v>
      </c>
      <c r="B6969" s="142"/>
      <c r="C6969" s="142"/>
      <c r="D6969" s="142"/>
      <c r="E6969" s="142"/>
      <c r="F6969" s="142"/>
      <c r="K6969" s="140" t="s">
        <v>9222</v>
      </c>
    </row>
    <row r="6970" spans="1:11" s="139" customFormat="1" ht="30" customHeight="1">
      <c r="A6970" s="140" t="s">
        <v>5744</v>
      </c>
      <c r="B6970" s="142"/>
      <c r="C6970" s="142">
        <v>44679.3</v>
      </c>
      <c r="D6970" s="142"/>
      <c r="E6970" s="142">
        <v>44679.3</v>
      </c>
      <c r="F6970" s="142"/>
      <c r="K6970" s="140" t="s">
        <v>9223</v>
      </c>
    </row>
    <row r="6971" spans="1:11" s="139" customFormat="1" ht="30" customHeight="1">
      <c r="A6971" s="140" t="s">
        <v>5745</v>
      </c>
      <c r="B6971" s="142"/>
      <c r="C6971" s="142"/>
      <c r="D6971" s="142"/>
      <c r="E6971" s="142"/>
      <c r="F6971" s="142"/>
      <c r="K6971" s="140" t="s">
        <v>9224</v>
      </c>
    </row>
    <row r="6972" spans="1:11" s="139" customFormat="1" ht="30" customHeight="1">
      <c r="A6972" s="140" t="s">
        <v>5746</v>
      </c>
      <c r="B6972" s="142"/>
      <c r="C6972" s="142"/>
      <c r="D6972" s="142">
        <v>37540.1</v>
      </c>
      <c r="E6972" s="142">
        <v>37540.1</v>
      </c>
      <c r="F6972" s="142"/>
      <c r="K6972" s="140" t="s">
        <v>9225</v>
      </c>
    </row>
    <row r="6973" spans="1:11" s="139" customFormat="1" ht="30" customHeight="1">
      <c r="A6973" s="140" t="s">
        <v>5747</v>
      </c>
      <c r="B6973" s="142"/>
      <c r="C6973" s="142"/>
      <c r="D6973" s="142"/>
      <c r="E6973" s="142"/>
      <c r="F6973" s="142"/>
      <c r="K6973" s="140" t="s">
        <v>9226</v>
      </c>
    </row>
    <row r="6974" spans="1:11" s="139" customFormat="1" ht="30" customHeight="1">
      <c r="A6974" s="140" t="s">
        <v>5748</v>
      </c>
      <c r="B6974" s="142"/>
      <c r="C6974" s="142">
        <v>28722.400000000001</v>
      </c>
      <c r="D6974" s="142"/>
      <c r="E6974" s="142">
        <v>28722.400000000001</v>
      </c>
      <c r="F6974" s="142"/>
      <c r="K6974" s="140" t="s">
        <v>9227</v>
      </c>
    </row>
    <row r="6975" spans="1:11" s="139" customFormat="1" ht="30" customHeight="1">
      <c r="A6975" s="140" t="s">
        <v>5749</v>
      </c>
      <c r="B6975" s="142"/>
      <c r="C6975" s="142"/>
      <c r="D6975" s="142"/>
      <c r="E6975" s="142"/>
      <c r="F6975" s="142"/>
      <c r="K6975" s="140" t="s">
        <v>9228</v>
      </c>
    </row>
    <row r="6976" spans="1:11" s="139" customFormat="1" ht="30" customHeight="1">
      <c r="A6976" s="140" t="s">
        <v>5750</v>
      </c>
      <c r="B6976" s="142"/>
      <c r="C6976" s="142">
        <v>53506</v>
      </c>
      <c r="D6976" s="142"/>
      <c r="E6976" s="142">
        <v>53506</v>
      </c>
      <c r="F6976" s="142"/>
      <c r="K6976" s="140" t="s">
        <v>9229</v>
      </c>
    </row>
    <row r="6977" spans="1:11" s="139" customFormat="1" ht="30" customHeight="1">
      <c r="A6977" s="140" t="s">
        <v>5751</v>
      </c>
      <c r="B6977" s="142"/>
      <c r="C6977" s="142">
        <v>34396.699999999997</v>
      </c>
      <c r="D6977" s="142"/>
      <c r="E6977" s="142">
        <v>34396.699999999997</v>
      </c>
      <c r="F6977" s="142"/>
      <c r="K6977" s="140" t="s">
        <v>9230</v>
      </c>
    </row>
    <row r="6978" spans="1:11" s="139" customFormat="1" ht="30" customHeight="1">
      <c r="A6978" s="140" t="s">
        <v>3748</v>
      </c>
      <c r="B6978" s="142">
        <v>7509.5</v>
      </c>
      <c r="C6978" s="142">
        <v>73401.7</v>
      </c>
      <c r="D6978" s="142">
        <v>37540.1</v>
      </c>
      <c r="E6978" s="142">
        <v>118451.3</v>
      </c>
      <c r="F6978" s="142"/>
      <c r="K6978" s="140" t="s">
        <v>7190</v>
      </c>
    </row>
    <row r="6979" spans="1:11" s="139" customFormat="1" ht="30" customHeight="1">
      <c r="A6979" s="140" t="s">
        <v>3708</v>
      </c>
      <c r="B6979" s="142">
        <v>37547.599999999999</v>
      </c>
      <c r="C6979" s="142">
        <v>185613.6</v>
      </c>
      <c r="D6979" s="142">
        <v>187700.7</v>
      </c>
      <c r="E6979" s="142">
        <v>410861.9</v>
      </c>
      <c r="F6979" s="142"/>
      <c r="K6979" s="140" t="s">
        <v>6882</v>
      </c>
    </row>
    <row r="6980" spans="1:11" s="139" customFormat="1" ht="30" customHeight="1">
      <c r="A6980" s="140"/>
      <c r="B6980" s="140"/>
      <c r="C6980" s="140"/>
      <c r="D6980" s="140"/>
      <c r="E6980" s="140"/>
      <c r="F6980" s="140"/>
    </row>
    <row r="6981" spans="1:11" s="139" customFormat="1" ht="30" customHeight="1" thickBot="1">
      <c r="A6981" s="144" t="s">
        <v>3566</v>
      </c>
      <c r="B6981" s="145">
        <v>16828</v>
      </c>
      <c r="C6981" s="145">
        <v>150393</v>
      </c>
      <c r="D6981" s="145">
        <v>84126</v>
      </c>
      <c r="E6981" s="145">
        <v>251347</v>
      </c>
      <c r="F6981" s="144"/>
    </row>
    <row r="6982" spans="1:11" s="139" customFormat="1" ht="30" customHeight="1">
      <c r="A6982" s="140"/>
      <c r="B6982" s="140"/>
      <c r="C6982" s="140"/>
      <c r="D6982" s="140"/>
      <c r="E6982" s="140"/>
      <c r="F6982" s="140"/>
    </row>
    <row r="6983" spans="1:11" s="139" customFormat="1" ht="30" customHeight="1">
      <c r="A6983" s="140" t="s">
        <v>9231</v>
      </c>
      <c r="B6983" s="141">
        <v>71074</v>
      </c>
      <c r="C6983" s="141">
        <v>3289962</v>
      </c>
      <c r="D6983" s="141">
        <v>218571</v>
      </c>
      <c r="E6983" s="141">
        <v>3579607</v>
      </c>
      <c r="F6983" s="140" t="s">
        <v>52</v>
      </c>
      <c r="G6983" s="139" t="s">
        <v>52</v>
      </c>
      <c r="H6983" s="139" t="s">
        <v>6608</v>
      </c>
      <c r="K6983" s="139">
        <v>1</v>
      </c>
    </row>
    <row r="6984" spans="1:11" s="139" customFormat="1" ht="30" customHeight="1">
      <c r="A6984" s="147"/>
      <c r="B6984" s="140"/>
      <c r="C6984" s="140"/>
      <c r="D6984" s="140"/>
      <c r="E6984" s="140"/>
      <c r="F6984" s="140"/>
    </row>
    <row r="6985" spans="1:11" s="139" customFormat="1" ht="30" customHeight="1">
      <c r="A6985" s="140" t="s">
        <v>6674</v>
      </c>
      <c r="B6985" s="140"/>
      <c r="C6985" s="140"/>
      <c r="D6985" s="140"/>
      <c r="E6985" s="140"/>
      <c r="F6985" s="140"/>
      <c r="G6985" s="139" t="s">
        <v>52</v>
      </c>
      <c r="I6985" s="139" t="s">
        <v>1535</v>
      </c>
      <c r="J6985" s="139" t="s">
        <v>52</v>
      </c>
      <c r="K6985" s="139" t="s">
        <v>56</v>
      </c>
    </row>
    <row r="6986" spans="1:11" s="139" customFormat="1" ht="30" customHeight="1">
      <c r="A6986" s="140" t="s">
        <v>5752</v>
      </c>
      <c r="B6986" s="142"/>
      <c r="C6986" s="142"/>
      <c r="D6986" s="142"/>
      <c r="E6986" s="142"/>
      <c r="F6986" s="142"/>
      <c r="K6986" s="140" t="s">
        <v>9232</v>
      </c>
    </row>
    <row r="6987" spans="1:11" s="139" customFormat="1" ht="30" customHeight="1">
      <c r="A6987" s="140" t="s">
        <v>52</v>
      </c>
      <c r="B6987" s="142"/>
      <c r="C6987" s="142"/>
      <c r="D6987" s="142"/>
      <c r="E6987" s="142"/>
      <c r="F6987" s="142"/>
      <c r="K6987" s="140" t="s">
        <v>52</v>
      </c>
    </row>
    <row r="6988" spans="1:11" s="139" customFormat="1" ht="30" customHeight="1">
      <c r="A6988" s="140" t="s">
        <v>3548</v>
      </c>
      <c r="B6988" s="142"/>
      <c r="C6988" s="142"/>
      <c r="D6988" s="142"/>
      <c r="E6988" s="142"/>
      <c r="F6988" s="142"/>
      <c r="K6988" s="140" t="s">
        <v>9233</v>
      </c>
    </row>
    <row r="6989" spans="1:11" s="139" customFormat="1" ht="30" customHeight="1">
      <c r="A6989" s="140" t="s">
        <v>5753</v>
      </c>
      <c r="B6989" s="142"/>
      <c r="C6989" s="142"/>
      <c r="D6989" s="142"/>
      <c r="E6989" s="142"/>
      <c r="F6989" s="142"/>
      <c r="K6989" s="140" t="s">
        <v>9234</v>
      </c>
    </row>
    <row r="6990" spans="1:11" s="139" customFormat="1" ht="30" customHeight="1">
      <c r="A6990" s="140" t="s">
        <v>5754</v>
      </c>
      <c r="B6990" s="142"/>
      <c r="C6990" s="142"/>
      <c r="D6990" s="142"/>
      <c r="E6990" s="142"/>
      <c r="F6990" s="142"/>
      <c r="K6990" s="140" t="s">
        <v>9235</v>
      </c>
    </row>
    <row r="6991" spans="1:11" s="139" customFormat="1" ht="30" customHeight="1">
      <c r="A6991" s="140" t="s">
        <v>5755</v>
      </c>
      <c r="B6991" s="142"/>
      <c r="C6991" s="142"/>
      <c r="D6991" s="142"/>
      <c r="E6991" s="142"/>
      <c r="F6991" s="142"/>
      <c r="K6991" s="140" t="s">
        <v>9236</v>
      </c>
    </row>
    <row r="6992" spans="1:11" s="139" customFormat="1" ht="30" customHeight="1">
      <c r="A6992" s="140" t="s">
        <v>5756</v>
      </c>
      <c r="B6992" s="142"/>
      <c r="C6992" s="142"/>
      <c r="D6992" s="142"/>
      <c r="E6992" s="142"/>
      <c r="F6992" s="142"/>
      <c r="K6992" s="140" t="s">
        <v>9237</v>
      </c>
    </row>
    <row r="6993" spans="1:11" s="139" customFormat="1" ht="30" customHeight="1">
      <c r="A6993" s="140" t="s">
        <v>5757</v>
      </c>
      <c r="B6993" s="142"/>
      <c r="C6993" s="142"/>
      <c r="D6993" s="142"/>
      <c r="E6993" s="142"/>
      <c r="F6993" s="142"/>
      <c r="K6993" s="140" t="s">
        <v>9238</v>
      </c>
    </row>
    <row r="6994" spans="1:11" s="139" customFormat="1" ht="30" customHeight="1">
      <c r="A6994" s="140" t="s">
        <v>5758</v>
      </c>
      <c r="B6994" s="142"/>
      <c r="C6994" s="142"/>
      <c r="D6994" s="142"/>
      <c r="E6994" s="142"/>
      <c r="F6994" s="142"/>
      <c r="K6994" s="140" t="s">
        <v>9239</v>
      </c>
    </row>
    <row r="6995" spans="1:11" s="139" customFormat="1" ht="30" customHeight="1">
      <c r="A6995" s="140" t="s">
        <v>5759</v>
      </c>
      <c r="B6995" s="142"/>
      <c r="C6995" s="142"/>
      <c r="D6995" s="142"/>
      <c r="E6995" s="142"/>
      <c r="F6995" s="142"/>
      <c r="K6995" s="140" t="s">
        <v>9240</v>
      </c>
    </row>
    <row r="6996" spans="1:11" s="139" customFormat="1" ht="30" customHeight="1">
      <c r="A6996" s="140" t="s">
        <v>5760</v>
      </c>
      <c r="B6996" s="142"/>
      <c r="C6996" s="142"/>
      <c r="D6996" s="142"/>
      <c r="E6996" s="142"/>
      <c r="F6996" s="142"/>
      <c r="K6996" s="140" t="s">
        <v>9241</v>
      </c>
    </row>
    <row r="6997" spans="1:11" s="139" customFormat="1" ht="30" customHeight="1">
      <c r="A6997" s="140" t="s">
        <v>5761</v>
      </c>
      <c r="B6997" s="142"/>
      <c r="C6997" s="142"/>
      <c r="D6997" s="142"/>
      <c r="E6997" s="142"/>
      <c r="F6997" s="142"/>
      <c r="K6997" s="140" t="s">
        <v>9242</v>
      </c>
    </row>
    <row r="6998" spans="1:11" s="139" customFormat="1" ht="30" customHeight="1">
      <c r="A6998" s="140" t="s">
        <v>5762</v>
      </c>
      <c r="B6998" s="142"/>
      <c r="C6998" s="142"/>
      <c r="D6998" s="142"/>
      <c r="E6998" s="142"/>
      <c r="F6998" s="142"/>
      <c r="K6998" s="140" t="s">
        <v>9243</v>
      </c>
    </row>
    <row r="6999" spans="1:11" s="139" customFormat="1" ht="30" customHeight="1">
      <c r="A6999" s="140" t="s">
        <v>5763</v>
      </c>
      <c r="B6999" s="142"/>
      <c r="C6999" s="142"/>
      <c r="D6999" s="142"/>
      <c r="E6999" s="142"/>
      <c r="F6999" s="142"/>
      <c r="K6999" s="140" t="s">
        <v>9244</v>
      </c>
    </row>
    <row r="7000" spans="1:11" s="139" customFormat="1" ht="30" customHeight="1">
      <c r="A7000" s="140" t="s">
        <v>5762</v>
      </c>
      <c r="B7000" s="142"/>
      <c r="C7000" s="142"/>
      <c r="D7000" s="142"/>
      <c r="E7000" s="142"/>
      <c r="F7000" s="142"/>
      <c r="K7000" s="140" t="s">
        <v>9243</v>
      </c>
    </row>
    <row r="7001" spans="1:11" s="139" customFormat="1" ht="30" customHeight="1">
      <c r="A7001" s="140" t="s">
        <v>5764</v>
      </c>
      <c r="B7001" s="142"/>
      <c r="C7001" s="142"/>
      <c r="D7001" s="142"/>
      <c r="E7001" s="142"/>
      <c r="F7001" s="142"/>
      <c r="K7001" s="140" t="s">
        <v>9245</v>
      </c>
    </row>
    <row r="7002" spans="1:11" s="139" customFormat="1" ht="30" customHeight="1">
      <c r="A7002" s="140" t="s">
        <v>5765</v>
      </c>
      <c r="B7002" s="142"/>
      <c r="C7002" s="142"/>
      <c r="D7002" s="142"/>
      <c r="E7002" s="142"/>
      <c r="F7002" s="142"/>
      <c r="K7002" s="140" t="s">
        <v>9246</v>
      </c>
    </row>
    <row r="7003" spans="1:11" s="139" customFormat="1" ht="30" customHeight="1">
      <c r="A7003" s="140" t="s">
        <v>52</v>
      </c>
      <c r="B7003" s="142"/>
      <c r="C7003" s="142"/>
      <c r="D7003" s="142"/>
      <c r="E7003" s="142"/>
      <c r="F7003" s="142"/>
      <c r="K7003" s="140" t="s">
        <v>6676</v>
      </c>
    </row>
    <row r="7004" spans="1:11" s="139" customFormat="1" ht="30" customHeight="1">
      <c r="A7004" s="140" t="s">
        <v>5576</v>
      </c>
      <c r="B7004" s="142"/>
      <c r="C7004" s="142"/>
      <c r="D7004" s="142"/>
      <c r="E7004" s="142"/>
      <c r="F7004" s="142"/>
      <c r="K7004" s="140" t="s">
        <v>9023</v>
      </c>
    </row>
    <row r="7005" spans="1:11" s="139" customFormat="1" ht="30" customHeight="1">
      <c r="A7005" s="140" t="s">
        <v>5766</v>
      </c>
      <c r="B7005" s="142"/>
      <c r="C7005" s="142"/>
      <c r="D7005" s="142"/>
      <c r="E7005" s="142"/>
      <c r="F7005" s="142"/>
      <c r="K7005" s="140" t="s">
        <v>9247</v>
      </c>
    </row>
    <row r="7006" spans="1:11" s="139" customFormat="1" ht="30" customHeight="1">
      <c r="A7006" s="140" t="s">
        <v>5767</v>
      </c>
      <c r="B7006" s="142">
        <v>34484.800000000003</v>
      </c>
      <c r="C7006" s="142"/>
      <c r="D7006" s="142"/>
      <c r="E7006" s="142">
        <v>34484.800000000003</v>
      </c>
      <c r="F7006" s="142" t="s">
        <v>8742</v>
      </c>
      <c r="K7006" s="140" t="s">
        <v>9248</v>
      </c>
    </row>
    <row r="7007" spans="1:11" s="139" customFormat="1" ht="30" customHeight="1">
      <c r="A7007" s="140" t="s">
        <v>5768</v>
      </c>
      <c r="B7007" s="142"/>
      <c r="C7007" s="142">
        <v>152140.79999999999</v>
      </c>
      <c r="D7007" s="142"/>
      <c r="E7007" s="142">
        <v>152140.79999999999</v>
      </c>
      <c r="F7007" s="142" t="s">
        <v>8744</v>
      </c>
      <c r="K7007" s="140" t="s">
        <v>9249</v>
      </c>
    </row>
    <row r="7008" spans="1:11" s="139" customFormat="1" ht="30" customHeight="1">
      <c r="A7008" s="140" t="s">
        <v>5769</v>
      </c>
      <c r="B7008" s="142"/>
      <c r="C7008" s="142"/>
      <c r="D7008" s="142">
        <v>63005.599999999999</v>
      </c>
      <c r="E7008" s="142">
        <v>63005.599999999999</v>
      </c>
      <c r="F7008" s="142" t="s">
        <v>8746</v>
      </c>
      <c r="K7008" s="140" t="s">
        <v>9250</v>
      </c>
    </row>
    <row r="7009" spans="1:11" s="139" customFormat="1" ht="30" customHeight="1">
      <c r="A7009" s="140" t="s">
        <v>5770</v>
      </c>
      <c r="B7009" s="142"/>
      <c r="C7009" s="142"/>
      <c r="D7009" s="142"/>
      <c r="E7009" s="142"/>
      <c r="F7009" s="142"/>
      <c r="K7009" s="140" t="s">
        <v>9251</v>
      </c>
    </row>
    <row r="7010" spans="1:11" s="139" customFormat="1" ht="30" customHeight="1">
      <c r="A7010" s="140" t="s">
        <v>5771</v>
      </c>
      <c r="B7010" s="142">
        <v>22374.799999999999</v>
      </c>
      <c r="C7010" s="142"/>
      <c r="D7010" s="142"/>
      <c r="E7010" s="142">
        <v>22374.799999999999</v>
      </c>
      <c r="F7010" s="142" t="s">
        <v>8418</v>
      </c>
      <c r="K7010" s="140" t="s">
        <v>9252</v>
      </c>
    </row>
    <row r="7011" spans="1:11" s="139" customFormat="1" ht="30" customHeight="1">
      <c r="A7011" s="140" t="s">
        <v>5772</v>
      </c>
      <c r="B7011" s="142"/>
      <c r="C7011" s="142">
        <v>38035.199999999997</v>
      </c>
      <c r="D7011" s="142"/>
      <c r="E7011" s="142">
        <v>38035.199999999997</v>
      </c>
      <c r="F7011" s="142" t="s">
        <v>8420</v>
      </c>
      <c r="K7011" s="140" t="s">
        <v>9253</v>
      </c>
    </row>
    <row r="7012" spans="1:11" s="139" customFormat="1" ht="30" customHeight="1">
      <c r="A7012" s="140" t="s">
        <v>5773</v>
      </c>
      <c r="B7012" s="142"/>
      <c r="C7012" s="142"/>
      <c r="D7012" s="142">
        <v>111851.6</v>
      </c>
      <c r="E7012" s="142">
        <v>111851.6</v>
      </c>
      <c r="F7012" s="142" t="s">
        <v>8422</v>
      </c>
      <c r="K7012" s="140" t="s">
        <v>9254</v>
      </c>
    </row>
    <row r="7013" spans="1:11" s="139" customFormat="1" ht="30" customHeight="1">
      <c r="A7013" s="140" t="s">
        <v>5774</v>
      </c>
      <c r="B7013" s="142"/>
      <c r="C7013" s="142"/>
      <c r="D7013" s="142"/>
      <c r="E7013" s="142"/>
      <c r="F7013" s="142"/>
      <c r="K7013" s="140" t="s">
        <v>9255</v>
      </c>
    </row>
    <row r="7014" spans="1:11" s="139" customFormat="1" ht="30" customHeight="1">
      <c r="A7014" s="140" t="s">
        <v>5775</v>
      </c>
      <c r="B7014" s="142">
        <v>14214.9</v>
      </c>
      <c r="C7014" s="142"/>
      <c r="D7014" s="142"/>
      <c r="E7014" s="142">
        <v>14214.9</v>
      </c>
      <c r="F7014" s="142"/>
      <c r="K7014" s="140" t="s">
        <v>9256</v>
      </c>
    </row>
    <row r="7015" spans="1:11" s="139" customFormat="1" ht="30" customHeight="1">
      <c r="A7015" s="140" t="s">
        <v>5776</v>
      </c>
      <c r="B7015" s="142"/>
      <c r="C7015" s="142">
        <v>166404</v>
      </c>
      <c r="D7015" s="142"/>
      <c r="E7015" s="142">
        <v>166404</v>
      </c>
      <c r="F7015" s="142"/>
      <c r="K7015" s="140" t="s">
        <v>9257</v>
      </c>
    </row>
    <row r="7016" spans="1:11" s="139" customFormat="1" ht="30" customHeight="1">
      <c r="A7016" s="140" t="s">
        <v>5777</v>
      </c>
      <c r="B7016" s="142"/>
      <c r="C7016" s="142"/>
      <c r="D7016" s="142">
        <v>43714.3</v>
      </c>
      <c r="E7016" s="142">
        <v>43714.3</v>
      </c>
      <c r="F7016" s="142"/>
      <c r="K7016" s="140" t="s">
        <v>9258</v>
      </c>
    </row>
    <row r="7017" spans="1:11" s="139" customFormat="1" ht="30" customHeight="1">
      <c r="A7017" s="140" t="s">
        <v>5747</v>
      </c>
      <c r="B7017" s="142"/>
      <c r="C7017" s="142"/>
      <c r="D7017" s="142"/>
      <c r="E7017" s="142"/>
      <c r="F7017" s="142"/>
      <c r="K7017" s="140" t="s">
        <v>9226</v>
      </c>
    </row>
    <row r="7018" spans="1:11" s="139" customFormat="1" ht="30" customHeight="1">
      <c r="A7018" s="140" t="s">
        <v>5778</v>
      </c>
      <c r="B7018" s="142"/>
      <c r="C7018" s="142">
        <v>106974</v>
      </c>
      <c r="D7018" s="142"/>
      <c r="E7018" s="142">
        <v>106974</v>
      </c>
      <c r="F7018" s="142"/>
      <c r="K7018" s="140" t="s">
        <v>9259</v>
      </c>
    </row>
    <row r="7019" spans="1:11" s="139" customFormat="1" ht="30" customHeight="1">
      <c r="A7019" s="140" t="s">
        <v>3618</v>
      </c>
      <c r="B7019" s="142">
        <v>71074.5</v>
      </c>
      <c r="C7019" s="142">
        <v>463554</v>
      </c>
      <c r="D7019" s="142">
        <v>218571.5</v>
      </c>
      <c r="E7019" s="142">
        <v>753200</v>
      </c>
      <c r="F7019" s="142"/>
      <c r="K7019" s="140" t="s">
        <v>6757</v>
      </c>
    </row>
    <row r="7020" spans="1:11" s="139" customFormat="1" ht="30" customHeight="1">
      <c r="A7020" s="140" t="s">
        <v>52</v>
      </c>
      <c r="B7020" s="142"/>
      <c r="C7020" s="142"/>
      <c r="D7020" s="142"/>
      <c r="E7020" s="142"/>
      <c r="F7020" s="142"/>
      <c r="K7020" s="140" t="s">
        <v>6758</v>
      </c>
    </row>
    <row r="7021" spans="1:11" s="139" customFormat="1" ht="30" customHeight="1">
      <c r="A7021" s="140" t="s">
        <v>3956</v>
      </c>
      <c r="B7021" s="142"/>
      <c r="C7021" s="142"/>
      <c r="D7021" s="142"/>
      <c r="E7021" s="142"/>
      <c r="F7021" s="142"/>
      <c r="K7021" s="140" t="s">
        <v>7073</v>
      </c>
    </row>
    <row r="7022" spans="1:11" s="139" customFormat="1" ht="30" customHeight="1">
      <c r="A7022" s="140" t="s">
        <v>5779</v>
      </c>
      <c r="B7022" s="142"/>
      <c r="C7022" s="142">
        <v>668826.9</v>
      </c>
      <c r="D7022" s="142"/>
      <c r="E7022" s="142">
        <v>668826.9</v>
      </c>
      <c r="F7022" s="142" t="s">
        <v>6752</v>
      </c>
      <c r="K7022" s="140" t="s">
        <v>9260</v>
      </c>
    </row>
    <row r="7023" spans="1:11" s="139" customFormat="1" ht="30" customHeight="1">
      <c r="A7023" s="140" t="s">
        <v>5780</v>
      </c>
      <c r="B7023" s="142"/>
      <c r="C7023" s="142">
        <v>396219.6</v>
      </c>
      <c r="D7023" s="142"/>
      <c r="E7023" s="142">
        <v>396219.6</v>
      </c>
      <c r="F7023" s="142" t="s">
        <v>6755</v>
      </c>
      <c r="K7023" s="140" t="s">
        <v>9261</v>
      </c>
    </row>
    <row r="7024" spans="1:11" s="139" customFormat="1" ht="30" customHeight="1">
      <c r="A7024" s="140" t="s">
        <v>5781</v>
      </c>
      <c r="B7024" s="142"/>
      <c r="C7024" s="142">
        <v>94505.600000000006</v>
      </c>
      <c r="D7024" s="142"/>
      <c r="E7024" s="142">
        <v>94505.600000000006</v>
      </c>
      <c r="F7024" s="142" t="s">
        <v>9262</v>
      </c>
      <c r="K7024" s="140" t="s">
        <v>9263</v>
      </c>
    </row>
    <row r="7025" spans="1:11" s="139" customFormat="1" ht="30" customHeight="1">
      <c r="A7025" s="140" t="s">
        <v>3618</v>
      </c>
      <c r="B7025" s="142"/>
      <c r="C7025" s="142">
        <v>1159552.1000000001</v>
      </c>
      <c r="D7025" s="142"/>
      <c r="E7025" s="142">
        <v>1159552.1000000001</v>
      </c>
      <c r="F7025" s="142"/>
      <c r="K7025" s="140" t="s">
        <v>6761</v>
      </c>
    </row>
    <row r="7026" spans="1:11" s="139" customFormat="1" ht="30" customHeight="1">
      <c r="A7026" s="140" t="s">
        <v>52</v>
      </c>
      <c r="B7026" s="142"/>
      <c r="C7026" s="142"/>
      <c r="D7026" s="142"/>
      <c r="E7026" s="142"/>
      <c r="F7026" s="142"/>
      <c r="K7026" s="140" t="s">
        <v>6796</v>
      </c>
    </row>
    <row r="7027" spans="1:11" s="139" customFormat="1" ht="30" customHeight="1">
      <c r="A7027" s="140" t="s">
        <v>5337</v>
      </c>
      <c r="B7027" s="142"/>
      <c r="C7027" s="142"/>
      <c r="D7027" s="142"/>
      <c r="E7027" s="142"/>
      <c r="F7027" s="142"/>
      <c r="K7027" s="140" t="s">
        <v>8766</v>
      </c>
    </row>
    <row r="7028" spans="1:11" s="139" customFormat="1" ht="30" customHeight="1">
      <c r="A7028" s="140" t="s">
        <v>5782</v>
      </c>
      <c r="B7028" s="142"/>
      <c r="C7028" s="142">
        <v>1014608</v>
      </c>
      <c r="D7028" s="142"/>
      <c r="E7028" s="142">
        <v>1014608</v>
      </c>
      <c r="F7028" s="142"/>
      <c r="K7028" s="140" t="s">
        <v>9264</v>
      </c>
    </row>
    <row r="7029" spans="1:11" s="139" customFormat="1" ht="30" customHeight="1">
      <c r="A7029" s="140" t="s">
        <v>5783</v>
      </c>
      <c r="B7029" s="142"/>
      <c r="C7029" s="142">
        <v>652248</v>
      </c>
      <c r="D7029" s="142"/>
      <c r="E7029" s="142">
        <v>652248</v>
      </c>
      <c r="F7029" s="142"/>
      <c r="K7029" s="140" t="s">
        <v>9265</v>
      </c>
    </row>
    <row r="7030" spans="1:11" s="139" customFormat="1" ht="30" customHeight="1">
      <c r="A7030" s="140" t="s">
        <v>3618</v>
      </c>
      <c r="B7030" s="142"/>
      <c r="C7030" s="142">
        <v>1666856</v>
      </c>
      <c r="D7030" s="142"/>
      <c r="E7030" s="142">
        <v>1666856</v>
      </c>
      <c r="F7030" s="142"/>
      <c r="K7030" s="140" t="s">
        <v>6821</v>
      </c>
    </row>
    <row r="7031" spans="1:11" s="139" customFormat="1" ht="30" customHeight="1">
      <c r="A7031" s="140" t="s">
        <v>3970</v>
      </c>
      <c r="B7031" s="142">
        <v>71074.5</v>
      </c>
      <c r="C7031" s="142">
        <v>3289962.1</v>
      </c>
      <c r="D7031" s="142">
        <v>218571.5</v>
      </c>
      <c r="E7031" s="142">
        <v>3579608.1</v>
      </c>
      <c r="F7031" s="142"/>
      <c r="K7031" s="140" t="s">
        <v>9266</v>
      </c>
    </row>
    <row r="7032" spans="1:11" s="139" customFormat="1" ht="30" customHeight="1">
      <c r="A7032" s="140"/>
      <c r="B7032" s="140"/>
      <c r="C7032" s="140"/>
      <c r="D7032" s="140"/>
      <c r="E7032" s="140"/>
      <c r="F7032" s="140"/>
    </row>
    <row r="7033" spans="1:11" s="139" customFormat="1" ht="30" customHeight="1" thickBot="1">
      <c r="A7033" s="144" t="s">
        <v>3566</v>
      </c>
      <c r="B7033" s="145">
        <v>71074</v>
      </c>
      <c r="C7033" s="145">
        <v>3289962</v>
      </c>
      <c r="D7033" s="145">
        <v>218571</v>
      </c>
      <c r="E7033" s="145">
        <v>3579607</v>
      </c>
      <c r="F7033" s="144"/>
    </row>
    <row r="7034" spans="1:11" s="139" customFormat="1" ht="30" customHeight="1">
      <c r="A7034" s="140"/>
      <c r="B7034" s="140"/>
      <c r="C7034" s="140"/>
      <c r="D7034" s="140"/>
      <c r="E7034" s="140"/>
      <c r="F7034" s="140"/>
    </row>
    <row r="7035" spans="1:11" s="139" customFormat="1" ht="30" customHeight="1">
      <c r="A7035" s="140" t="s">
        <v>9267</v>
      </c>
      <c r="B7035" s="141">
        <v>35921</v>
      </c>
      <c r="C7035" s="141">
        <v>132694</v>
      </c>
      <c r="D7035" s="141">
        <v>179571</v>
      </c>
      <c r="E7035" s="141">
        <v>348186</v>
      </c>
      <c r="F7035" s="140" t="s">
        <v>52</v>
      </c>
      <c r="G7035" s="139" t="s">
        <v>52</v>
      </c>
      <c r="H7035" s="139" t="s">
        <v>6609</v>
      </c>
      <c r="K7035" s="139">
        <v>1</v>
      </c>
    </row>
    <row r="7036" spans="1:11" s="139" customFormat="1" ht="30" customHeight="1">
      <c r="A7036" s="147"/>
      <c r="B7036" s="140"/>
      <c r="C7036" s="140"/>
      <c r="D7036" s="140"/>
      <c r="E7036" s="140"/>
      <c r="F7036" s="140"/>
    </row>
    <row r="7037" spans="1:11" s="139" customFormat="1" ht="30" customHeight="1">
      <c r="A7037" s="140" t="s">
        <v>6674</v>
      </c>
      <c r="B7037" s="140"/>
      <c r="C7037" s="140"/>
      <c r="D7037" s="140"/>
      <c r="E7037" s="140"/>
      <c r="F7037" s="140"/>
      <c r="G7037" s="139" t="s">
        <v>52</v>
      </c>
      <c r="I7037" s="139" t="s">
        <v>1535</v>
      </c>
      <c r="J7037" s="139" t="s">
        <v>52</v>
      </c>
      <c r="K7037" s="139" t="s">
        <v>56</v>
      </c>
    </row>
    <row r="7038" spans="1:11" s="139" customFormat="1" ht="30" customHeight="1">
      <c r="A7038" s="140" t="s">
        <v>5784</v>
      </c>
      <c r="B7038" s="142"/>
      <c r="C7038" s="142"/>
      <c r="D7038" s="142"/>
      <c r="E7038" s="142"/>
      <c r="F7038" s="142"/>
      <c r="K7038" s="140" t="s">
        <v>9268</v>
      </c>
    </row>
    <row r="7039" spans="1:11" s="139" customFormat="1" ht="30" customHeight="1">
      <c r="A7039" s="140" t="s">
        <v>52</v>
      </c>
      <c r="B7039" s="142"/>
      <c r="C7039" s="142"/>
      <c r="D7039" s="142"/>
      <c r="E7039" s="142"/>
      <c r="F7039" s="142"/>
      <c r="K7039" s="140" t="s">
        <v>52</v>
      </c>
    </row>
    <row r="7040" spans="1:11" s="139" customFormat="1" ht="30" customHeight="1">
      <c r="A7040" s="140" t="s">
        <v>3548</v>
      </c>
      <c r="B7040" s="142"/>
      <c r="C7040" s="142"/>
      <c r="D7040" s="142"/>
      <c r="E7040" s="142"/>
      <c r="F7040" s="142"/>
      <c r="K7040" s="140" t="s">
        <v>6677</v>
      </c>
    </row>
    <row r="7041" spans="1:11" s="139" customFormat="1" ht="30" customHeight="1">
      <c r="A7041" s="140" t="s">
        <v>4977</v>
      </c>
      <c r="B7041" s="142"/>
      <c r="C7041" s="142"/>
      <c r="D7041" s="142"/>
      <c r="E7041" s="142"/>
      <c r="F7041" s="142"/>
      <c r="K7041" s="140" t="s">
        <v>8398</v>
      </c>
    </row>
    <row r="7042" spans="1:11" s="139" customFormat="1" ht="30" customHeight="1">
      <c r="A7042" s="140" t="s">
        <v>5727</v>
      </c>
      <c r="B7042" s="142"/>
      <c r="C7042" s="142"/>
      <c r="D7042" s="142"/>
      <c r="E7042" s="142"/>
      <c r="F7042" s="142"/>
      <c r="K7042" s="140" t="s">
        <v>9206</v>
      </c>
    </row>
    <row r="7043" spans="1:11" s="139" customFormat="1" ht="30" customHeight="1">
      <c r="A7043" s="140" t="s">
        <v>4321</v>
      </c>
      <c r="B7043" s="142"/>
      <c r="C7043" s="142"/>
      <c r="D7043" s="142"/>
      <c r="E7043" s="142"/>
      <c r="F7043" s="142"/>
      <c r="K7043" s="140" t="s">
        <v>7554</v>
      </c>
    </row>
    <row r="7044" spans="1:11" s="139" customFormat="1" ht="30" customHeight="1">
      <c r="A7044" s="140" t="s">
        <v>4322</v>
      </c>
      <c r="B7044" s="142"/>
      <c r="C7044" s="142"/>
      <c r="D7044" s="142"/>
      <c r="E7044" s="142"/>
      <c r="F7044" s="142"/>
      <c r="K7044" s="140" t="s">
        <v>7555</v>
      </c>
    </row>
    <row r="7045" spans="1:11" s="139" customFormat="1" ht="30" customHeight="1">
      <c r="A7045" s="140" t="s">
        <v>4979</v>
      </c>
      <c r="B7045" s="142"/>
      <c r="C7045" s="142"/>
      <c r="D7045" s="142"/>
      <c r="E7045" s="142"/>
      <c r="F7045" s="142"/>
      <c r="K7045" s="140" t="s">
        <v>8400</v>
      </c>
    </row>
    <row r="7046" spans="1:11" s="139" customFormat="1" ht="30" customHeight="1">
      <c r="A7046" s="140" t="s">
        <v>4980</v>
      </c>
      <c r="B7046" s="142"/>
      <c r="C7046" s="142"/>
      <c r="D7046" s="142"/>
      <c r="E7046" s="142"/>
      <c r="F7046" s="142"/>
      <c r="K7046" s="140" t="s">
        <v>8401</v>
      </c>
    </row>
    <row r="7047" spans="1:11" s="139" customFormat="1" ht="30" customHeight="1">
      <c r="A7047" s="140" t="s">
        <v>4981</v>
      </c>
      <c r="B7047" s="142"/>
      <c r="C7047" s="142"/>
      <c r="D7047" s="142"/>
      <c r="E7047" s="142"/>
      <c r="F7047" s="142"/>
      <c r="K7047" s="140" t="s">
        <v>8402</v>
      </c>
    </row>
    <row r="7048" spans="1:11" s="139" customFormat="1" ht="30" customHeight="1">
      <c r="A7048" s="140" t="s">
        <v>3635</v>
      </c>
      <c r="B7048" s="142"/>
      <c r="C7048" s="142"/>
      <c r="D7048" s="142"/>
      <c r="E7048" s="142"/>
      <c r="F7048" s="142"/>
      <c r="K7048" s="140" t="s">
        <v>6777</v>
      </c>
    </row>
    <row r="7049" spans="1:11" s="139" customFormat="1" ht="30" customHeight="1">
      <c r="A7049" s="140" t="s">
        <v>4982</v>
      </c>
      <c r="B7049" s="142"/>
      <c r="C7049" s="142"/>
      <c r="D7049" s="142"/>
      <c r="E7049" s="142"/>
      <c r="F7049" s="142"/>
      <c r="K7049" s="140" t="s">
        <v>8403</v>
      </c>
    </row>
    <row r="7050" spans="1:11" s="139" customFormat="1" ht="30" customHeight="1">
      <c r="A7050" s="140" t="s">
        <v>4983</v>
      </c>
      <c r="B7050" s="142"/>
      <c r="C7050" s="142"/>
      <c r="D7050" s="142"/>
      <c r="E7050" s="142"/>
      <c r="F7050" s="142"/>
      <c r="K7050" s="140" t="s">
        <v>8404</v>
      </c>
    </row>
    <row r="7051" spans="1:11" s="139" customFormat="1" ht="30" customHeight="1">
      <c r="A7051" s="140" t="s">
        <v>4984</v>
      </c>
      <c r="B7051" s="142"/>
      <c r="C7051" s="142"/>
      <c r="D7051" s="142"/>
      <c r="E7051" s="142"/>
      <c r="F7051" s="142"/>
      <c r="K7051" s="140" t="s">
        <v>8405</v>
      </c>
    </row>
    <row r="7052" spans="1:11" s="139" customFormat="1" ht="30" customHeight="1">
      <c r="A7052" s="140" t="s">
        <v>4985</v>
      </c>
      <c r="B7052" s="142"/>
      <c r="C7052" s="142"/>
      <c r="D7052" s="142"/>
      <c r="E7052" s="142"/>
      <c r="F7052" s="142"/>
      <c r="K7052" s="140" t="s">
        <v>4985</v>
      </c>
    </row>
    <row r="7053" spans="1:11" s="139" customFormat="1" ht="30" customHeight="1">
      <c r="A7053" s="140" t="s">
        <v>4986</v>
      </c>
      <c r="B7053" s="142"/>
      <c r="C7053" s="142"/>
      <c r="D7053" s="142"/>
      <c r="E7053" s="142"/>
      <c r="F7053" s="142"/>
      <c r="K7053" s="140" t="s">
        <v>4986</v>
      </c>
    </row>
    <row r="7054" spans="1:11" s="139" customFormat="1" ht="30" customHeight="1">
      <c r="A7054" s="140" t="s">
        <v>3586</v>
      </c>
      <c r="B7054" s="142"/>
      <c r="C7054" s="142"/>
      <c r="D7054" s="142"/>
      <c r="E7054" s="142"/>
      <c r="F7054" s="142"/>
      <c r="K7054" s="140" t="s">
        <v>6718</v>
      </c>
    </row>
    <row r="7055" spans="1:11" s="139" customFormat="1" ht="30" customHeight="1">
      <c r="A7055" s="140" t="s">
        <v>4987</v>
      </c>
      <c r="B7055" s="142"/>
      <c r="C7055" s="142"/>
      <c r="D7055" s="142"/>
      <c r="E7055" s="142"/>
      <c r="F7055" s="142"/>
      <c r="K7055" s="140" t="s">
        <v>8406</v>
      </c>
    </row>
    <row r="7056" spans="1:11" s="139" customFormat="1" ht="30" customHeight="1">
      <c r="A7056" s="140" t="s">
        <v>5728</v>
      </c>
      <c r="B7056" s="142"/>
      <c r="C7056" s="142"/>
      <c r="D7056" s="142"/>
      <c r="E7056" s="142"/>
      <c r="F7056" s="142"/>
      <c r="K7056" s="140" t="s">
        <v>9207</v>
      </c>
    </row>
    <row r="7057" spans="1:11" s="139" customFormat="1" ht="30" customHeight="1">
      <c r="A7057" s="140" t="s">
        <v>4989</v>
      </c>
      <c r="B7057" s="142"/>
      <c r="C7057" s="142"/>
      <c r="D7057" s="142"/>
      <c r="E7057" s="142"/>
      <c r="F7057" s="142"/>
      <c r="K7057" s="140" t="s">
        <v>9208</v>
      </c>
    </row>
    <row r="7058" spans="1:11" s="139" customFormat="1" ht="30" customHeight="1">
      <c r="A7058" s="140" t="s">
        <v>5729</v>
      </c>
      <c r="B7058" s="142"/>
      <c r="C7058" s="142"/>
      <c r="D7058" s="142"/>
      <c r="E7058" s="142"/>
      <c r="F7058" s="142"/>
      <c r="K7058" s="140" t="s">
        <v>9209</v>
      </c>
    </row>
    <row r="7059" spans="1:11" s="139" customFormat="1" ht="30" customHeight="1">
      <c r="A7059" s="140" t="s">
        <v>5018</v>
      </c>
      <c r="B7059" s="142"/>
      <c r="C7059" s="142"/>
      <c r="D7059" s="142"/>
      <c r="E7059" s="142"/>
      <c r="F7059" s="142"/>
      <c r="K7059" s="140" t="s">
        <v>8442</v>
      </c>
    </row>
    <row r="7060" spans="1:11" s="139" customFormat="1" ht="30" customHeight="1">
      <c r="A7060" s="140" t="s">
        <v>4992</v>
      </c>
      <c r="B7060" s="142"/>
      <c r="C7060" s="142"/>
      <c r="D7060" s="142"/>
      <c r="E7060" s="142"/>
      <c r="F7060" s="142"/>
      <c r="K7060" s="140" t="s">
        <v>8411</v>
      </c>
    </row>
    <row r="7061" spans="1:11" s="139" customFormat="1" ht="30" customHeight="1">
      <c r="A7061" s="140" t="s">
        <v>4993</v>
      </c>
      <c r="B7061" s="142"/>
      <c r="C7061" s="142"/>
      <c r="D7061" s="142"/>
      <c r="E7061" s="142"/>
      <c r="F7061" s="142"/>
      <c r="K7061" s="140" t="s">
        <v>8412</v>
      </c>
    </row>
    <row r="7062" spans="1:11" s="139" customFormat="1" ht="30" customHeight="1">
      <c r="A7062" s="140" t="s">
        <v>4994</v>
      </c>
      <c r="B7062" s="142"/>
      <c r="C7062" s="142"/>
      <c r="D7062" s="142"/>
      <c r="E7062" s="142"/>
      <c r="F7062" s="142"/>
      <c r="K7062" s="140" t="s">
        <v>8413</v>
      </c>
    </row>
    <row r="7063" spans="1:11" s="139" customFormat="1" ht="30" customHeight="1">
      <c r="A7063" s="140" t="s">
        <v>4995</v>
      </c>
      <c r="B7063" s="142"/>
      <c r="C7063" s="142"/>
      <c r="D7063" s="142"/>
      <c r="E7063" s="142"/>
      <c r="F7063" s="142"/>
      <c r="K7063" s="140" t="s">
        <v>8414</v>
      </c>
    </row>
    <row r="7064" spans="1:11" s="139" customFormat="1" ht="30" customHeight="1">
      <c r="A7064" s="140" t="s">
        <v>4994</v>
      </c>
      <c r="B7064" s="142"/>
      <c r="C7064" s="142"/>
      <c r="D7064" s="142"/>
      <c r="E7064" s="142"/>
      <c r="F7064" s="142"/>
      <c r="K7064" s="140" t="s">
        <v>8413</v>
      </c>
    </row>
    <row r="7065" spans="1:11" s="139" customFormat="1" ht="30" customHeight="1">
      <c r="A7065" s="140" t="s">
        <v>4996</v>
      </c>
      <c r="B7065" s="142"/>
      <c r="C7065" s="142"/>
      <c r="D7065" s="142"/>
      <c r="E7065" s="142"/>
      <c r="F7065" s="142"/>
      <c r="K7065" s="140" t="s">
        <v>8415</v>
      </c>
    </row>
    <row r="7066" spans="1:11" s="139" customFormat="1" ht="30" customHeight="1">
      <c r="A7066" s="140" t="s">
        <v>4997</v>
      </c>
      <c r="B7066" s="142"/>
      <c r="C7066" s="142"/>
      <c r="D7066" s="142"/>
      <c r="E7066" s="142"/>
      <c r="F7066" s="142"/>
      <c r="K7066" s="140" t="s">
        <v>8416</v>
      </c>
    </row>
    <row r="7067" spans="1:11" s="139" customFormat="1" ht="30" customHeight="1">
      <c r="A7067" s="140" t="s">
        <v>52</v>
      </c>
      <c r="B7067" s="142"/>
      <c r="C7067" s="142"/>
      <c r="D7067" s="142"/>
      <c r="E7067" s="142"/>
      <c r="F7067" s="142"/>
      <c r="K7067" s="140" t="s">
        <v>6676</v>
      </c>
    </row>
    <row r="7068" spans="1:11" s="139" customFormat="1" ht="30" customHeight="1">
      <c r="A7068" s="140" t="s">
        <v>4998</v>
      </c>
      <c r="B7068" s="142"/>
      <c r="C7068" s="142"/>
      <c r="D7068" s="142"/>
      <c r="E7068" s="142"/>
      <c r="F7068" s="142"/>
      <c r="K7068" s="140" t="s">
        <v>8417</v>
      </c>
    </row>
    <row r="7069" spans="1:11" s="139" customFormat="1" ht="30" customHeight="1">
      <c r="A7069" s="140" t="s">
        <v>5019</v>
      </c>
      <c r="B7069" s="142">
        <v>24270.9</v>
      </c>
      <c r="C7069" s="142"/>
      <c r="D7069" s="142"/>
      <c r="E7069" s="142">
        <v>24270.9</v>
      </c>
      <c r="F7069" s="142" t="s">
        <v>8418</v>
      </c>
      <c r="K7069" s="140" t="s">
        <v>8419</v>
      </c>
    </row>
    <row r="7070" spans="1:11" s="139" customFormat="1" ht="30" customHeight="1">
      <c r="A7070" s="140" t="s">
        <v>5020</v>
      </c>
      <c r="B7070" s="142"/>
      <c r="C7070" s="142">
        <v>41258.400000000001</v>
      </c>
      <c r="D7070" s="142"/>
      <c r="E7070" s="142">
        <v>41258.400000000001</v>
      </c>
      <c r="F7070" s="142" t="s">
        <v>8420</v>
      </c>
      <c r="K7070" s="140" t="s">
        <v>8421</v>
      </c>
    </row>
    <row r="7071" spans="1:11" s="139" customFormat="1" ht="30" customHeight="1">
      <c r="A7071" s="140" t="s">
        <v>5021</v>
      </c>
      <c r="B7071" s="142"/>
      <c r="C7071" s="142"/>
      <c r="D7071" s="142">
        <v>121330.2</v>
      </c>
      <c r="E7071" s="142">
        <v>121330.2</v>
      </c>
      <c r="F7071" s="142" t="s">
        <v>8422</v>
      </c>
      <c r="K7071" s="140" t="s">
        <v>8423</v>
      </c>
    </row>
    <row r="7072" spans="1:11" s="139" customFormat="1" ht="30" customHeight="1">
      <c r="A7072" s="140" t="s">
        <v>52</v>
      </c>
      <c r="B7072" s="142"/>
      <c r="C7072" s="142"/>
      <c r="D7072" s="142"/>
      <c r="E7072" s="142"/>
      <c r="F7072" s="142"/>
      <c r="K7072" s="140" t="s">
        <v>52</v>
      </c>
    </row>
    <row r="7073" spans="1:11" s="139" customFormat="1" ht="30" customHeight="1">
      <c r="A7073" s="140" t="s">
        <v>3748</v>
      </c>
      <c r="B7073" s="142">
        <v>24270.9</v>
      </c>
      <c r="C7073" s="142">
        <v>41258.400000000001</v>
      </c>
      <c r="D7073" s="142">
        <v>121330.2</v>
      </c>
      <c r="E7073" s="142">
        <v>186859.5</v>
      </c>
      <c r="F7073" s="142"/>
      <c r="K7073" s="140" t="s">
        <v>6919</v>
      </c>
    </row>
    <row r="7074" spans="1:11" s="139" customFormat="1" ht="30" customHeight="1">
      <c r="A7074" s="140" t="s">
        <v>52</v>
      </c>
      <c r="B7074" s="142"/>
      <c r="C7074" s="142"/>
      <c r="D7074" s="142"/>
      <c r="E7074" s="142"/>
      <c r="F7074" s="142"/>
      <c r="K7074" s="140" t="s">
        <v>6758</v>
      </c>
    </row>
    <row r="7075" spans="1:11" s="139" customFormat="1" ht="30" customHeight="1">
      <c r="A7075" s="140" t="s">
        <v>5002</v>
      </c>
      <c r="B7075" s="142"/>
      <c r="C7075" s="142"/>
      <c r="D7075" s="142"/>
      <c r="E7075" s="142"/>
      <c r="F7075" s="142"/>
      <c r="K7075" s="140" t="s">
        <v>8424</v>
      </c>
    </row>
    <row r="7076" spans="1:11" s="139" customFormat="1" ht="30" customHeight="1">
      <c r="A7076" s="140" t="s">
        <v>4341</v>
      </c>
      <c r="B7076" s="142"/>
      <c r="C7076" s="142"/>
      <c r="D7076" s="142"/>
      <c r="E7076" s="142"/>
      <c r="F7076" s="142"/>
      <c r="K7076" s="140" t="s">
        <v>7577</v>
      </c>
    </row>
    <row r="7077" spans="1:11" s="139" customFormat="1" ht="30" customHeight="1">
      <c r="A7077" s="140" t="s">
        <v>5004</v>
      </c>
      <c r="B7077" s="142"/>
      <c r="C7077" s="142"/>
      <c r="D7077" s="142"/>
      <c r="E7077" s="142"/>
      <c r="F7077" s="142"/>
      <c r="K7077" s="140" t="s">
        <v>8426</v>
      </c>
    </row>
    <row r="7078" spans="1:11" s="139" customFormat="1" ht="30" customHeight="1">
      <c r="A7078" s="140" t="s">
        <v>5005</v>
      </c>
      <c r="B7078" s="142"/>
      <c r="C7078" s="142"/>
      <c r="D7078" s="142"/>
      <c r="E7078" s="142"/>
      <c r="F7078" s="142"/>
      <c r="K7078" s="140" t="s">
        <v>8427</v>
      </c>
    </row>
    <row r="7079" spans="1:11" s="139" customFormat="1" ht="30" customHeight="1">
      <c r="A7079" s="140" t="s">
        <v>5006</v>
      </c>
      <c r="B7079" s="142"/>
      <c r="C7079" s="142"/>
      <c r="D7079" s="142"/>
      <c r="E7079" s="142"/>
      <c r="F7079" s="142"/>
      <c r="K7079" s="140" t="s">
        <v>8428</v>
      </c>
    </row>
    <row r="7080" spans="1:11" s="139" customFormat="1" ht="30" customHeight="1">
      <c r="A7080" s="140" t="s">
        <v>5731</v>
      </c>
      <c r="B7080" s="142"/>
      <c r="C7080" s="142"/>
      <c r="D7080" s="142"/>
      <c r="E7080" s="142"/>
      <c r="F7080" s="142"/>
      <c r="K7080" s="140" t="s">
        <v>9211</v>
      </c>
    </row>
    <row r="7081" spans="1:11" s="139" customFormat="1" ht="30" customHeight="1">
      <c r="A7081" s="140" t="s">
        <v>5732</v>
      </c>
      <c r="B7081" s="142"/>
      <c r="C7081" s="142"/>
      <c r="D7081" s="142"/>
      <c r="E7081" s="142"/>
      <c r="F7081" s="142"/>
      <c r="K7081" s="140" t="s">
        <v>9212</v>
      </c>
    </row>
    <row r="7082" spans="1:11" s="139" customFormat="1" ht="30" customHeight="1">
      <c r="A7082" s="140" t="s">
        <v>5009</v>
      </c>
      <c r="B7082" s="142"/>
      <c r="C7082" s="142"/>
      <c r="D7082" s="142"/>
      <c r="E7082" s="142"/>
      <c r="F7082" s="142"/>
      <c r="K7082" s="140" t="s">
        <v>8431</v>
      </c>
    </row>
    <row r="7083" spans="1:11" s="139" customFormat="1" ht="30" customHeight="1">
      <c r="A7083" s="140" t="s">
        <v>5733</v>
      </c>
      <c r="B7083" s="142"/>
      <c r="C7083" s="142"/>
      <c r="D7083" s="142"/>
      <c r="E7083" s="142"/>
      <c r="F7083" s="142"/>
      <c r="K7083" s="140" t="s">
        <v>8432</v>
      </c>
    </row>
    <row r="7084" spans="1:11" s="139" customFormat="1" ht="30" customHeight="1">
      <c r="A7084" s="140" t="s">
        <v>5011</v>
      </c>
      <c r="B7084" s="142"/>
      <c r="C7084" s="142"/>
      <c r="D7084" s="142"/>
      <c r="E7084" s="142"/>
      <c r="F7084" s="142"/>
      <c r="K7084" s="140" t="s">
        <v>8433</v>
      </c>
    </row>
    <row r="7085" spans="1:11" s="139" customFormat="1" ht="30" customHeight="1">
      <c r="A7085" s="140" t="s">
        <v>5785</v>
      </c>
      <c r="B7085" s="142">
        <v>11650.5</v>
      </c>
      <c r="C7085" s="142"/>
      <c r="D7085" s="142"/>
      <c r="E7085" s="142">
        <v>11650.5</v>
      </c>
      <c r="F7085" s="142" t="s">
        <v>8418</v>
      </c>
      <c r="K7085" s="140" t="s">
        <v>8434</v>
      </c>
    </row>
    <row r="7086" spans="1:11" s="139" customFormat="1" ht="30" customHeight="1">
      <c r="A7086" s="140" t="s">
        <v>5786</v>
      </c>
      <c r="B7086" s="142"/>
      <c r="C7086" s="142">
        <v>19804.900000000001</v>
      </c>
      <c r="D7086" s="142"/>
      <c r="E7086" s="142">
        <v>19804.900000000001</v>
      </c>
      <c r="F7086" s="142" t="s">
        <v>8420</v>
      </c>
      <c r="K7086" s="140" t="s">
        <v>8435</v>
      </c>
    </row>
    <row r="7087" spans="1:11" s="139" customFormat="1" ht="30" customHeight="1">
      <c r="A7087" s="140" t="s">
        <v>5787</v>
      </c>
      <c r="B7087" s="142"/>
      <c r="C7087" s="142"/>
      <c r="D7087" s="142">
        <v>58241.1</v>
      </c>
      <c r="E7087" s="142">
        <v>58241.1</v>
      </c>
      <c r="F7087" s="142" t="s">
        <v>8422</v>
      </c>
      <c r="K7087" s="140" t="s">
        <v>8436</v>
      </c>
    </row>
    <row r="7088" spans="1:11" s="139" customFormat="1" ht="30" customHeight="1">
      <c r="A7088" s="140" t="s">
        <v>52</v>
      </c>
      <c r="B7088" s="142"/>
      <c r="C7088" s="142"/>
      <c r="D7088" s="142"/>
      <c r="E7088" s="142"/>
      <c r="F7088" s="142"/>
      <c r="K7088" s="140" t="s">
        <v>52</v>
      </c>
    </row>
    <row r="7089" spans="1:11" s="139" customFormat="1" ht="30" customHeight="1">
      <c r="A7089" s="140" t="s">
        <v>3748</v>
      </c>
      <c r="B7089" s="142">
        <v>11650.5</v>
      </c>
      <c r="C7089" s="142">
        <v>19804.900000000001</v>
      </c>
      <c r="D7089" s="142">
        <v>58241.1</v>
      </c>
      <c r="E7089" s="142">
        <v>89696.5</v>
      </c>
      <c r="F7089" s="142"/>
      <c r="K7089" s="140" t="s">
        <v>6924</v>
      </c>
    </row>
    <row r="7090" spans="1:11" s="139" customFormat="1" ht="30" customHeight="1">
      <c r="A7090" s="140" t="s">
        <v>52</v>
      </c>
      <c r="B7090" s="142"/>
      <c r="C7090" s="142"/>
      <c r="D7090" s="142"/>
      <c r="E7090" s="142"/>
      <c r="F7090" s="142"/>
      <c r="K7090" s="140" t="s">
        <v>6796</v>
      </c>
    </row>
    <row r="7091" spans="1:11" s="139" customFormat="1" ht="30" customHeight="1">
      <c r="A7091" s="140" t="s">
        <v>3650</v>
      </c>
      <c r="B7091" s="142"/>
      <c r="C7091" s="142"/>
      <c r="D7091" s="142"/>
      <c r="E7091" s="142"/>
      <c r="F7091" s="142"/>
      <c r="K7091" s="140" t="s">
        <v>6806</v>
      </c>
    </row>
    <row r="7092" spans="1:11" s="139" customFormat="1" ht="30" customHeight="1">
      <c r="A7092" s="140" t="s">
        <v>5025</v>
      </c>
      <c r="B7092" s="142"/>
      <c r="C7092" s="142"/>
      <c r="D7092" s="142"/>
      <c r="E7092" s="142"/>
      <c r="F7092" s="142"/>
      <c r="K7092" s="140" t="s">
        <v>8437</v>
      </c>
    </row>
    <row r="7093" spans="1:11" s="139" customFormat="1" ht="30" customHeight="1">
      <c r="A7093" s="140" t="s">
        <v>5788</v>
      </c>
      <c r="B7093" s="142"/>
      <c r="C7093" s="142">
        <v>71630.8</v>
      </c>
      <c r="D7093" s="142"/>
      <c r="E7093" s="142">
        <v>71630.8</v>
      </c>
      <c r="F7093" s="142" t="s">
        <v>6755</v>
      </c>
      <c r="K7093" s="140" t="s">
        <v>9213</v>
      </c>
    </row>
    <row r="7094" spans="1:11" s="139" customFormat="1" ht="30" customHeight="1">
      <c r="A7094" s="140" t="s">
        <v>52</v>
      </c>
      <c r="B7094" s="142"/>
      <c r="C7094" s="142"/>
      <c r="D7094" s="142"/>
      <c r="E7094" s="142"/>
      <c r="F7094" s="142"/>
      <c r="K7094" s="140" t="s">
        <v>52</v>
      </c>
    </row>
    <row r="7095" spans="1:11" s="139" customFormat="1" ht="30" customHeight="1">
      <c r="A7095" s="140" t="s">
        <v>3748</v>
      </c>
      <c r="B7095" s="142"/>
      <c r="C7095" s="142">
        <v>71630.8</v>
      </c>
      <c r="D7095" s="142"/>
      <c r="E7095" s="142">
        <v>71630.8</v>
      </c>
      <c r="F7095" s="142"/>
      <c r="K7095" s="140" t="s">
        <v>6993</v>
      </c>
    </row>
    <row r="7096" spans="1:11" s="139" customFormat="1" ht="30" customHeight="1">
      <c r="A7096" s="140" t="s">
        <v>52</v>
      </c>
      <c r="B7096" s="146"/>
      <c r="C7096" s="146"/>
      <c r="D7096" s="146"/>
      <c r="E7096" s="146"/>
      <c r="F7096" s="146"/>
      <c r="K7096" s="140" t="s">
        <v>6994</v>
      </c>
    </row>
    <row r="7097" spans="1:11" s="139" customFormat="1" ht="30" customHeight="1">
      <c r="A7097" s="140" t="s">
        <v>3801</v>
      </c>
      <c r="B7097" s="146">
        <v>35921.4</v>
      </c>
      <c r="C7097" s="146">
        <v>132694.1</v>
      </c>
      <c r="D7097" s="146">
        <v>179571.3</v>
      </c>
      <c r="E7097" s="146">
        <v>348186.8</v>
      </c>
      <c r="F7097" s="146"/>
      <c r="K7097" s="140" t="s">
        <v>6995</v>
      </c>
    </row>
    <row r="7098" spans="1:11" s="139" customFormat="1" ht="30" customHeight="1">
      <c r="A7098" s="140"/>
      <c r="B7098" s="140"/>
      <c r="C7098" s="140"/>
      <c r="D7098" s="140"/>
      <c r="E7098" s="140"/>
      <c r="F7098" s="140"/>
    </row>
    <row r="7099" spans="1:11" s="139" customFormat="1" ht="30" customHeight="1" thickBot="1">
      <c r="A7099" s="144" t="s">
        <v>3566</v>
      </c>
      <c r="B7099" s="145">
        <v>35921</v>
      </c>
      <c r="C7099" s="145">
        <v>132694</v>
      </c>
      <c r="D7099" s="145">
        <v>179571</v>
      </c>
      <c r="E7099" s="145">
        <v>348186</v>
      </c>
      <c r="F7099" s="144"/>
    </row>
    <row r="7100" spans="1:11" s="139" customFormat="1" ht="30" customHeight="1">
      <c r="A7100" s="140"/>
      <c r="B7100" s="140"/>
      <c r="C7100" s="140"/>
      <c r="D7100" s="140"/>
      <c r="E7100" s="140"/>
      <c r="F7100" s="140"/>
    </row>
    <row r="7101" spans="1:11" s="139" customFormat="1" ht="30" customHeight="1">
      <c r="A7101" s="140" t="s">
        <v>9269</v>
      </c>
      <c r="B7101" s="141">
        <v>43984</v>
      </c>
      <c r="C7101" s="141">
        <v>217431</v>
      </c>
      <c r="D7101" s="141">
        <v>219878</v>
      </c>
      <c r="E7101" s="141">
        <v>481293</v>
      </c>
      <c r="F7101" s="140" t="s">
        <v>52</v>
      </c>
      <c r="G7101" s="139" t="s">
        <v>52</v>
      </c>
      <c r="H7101" s="139" t="s">
        <v>6610</v>
      </c>
      <c r="K7101" s="139">
        <v>1</v>
      </c>
    </row>
    <row r="7102" spans="1:11" s="139" customFormat="1" ht="30" customHeight="1">
      <c r="A7102" s="147"/>
      <c r="B7102" s="140"/>
      <c r="C7102" s="140"/>
      <c r="D7102" s="140"/>
      <c r="E7102" s="140"/>
      <c r="F7102" s="140"/>
    </row>
    <row r="7103" spans="1:11" s="139" customFormat="1" ht="30" customHeight="1">
      <c r="A7103" s="140" t="s">
        <v>6674</v>
      </c>
      <c r="B7103" s="140"/>
      <c r="C7103" s="140"/>
      <c r="D7103" s="140"/>
      <c r="E7103" s="140"/>
      <c r="F7103" s="140"/>
      <c r="G7103" s="139" t="s">
        <v>52</v>
      </c>
      <c r="I7103" s="139" t="s">
        <v>1535</v>
      </c>
      <c r="J7103" s="139" t="s">
        <v>52</v>
      </c>
      <c r="K7103" s="139" t="s">
        <v>56</v>
      </c>
    </row>
    <row r="7104" spans="1:11" s="139" customFormat="1" ht="30" customHeight="1">
      <c r="A7104" s="140" t="s">
        <v>52</v>
      </c>
      <c r="B7104" s="142"/>
      <c r="C7104" s="142"/>
      <c r="D7104" s="142"/>
      <c r="E7104" s="142"/>
      <c r="F7104" s="142"/>
      <c r="K7104" s="140" t="s">
        <v>6814</v>
      </c>
    </row>
    <row r="7105" spans="1:11" s="139" customFormat="1" ht="30" customHeight="1">
      <c r="A7105" s="140" t="s">
        <v>52</v>
      </c>
      <c r="B7105" s="142"/>
      <c r="C7105" s="142"/>
      <c r="D7105" s="142"/>
      <c r="E7105" s="142"/>
      <c r="F7105" s="142"/>
      <c r="K7105" s="140" t="s">
        <v>52</v>
      </c>
    </row>
    <row r="7106" spans="1:11" s="139" customFormat="1" ht="30" customHeight="1">
      <c r="A7106" s="140" t="s">
        <v>5789</v>
      </c>
      <c r="B7106" s="142"/>
      <c r="C7106" s="142"/>
      <c r="D7106" s="142"/>
      <c r="E7106" s="142"/>
      <c r="F7106" s="142"/>
      <c r="K7106" s="140" t="s">
        <v>9270</v>
      </c>
    </row>
    <row r="7107" spans="1:11" s="139" customFormat="1" ht="30" customHeight="1">
      <c r="A7107" s="140" t="s">
        <v>52</v>
      </c>
      <c r="B7107" s="142"/>
      <c r="C7107" s="142"/>
      <c r="D7107" s="142"/>
      <c r="E7107" s="142"/>
      <c r="F7107" s="142"/>
      <c r="K7107" s="140" t="s">
        <v>52</v>
      </c>
    </row>
    <row r="7108" spans="1:11" s="139" customFormat="1" ht="30" customHeight="1">
      <c r="A7108" s="140" t="s">
        <v>3548</v>
      </c>
      <c r="B7108" s="142"/>
      <c r="C7108" s="142"/>
      <c r="D7108" s="142"/>
      <c r="E7108" s="142"/>
      <c r="F7108" s="142"/>
      <c r="K7108" s="140" t="s">
        <v>6677</v>
      </c>
    </row>
    <row r="7109" spans="1:11" s="139" customFormat="1" ht="30" customHeight="1">
      <c r="A7109" s="140" t="s">
        <v>4977</v>
      </c>
      <c r="B7109" s="142"/>
      <c r="C7109" s="142"/>
      <c r="D7109" s="142"/>
      <c r="E7109" s="142"/>
      <c r="F7109" s="142"/>
      <c r="K7109" s="140" t="s">
        <v>8398</v>
      </c>
    </row>
    <row r="7110" spans="1:11" s="139" customFormat="1" ht="30" customHeight="1">
      <c r="A7110" s="140" t="s">
        <v>4978</v>
      </c>
      <c r="B7110" s="142"/>
      <c r="C7110" s="142"/>
      <c r="D7110" s="142"/>
      <c r="E7110" s="142"/>
      <c r="F7110" s="142"/>
      <c r="K7110" s="140" t="s">
        <v>8399</v>
      </c>
    </row>
    <row r="7111" spans="1:11" s="139" customFormat="1" ht="30" customHeight="1">
      <c r="A7111" s="140" t="s">
        <v>4321</v>
      </c>
      <c r="B7111" s="142"/>
      <c r="C7111" s="142"/>
      <c r="D7111" s="142"/>
      <c r="E7111" s="142"/>
      <c r="F7111" s="142"/>
      <c r="K7111" s="140" t="s">
        <v>7554</v>
      </c>
    </row>
    <row r="7112" spans="1:11" s="139" customFormat="1" ht="30" customHeight="1">
      <c r="A7112" s="140" t="s">
        <v>4322</v>
      </c>
      <c r="B7112" s="142"/>
      <c r="C7112" s="142"/>
      <c r="D7112" s="142"/>
      <c r="E7112" s="142"/>
      <c r="F7112" s="142"/>
      <c r="K7112" s="140" t="s">
        <v>7555</v>
      </c>
    </row>
    <row r="7113" spans="1:11" s="139" customFormat="1" ht="30" customHeight="1">
      <c r="A7113" s="140" t="s">
        <v>4979</v>
      </c>
      <c r="B7113" s="142"/>
      <c r="C7113" s="142"/>
      <c r="D7113" s="142"/>
      <c r="E7113" s="142"/>
      <c r="F7113" s="142"/>
      <c r="K7113" s="140" t="s">
        <v>8400</v>
      </c>
    </row>
    <row r="7114" spans="1:11" s="139" customFormat="1" ht="30" customHeight="1">
      <c r="A7114" s="140" t="s">
        <v>4980</v>
      </c>
      <c r="B7114" s="142"/>
      <c r="C7114" s="142"/>
      <c r="D7114" s="142"/>
      <c r="E7114" s="142"/>
      <c r="F7114" s="142"/>
      <c r="K7114" s="140" t="s">
        <v>8401</v>
      </c>
    </row>
    <row r="7115" spans="1:11" s="139" customFormat="1" ht="30" customHeight="1">
      <c r="A7115" s="140" t="s">
        <v>4981</v>
      </c>
      <c r="B7115" s="142"/>
      <c r="C7115" s="142"/>
      <c r="D7115" s="142"/>
      <c r="E7115" s="142"/>
      <c r="F7115" s="142"/>
      <c r="K7115" s="140" t="s">
        <v>8402</v>
      </c>
    </row>
    <row r="7116" spans="1:11" s="139" customFormat="1" ht="30" customHeight="1">
      <c r="A7116" s="140" t="s">
        <v>3635</v>
      </c>
      <c r="B7116" s="142"/>
      <c r="C7116" s="142"/>
      <c r="D7116" s="142"/>
      <c r="E7116" s="142"/>
      <c r="F7116" s="142"/>
      <c r="K7116" s="140" t="s">
        <v>6777</v>
      </c>
    </row>
    <row r="7117" spans="1:11" s="139" customFormat="1" ht="30" customHeight="1">
      <c r="A7117" s="140" t="s">
        <v>4982</v>
      </c>
      <c r="B7117" s="142"/>
      <c r="C7117" s="142"/>
      <c r="D7117" s="142"/>
      <c r="E7117" s="142"/>
      <c r="F7117" s="142"/>
      <c r="K7117" s="140" t="s">
        <v>8403</v>
      </c>
    </row>
    <row r="7118" spans="1:11" s="139" customFormat="1" ht="30" customHeight="1">
      <c r="A7118" s="140" t="s">
        <v>4983</v>
      </c>
      <c r="B7118" s="142"/>
      <c r="C7118" s="142"/>
      <c r="D7118" s="142"/>
      <c r="E7118" s="142"/>
      <c r="F7118" s="142"/>
      <c r="K7118" s="140" t="s">
        <v>8404</v>
      </c>
    </row>
    <row r="7119" spans="1:11" s="139" customFormat="1" ht="30" customHeight="1">
      <c r="A7119" s="140" t="s">
        <v>4984</v>
      </c>
      <c r="B7119" s="142"/>
      <c r="C7119" s="142"/>
      <c r="D7119" s="142"/>
      <c r="E7119" s="142"/>
      <c r="F7119" s="142"/>
      <c r="K7119" s="140" t="s">
        <v>8405</v>
      </c>
    </row>
    <row r="7120" spans="1:11" s="139" customFormat="1" ht="30" customHeight="1">
      <c r="A7120" s="140" t="s">
        <v>4985</v>
      </c>
      <c r="B7120" s="142"/>
      <c r="C7120" s="142"/>
      <c r="D7120" s="142"/>
      <c r="E7120" s="142"/>
      <c r="F7120" s="142"/>
      <c r="K7120" s="140" t="s">
        <v>4985</v>
      </c>
    </row>
    <row r="7121" spans="1:11" s="139" customFormat="1" ht="30" customHeight="1">
      <c r="A7121" s="140" t="s">
        <v>4986</v>
      </c>
      <c r="B7121" s="142"/>
      <c r="C7121" s="142"/>
      <c r="D7121" s="142"/>
      <c r="E7121" s="142"/>
      <c r="F7121" s="142"/>
      <c r="K7121" s="140" t="s">
        <v>4986</v>
      </c>
    </row>
    <row r="7122" spans="1:11" s="139" customFormat="1" ht="30" customHeight="1">
      <c r="A7122" s="140" t="s">
        <v>3586</v>
      </c>
      <c r="B7122" s="142"/>
      <c r="C7122" s="142"/>
      <c r="D7122" s="142"/>
      <c r="E7122" s="142"/>
      <c r="F7122" s="142"/>
      <c r="K7122" s="140" t="s">
        <v>6718</v>
      </c>
    </row>
    <row r="7123" spans="1:11" s="139" customFormat="1" ht="30" customHeight="1">
      <c r="A7123" s="140" t="s">
        <v>4987</v>
      </c>
      <c r="B7123" s="142"/>
      <c r="C7123" s="142"/>
      <c r="D7123" s="142"/>
      <c r="E7123" s="142"/>
      <c r="F7123" s="142"/>
      <c r="K7123" s="140" t="s">
        <v>8406</v>
      </c>
    </row>
    <row r="7124" spans="1:11" s="139" customFormat="1" ht="30" customHeight="1">
      <c r="A7124" s="140" t="s">
        <v>4988</v>
      </c>
      <c r="B7124" s="142"/>
      <c r="C7124" s="142"/>
      <c r="D7124" s="142"/>
      <c r="E7124" s="142"/>
      <c r="F7124" s="142"/>
      <c r="K7124" s="140" t="s">
        <v>8407</v>
      </c>
    </row>
    <row r="7125" spans="1:11" s="139" customFormat="1" ht="30" customHeight="1">
      <c r="A7125" s="140" t="s">
        <v>4989</v>
      </c>
      <c r="B7125" s="142"/>
      <c r="C7125" s="142"/>
      <c r="D7125" s="142"/>
      <c r="E7125" s="142"/>
      <c r="F7125" s="142"/>
      <c r="K7125" s="140" t="s">
        <v>8408</v>
      </c>
    </row>
    <row r="7126" spans="1:11" s="139" customFormat="1" ht="30" customHeight="1">
      <c r="A7126" s="140" t="s">
        <v>4990</v>
      </c>
      <c r="B7126" s="142"/>
      <c r="C7126" s="142"/>
      <c r="D7126" s="142"/>
      <c r="E7126" s="142"/>
      <c r="F7126" s="142"/>
      <c r="K7126" s="140" t="s">
        <v>8409</v>
      </c>
    </row>
    <row r="7127" spans="1:11" s="139" customFormat="1" ht="30" customHeight="1">
      <c r="A7127" s="140" t="s">
        <v>5018</v>
      </c>
      <c r="B7127" s="142"/>
      <c r="C7127" s="142"/>
      <c r="D7127" s="142"/>
      <c r="E7127" s="142"/>
      <c r="F7127" s="142"/>
      <c r="K7127" s="140" t="s">
        <v>8442</v>
      </c>
    </row>
    <row r="7128" spans="1:11" s="139" customFormat="1" ht="30" customHeight="1">
      <c r="A7128" s="140" t="s">
        <v>4992</v>
      </c>
      <c r="B7128" s="142"/>
      <c r="C7128" s="142"/>
      <c r="D7128" s="142"/>
      <c r="E7128" s="142"/>
      <c r="F7128" s="142"/>
      <c r="K7128" s="140" t="s">
        <v>8411</v>
      </c>
    </row>
    <row r="7129" spans="1:11" s="139" customFormat="1" ht="30" customHeight="1">
      <c r="A7129" s="140" t="s">
        <v>4993</v>
      </c>
      <c r="B7129" s="142"/>
      <c r="C7129" s="142"/>
      <c r="D7129" s="142"/>
      <c r="E7129" s="142"/>
      <c r="F7129" s="142"/>
      <c r="K7129" s="140" t="s">
        <v>8412</v>
      </c>
    </row>
    <row r="7130" spans="1:11" s="139" customFormat="1" ht="30" customHeight="1">
      <c r="A7130" s="140" t="s">
        <v>4994</v>
      </c>
      <c r="B7130" s="142"/>
      <c r="C7130" s="142"/>
      <c r="D7130" s="142"/>
      <c r="E7130" s="142"/>
      <c r="F7130" s="142"/>
      <c r="K7130" s="140" t="s">
        <v>8413</v>
      </c>
    </row>
    <row r="7131" spans="1:11" s="139" customFormat="1" ht="30" customHeight="1">
      <c r="A7131" s="140" t="s">
        <v>4995</v>
      </c>
      <c r="B7131" s="142"/>
      <c r="C7131" s="142"/>
      <c r="D7131" s="142"/>
      <c r="E7131" s="142"/>
      <c r="F7131" s="142"/>
      <c r="K7131" s="140" t="s">
        <v>8414</v>
      </c>
    </row>
    <row r="7132" spans="1:11" s="139" customFormat="1" ht="30" customHeight="1">
      <c r="A7132" s="140" t="s">
        <v>4994</v>
      </c>
      <c r="B7132" s="142"/>
      <c r="C7132" s="142"/>
      <c r="D7132" s="142"/>
      <c r="E7132" s="142"/>
      <c r="F7132" s="142"/>
      <c r="K7132" s="140" t="s">
        <v>8413</v>
      </c>
    </row>
    <row r="7133" spans="1:11" s="139" customFormat="1" ht="30" customHeight="1">
      <c r="A7133" s="140" t="s">
        <v>4996</v>
      </c>
      <c r="B7133" s="142"/>
      <c r="C7133" s="142"/>
      <c r="D7133" s="142"/>
      <c r="E7133" s="142"/>
      <c r="F7133" s="142"/>
      <c r="K7133" s="140" t="s">
        <v>8415</v>
      </c>
    </row>
    <row r="7134" spans="1:11" s="139" customFormat="1" ht="30" customHeight="1">
      <c r="A7134" s="140" t="s">
        <v>4997</v>
      </c>
      <c r="B7134" s="142"/>
      <c r="C7134" s="142"/>
      <c r="D7134" s="142"/>
      <c r="E7134" s="142"/>
      <c r="F7134" s="142"/>
      <c r="K7134" s="140" t="s">
        <v>8416</v>
      </c>
    </row>
    <row r="7135" spans="1:11" s="139" customFormat="1" ht="30" customHeight="1">
      <c r="A7135" s="140" t="s">
        <v>52</v>
      </c>
      <c r="B7135" s="142"/>
      <c r="C7135" s="142"/>
      <c r="D7135" s="142"/>
      <c r="E7135" s="142"/>
      <c r="F7135" s="142"/>
      <c r="K7135" s="140" t="s">
        <v>6676</v>
      </c>
    </row>
    <row r="7136" spans="1:11" s="139" customFormat="1" ht="30" customHeight="1">
      <c r="A7136" s="140" t="s">
        <v>4998</v>
      </c>
      <c r="B7136" s="142"/>
      <c r="C7136" s="142"/>
      <c r="D7136" s="142"/>
      <c r="E7136" s="142"/>
      <c r="F7136" s="142"/>
      <c r="K7136" s="140" t="s">
        <v>8417</v>
      </c>
    </row>
    <row r="7137" spans="1:11" s="139" customFormat="1" ht="30" customHeight="1">
      <c r="A7137" s="140" t="s">
        <v>5019</v>
      </c>
      <c r="B7137" s="142">
        <v>24270.9</v>
      </c>
      <c r="C7137" s="142"/>
      <c r="D7137" s="142"/>
      <c r="E7137" s="142">
        <v>24270.9</v>
      </c>
      <c r="F7137" s="142" t="s">
        <v>8418</v>
      </c>
      <c r="K7137" s="140" t="s">
        <v>8419</v>
      </c>
    </row>
    <row r="7138" spans="1:11" s="139" customFormat="1" ht="30" customHeight="1">
      <c r="A7138" s="140" t="s">
        <v>5020</v>
      </c>
      <c r="B7138" s="142"/>
      <c r="C7138" s="142">
        <v>41258.400000000001</v>
      </c>
      <c r="D7138" s="142"/>
      <c r="E7138" s="142">
        <v>41258.400000000001</v>
      </c>
      <c r="F7138" s="142" t="s">
        <v>8420</v>
      </c>
      <c r="K7138" s="140" t="s">
        <v>8421</v>
      </c>
    </row>
    <row r="7139" spans="1:11" s="139" customFormat="1" ht="30" customHeight="1">
      <c r="A7139" s="140" t="s">
        <v>5021</v>
      </c>
      <c r="B7139" s="142"/>
      <c r="C7139" s="142"/>
      <c r="D7139" s="142">
        <v>121330.2</v>
      </c>
      <c r="E7139" s="142">
        <v>121330.2</v>
      </c>
      <c r="F7139" s="142" t="s">
        <v>8422</v>
      </c>
      <c r="K7139" s="140" t="s">
        <v>8423</v>
      </c>
    </row>
    <row r="7140" spans="1:11" s="139" customFormat="1" ht="30" customHeight="1">
      <c r="A7140" s="140" t="s">
        <v>52</v>
      </c>
      <c r="B7140" s="142"/>
      <c r="C7140" s="142"/>
      <c r="D7140" s="142"/>
      <c r="E7140" s="142"/>
      <c r="F7140" s="142"/>
      <c r="K7140" s="140" t="s">
        <v>52</v>
      </c>
    </row>
    <row r="7141" spans="1:11" s="139" customFormat="1" ht="30" customHeight="1">
      <c r="A7141" s="140" t="s">
        <v>3748</v>
      </c>
      <c r="B7141" s="142">
        <v>24270.9</v>
      </c>
      <c r="C7141" s="142">
        <v>41258.400000000001</v>
      </c>
      <c r="D7141" s="142">
        <v>121330.2</v>
      </c>
      <c r="E7141" s="142">
        <v>186859.5</v>
      </c>
      <c r="F7141" s="142"/>
      <c r="K7141" s="140" t="s">
        <v>6919</v>
      </c>
    </row>
    <row r="7142" spans="1:11" s="139" customFormat="1" ht="30" customHeight="1">
      <c r="A7142" s="140" t="s">
        <v>52</v>
      </c>
      <c r="B7142" s="142"/>
      <c r="C7142" s="142"/>
      <c r="D7142" s="142"/>
      <c r="E7142" s="142"/>
      <c r="F7142" s="142"/>
      <c r="K7142" s="140" t="s">
        <v>6758</v>
      </c>
    </row>
    <row r="7143" spans="1:11" s="139" customFormat="1" ht="30" customHeight="1">
      <c r="A7143" s="140" t="s">
        <v>5002</v>
      </c>
      <c r="B7143" s="142"/>
      <c r="C7143" s="142"/>
      <c r="D7143" s="142"/>
      <c r="E7143" s="142"/>
      <c r="F7143" s="142"/>
      <c r="K7143" s="140" t="s">
        <v>8424</v>
      </c>
    </row>
    <row r="7144" spans="1:11" s="139" customFormat="1" ht="30" customHeight="1">
      <c r="A7144" s="140" t="s">
        <v>5003</v>
      </c>
      <c r="B7144" s="142"/>
      <c r="C7144" s="142"/>
      <c r="D7144" s="142"/>
      <c r="E7144" s="142"/>
      <c r="F7144" s="142"/>
      <c r="K7144" s="140" t="s">
        <v>8425</v>
      </c>
    </row>
    <row r="7145" spans="1:11" s="139" customFormat="1" ht="30" customHeight="1">
      <c r="A7145" s="140" t="s">
        <v>5004</v>
      </c>
      <c r="B7145" s="142"/>
      <c r="C7145" s="142"/>
      <c r="D7145" s="142"/>
      <c r="E7145" s="142"/>
      <c r="F7145" s="142"/>
      <c r="K7145" s="140" t="s">
        <v>8426</v>
      </c>
    </row>
    <row r="7146" spans="1:11" s="139" customFormat="1" ht="30" customHeight="1">
      <c r="A7146" s="140" t="s">
        <v>5005</v>
      </c>
      <c r="B7146" s="142"/>
      <c r="C7146" s="142"/>
      <c r="D7146" s="142"/>
      <c r="E7146" s="142"/>
      <c r="F7146" s="142"/>
      <c r="K7146" s="140" t="s">
        <v>8427</v>
      </c>
    </row>
    <row r="7147" spans="1:11" s="139" customFormat="1" ht="30" customHeight="1">
      <c r="A7147" s="140" t="s">
        <v>5006</v>
      </c>
      <c r="B7147" s="142"/>
      <c r="C7147" s="142"/>
      <c r="D7147" s="142"/>
      <c r="E7147" s="142"/>
      <c r="F7147" s="142"/>
      <c r="K7147" s="140" t="s">
        <v>8428</v>
      </c>
    </row>
    <row r="7148" spans="1:11" s="139" customFormat="1" ht="30" customHeight="1">
      <c r="A7148" s="140" t="s">
        <v>5007</v>
      </c>
      <c r="B7148" s="142"/>
      <c r="C7148" s="142"/>
      <c r="D7148" s="142"/>
      <c r="E7148" s="142"/>
      <c r="F7148" s="142"/>
      <c r="K7148" s="140" t="s">
        <v>8429</v>
      </c>
    </row>
    <row r="7149" spans="1:11" s="139" customFormat="1" ht="30" customHeight="1">
      <c r="A7149" s="140" t="s">
        <v>5008</v>
      </c>
      <c r="B7149" s="142"/>
      <c r="C7149" s="142"/>
      <c r="D7149" s="142"/>
      <c r="E7149" s="142"/>
      <c r="F7149" s="142"/>
      <c r="K7149" s="140" t="s">
        <v>8430</v>
      </c>
    </row>
    <row r="7150" spans="1:11" s="139" customFormat="1" ht="30" customHeight="1">
      <c r="A7150" s="140" t="s">
        <v>5009</v>
      </c>
      <c r="B7150" s="142"/>
      <c r="C7150" s="142"/>
      <c r="D7150" s="142"/>
      <c r="E7150" s="142"/>
      <c r="F7150" s="142"/>
      <c r="K7150" s="140" t="s">
        <v>8431</v>
      </c>
    </row>
    <row r="7151" spans="1:11" s="139" customFormat="1" ht="30" customHeight="1">
      <c r="A7151" s="140" t="s">
        <v>5010</v>
      </c>
      <c r="B7151" s="142"/>
      <c r="C7151" s="142"/>
      <c r="D7151" s="142"/>
      <c r="E7151" s="142"/>
      <c r="F7151" s="142"/>
      <c r="K7151" s="140" t="s">
        <v>8432</v>
      </c>
    </row>
    <row r="7152" spans="1:11" s="139" customFormat="1" ht="30" customHeight="1">
      <c r="A7152" s="140" t="s">
        <v>5011</v>
      </c>
      <c r="B7152" s="142"/>
      <c r="C7152" s="142"/>
      <c r="D7152" s="142"/>
      <c r="E7152" s="142"/>
      <c r="F7152" s="142"/>
      <c r="K7152" s="140" t="s">
        <v>8433</v>
      </c>
    </row>
    <row r="7153" spans="1:11" s="139" customFormat="1" ht="30" customHeight="1">
      <c r="A7153" s="140" t="s">
        <v>5022</v>
      </c>
      <c r="B7153" s="142">
        <v>10916.6</v>
      </c>
      <c r="C7153" s="142"/>
      <c r="D7153" s="142"/>
      <c r="E7153" s="142">
        <v>10916.6</v>
      </c>
      <c r="F7153" s="142" t="s">
        <v>8418</v>
      </c>
      <c r="K7153" s="140" t="s">
        <v>8434</v>
      </c>
    </row>
    <row r="7154" spans="1:11" s="139" customFormat="1" ht="30" customHeight="1">
      <c r="A7154" s="140" t="s">
        <v>5023</v>
      </c>
      <c r="B7154" s="142"/>
      <c r="C7154" s="142">
        <v>18557.3</v>
      </c>
      <c r="D7154" s="142"/>
      <c r="E7154" s="142">
        <v>18557.3</v>
      </c>
      <c r="F7154" s="142" t="s">
        <v>8420</v>
      </c>
      <c r="K7154" s="140" t="s">
        <v>8435</v>
      </c>
    </row>
    <row r="7155" spans="1:11" s="139" customFormat="1" ht="30" customHeight="1">
      <c r="A7155" s="140" t="s">
        <v>5024</v>
      </c>
      <c r="B7155" s="142"/>
      <c r="C7155" s="142"/>
      <c r="D7155" s="142">
        <v>54572.3</v>
      </c>
      <c r="E7155" s="142">
        <v>54572.3</v>
      </c>
      <c r="F7155" s="142" t="s">
        <v>8422</v>
      </c>
      <c r="K7155" s="140" t="s">
        <v>8436</v>
      </c>
    </row>
    <row r="7156" spans="1:11" s="139" customFormat="1" ht="30" customHeight="1">
      <c r="A7156" s="140" t="s">
        <v>52</v>
      </c>
      <c r="B7156" s="142"/>
      <c r="C7156" s="142"/>
      <c r="D7156" s="142"/>
      <c r="E7156" s="142"/>
      <c r="F7156" s="142"/>
      <c r="K7156" s="140" t="s">
        <v>52</v>
      </c>
    </row>
    <row r="7157" spans="1:11" s="139" customFormat="1" ht="30" customHeight="1">
      <c r="A7157" s="140" t="s">
        <v>3748</v>
      </c>
      <c r="B7157" s="142">
        <v>10916.6</v>
      </c>
      <c r="C7157" s="142">
        <v>18557.3</v>
      </c>
      <c r="D7157" s="142">
        <v>54572.3</v>
      </c>
      <c r="E7157" s="142">
        <v>84046.2</v>
      </c>
      <c r="F7157" s="142"/>
      <c r="K7157" s="140" t="s">
        <v>6924</v>
      </c>
    </row>
    <row r="7158" spans="1:11" s="139" customFormat="1" ht="30" customHeight="1">
      <c r="A7158" s="140" t="s">
        <v>52</v>
      </c>
      <c r="B7158" s="142"/>
      <c r="C7158" s="142"/>
      <c r="D7158" s="142"/>
      <c r="E7158" s="142"/>
      <c r="F7158" s="142"/>
      <c r="K7158" s="140" t="s">
        <v>6796</v>
      </c>
    </row>
    <row r="7159" spans="1:11" s="139" customFormat="1" ht="30" customHeight="1">
      <c r="A7159" s="140" t="s">
        <v>3650</v>
      </c>
      <c r="B7159" s="142"/>
      <c r="C7159" s="142"/>
      <c r="D7159" s="142"/>
      <c r="E7159" s="142"/>
      <c r="F7159" s="142"/>
      <c r="K7159" s="140" t="s">
        <v>6806</v>
      </c>
    </row>
    <row r="7160" spans="1:11" s="139" customFormat="1" ht="30" customHeight="1">
      <c r="A7160" s="140" t="s">
        <v>5025</v>
      </c>
      <c r="B7160" s="142"/>
      <c r="C7160" s="142"/>
      <c r="D7160" s="142"/>
      <c r="E7160" s="142"/>
      <c r="F7160" s="142"/>
      <c r="K7160" s="140" t="s">
        <v>8437</v>
      </c>
    </row>
    <row r="7161" spans="1:11" s="139" customFormat="1" ht="30" customHeight="1">
      <c r="A7161" s="140" t="s">
        <v>5026</v>
      </c>
      <c r="B7161" s="142"/>
      <c r="C7161" s="142">
        <v>71630.8</v>
      </c>
      <c r="D7161" s="142"/>
      <c r="E7161" s="142">
        <v>71630.8</v>
      </c>
      <c r="F7161" s="142" t="s">
        <v>6755</v>
      </c>
      <c r="K7161" s="140" t="s">
        <v>8438</v>
      </c>
    </row>
    <row r="7162" spans="1:11" s="139" customFormat="1" ht="30" customHeight="1">
      <c r="A7162" s="140" t="s">
        <v>52</v>
      </c>
      <c r="B7162" s="142"/>
      <c r="C7162" s="142"/>
      <c r="D7162" s="142"/>
      <c r="E7162" s="142"/>
      <c r="F7162" s="142"/>
      <c r="K7162" s="140" t="s">
        <v>52</v>
      </c>
    </row>
    <row r="7163" spans="1:11" s="139" customFormat="1" ht="30" customHeight="1">
      <c r="A7163" s="140" t="s">
        <v>3748</v>
      </c>
      <c r="B7163" s="142"/>
      <c r="C7163" s="142">
        <v>71630.8</v>
      </c>
      <c r="D7163" s="142"/>
      <c r="E7163" s="142">
        <v>71630.8</v>
      </c>
      <c r="F7163" s="142"/>
      <c r="K7163" s="140" t="s">
        <v>6993</v>
      </c>
    </row>
    <row r="7164" spans="1:11" s="139" customFormat="1" ht="30" customHeight="1">
      <c r="A7164" s="140" t="s">
        <v>52</v>
      </c>
      <c r="B7164" s="142"/>
      <c r="C7164" s="142"/>
      <c r="D7164" s="142"/>
      <c r="E7164" s="142"/>
      <c r="F7164" s="142"/>
      <c r="K7164" s="140" t="s">
        <v>6805</v>
      </c>
    </row>
    <row r="7165" spans="1:11" s="139" customFormat="1" ht="30" customHeight="1">
      <c r="A7165" s="140" t="s">
        <v>5739</v>
      </c>
      <c r="B7165" s="142"/>
      <c r="C7165" s="142"/>
      <c r="D7165" s="142"/>
      <c r="E7165" s="142"/>
      <c r="F7165" s="142"/>
      <c r="K7165" s="140" t="s">
        <v>9218</v>
      </c>
    </row>
    <row r="7166" spans="1:11" s="139" customFormat="1" ht="30" customHeight="1">
      <c r="A7166" s="140" t="s">
        <v>5740</v>
      </c>
      <c r="B7166" s="142"/>
      <c r="C7166" s="142"/>
      <c r="D7166" s="142"/>
      <c r="E7166" s="142"/>
      <c r="F7166" s="142"/>
      <c r="K7166" s="140" t="s">
        <v>9219</v>
      </c>
    </row>
    <row r="7167" spans="1:11" s="139" customFormat="1" ht="30" customHeight="1">
      <c r="A7167" s="140" t="s">
        <v>5741</v>
      </c>
      <c r="B7167" s="142"/>
      <c r="C7167" s="142"/>
      <c r="D7167" s="142"/>
      <c r="E7167" s="142"/>
      <c r="F7167" s="142"/>
      <c r="K7167" s="140" t="s">
        <v>9220</v>
      </c>
    </row>
    <row r="7168" spans="1:11" s="139" customFormat="1" ht="30" customHeight="1">
      <c r="A7168" s="140" t="s">
        <v>5790</v>
      </c>
      <c r="B7168" s="142">
        <v>8796.7999999999993</v>
      </c>
      <c r="C7168" s="142"/>
      <c r="D7168" s="142"/>
      <c r="E7168" s="142">
        <v>8796.7999999999993</v>
      </c>
      <c r="F7168" s="142"/>
      <c r="K7168" s="140" t="s">
        <v>9221</v>
      </c>
    </row>
    <row r="7169" spans="1:11" s="139" customFormat="1" ht="30" customHeight="1">
      <c r="A7169" s="140" t="s">
        <v>5743</v>
      </c>
      <c r="B7169" s="142"/>
      <c r="C7169" s="142"/>
      <c r="D7169" s="142"/>
      <c r="E7169" s="142"/>
      <c r="F7169" s="142"/>
      <c r="K7169" s="140" t="s">
        <v>9222</v>
      </c>
    </row>
    <row r="7170" spans="1:11" s="139" customFormat="1" ht="30" customHeight="1">
      <c r="A7170" s="140" t="s">
        <v>5791</v>
      </c>
      <c r="B7170" s="142"/>
      <c r="C7170" s="142">
        <v>52338.7</v>
      </c>
      <c r="D7170" s="142"/>
      <c r="E7170" s="142">
        <v>52338.7</v>
      </c>
      <c r="F7170" s="142"/>
      <c r="K7170" s="140" t="s">
        <v>9223</v>
      </c>
    </row>
    <row r="7171" spans="1:11" s="139" customFormat="1" ht="30" customHeight="1">
      <c r="A7171" s="140" t="s">
        <v>5745</v>
      </c>
      <c r="B7171" s="142"/>
      <c r="C7171" s="142"/>
      <c r="D7171" s="142"/>
      <c r="E7171" s="142"/>
      <c r="F7171" s="142"/>
      <c r="K7171" s="140" t="s">
        <v>9224</v>
      </c>
    </row>
    <row r="7172" spans="1:11" s="139" customFormat="1" ht="30" customHeight="1">
      <c r="A7172" s="140" t="s">
        <v>5792</v>
      </c>
      <c r="B7172" s="142"/>
      <c r="C7172" s="142"/>
      <c r="D7172" s="142">
        <v>43975.6</v>
      </c>
      <c r="E7172" s="142">
        <v>43975.6</v>
      </c>
      <c r="F7172" s="142"/>
      <c r="K7172" s="140" t="s">
        <v>9225</v>
      </c>
    </row>
    <row r="7173" spans="1:11" s="139" customFormat="1" ht="30" customHeight="1">
      <c r="A7173" s="140" t="s">
        <v>5747</v>
      </c>
      <c r="B7173" s="142"/>
      <c r="C7173" s="142"/>
      <c r="D7173" s="142"/>
      <c r="E7173" s="142"/>
      <c r="F7173" s="142"/>
      <c r="K7173" s="140" t="s">
        <v>9226</v>
      </c>
    </row>
    <row r="7174" spans="1:11" s="139" customFormat="1" ht="30" customHeight="1">
      <c r="A7174" s="140" t="s">
        <v>5793</v>
      </c>
      <c r="B7174" s="142"/>
      <c r="C7174" s="142">
        <v>33646.300000000003</v>
      </c>
      <c r="D7174" s="142"/>
      <c r="E7174" s="142">
        <v>33646.300000000003</v>
      </c>
      <c r="F7174" s="142"/>
      <c r="K7174" s="140" t="s">
        <v>9227</v>
      </c>
    </row>
    <row r="7175" spans="1:11" s="139" customFormat="1" ht="30" customHeight="1">
      <c r="A7175" s="140" t="s">
        <v>5749</v>
      </c>
      <c r="B7175" s="142"/>
      <c r="C7175" s="142"/>
      <c r="D7175" s="142"/>
      <c r="E7175" s="142"/>
      <c r="F7175" s="142"/>
      <c r="K7175" s="140" t="s">
        <v>9228</v>
      </c>
    </row>
    <row r="7176" spans="1:11" s="139" customFormat="1" ht="30" customHeight="1">
      <c r="A7176" s="140" t="s">
        <v>5794</v>
      </c>
      <c r="B7176" s="142"/>
      <c r="C7176" s="142">
        <v>62676.9</v>
      </c>
      <c r="D7176" s="142"/>
      <c r="E7176" s="142">
        <v>62676.9</v>
      </c>
      <c r="F7176" s="142"/>
      <c r="K7176" s="140" t="s">
        <v>9229</v>
      </c>
    </row>
    <row r="7177" spans="1:11" s="139" customFormat="1" ht="30" customHeight="1">
      <c r="A7177" s="140" t="s">
        <v>5795</v>
      </c>
      <c r="B7177" s="142"/>
      <c r="C7177" s="142">
        <v>40292.300000000003</v>
      </c>
      <c r="D7177" s="142"/>
      <c r="E7177" s="142">
        <v>40292.300000000003</v>
      </c>
      <c r="F7177" s="142"/>
      <c r="K7177" s="140" t="s">
        <v>9230</v>
      </c>
    </row>
    <row r="7178" spans="1:11" s="139" customFormat="1" ht="30" customHeight="1">
      <c r="A7178" s="140" t="s">
        <v>3748</v>
      </c>
      <c r="B7178" s="142">
        <v>8796.7999999999993</v>
      </c>
      <c r="C7178" s="142">
        <v>85985</v>
      </c>
      <c r="D7178" s="142">
        <v>43975.6</v>
      </c>
      <c r="E7178" s="142">
        <v>138757.4</v>
      </c>
      <c r="F7178" s="142"/>
      <c r="K7178" s="140" t="s">
        <v>7190</v>
      </c>
    </row>
    <row r="7179" spans="1:11" s="139" customFormat="1" ht="30" customHeight="1">
      <c r="A7179" s="140" t="s">
        <v>3708</v>
      </c>
      <c r="B7179" s="142">
        <v>43984.3</v>
      </c>
      <c r="C7179" s="142">
        <v>217431.5</v>
      </c>
      <c r="D7179" s="142">
        <v>219878.1</v>
      </c>
      <c r="E7179" s="142">
        <v>481293.89999999997</v>
      </c>
      <c r="F7179" s="142"/>
      <c r="K7179" s="140" t="s">
        <v>6882</v>
      </c>
    </row>
    <row r="7180" spans="1:11" s="139" customFormat="1" ht="30" customHeight="1">
      <c r="A7180" s="140"/>
      <c r="B7180" s="140"/>
      <c r="C7180" s="140"/>
      <c r="D7180" s="140"/>
      <c r="E7180" s="140"/>
      <c r="F7180" s="140"/>
    </row>
    <row r="7181" spans="1:11" s="139" customFormat="1" ht="30" customHeight="1" thickBot="1">
      <c r="A7181" s="144" t="s">
        <v>3566</v>
      </c>
      <c r="B7181" s="145">
        <v>43984</v>
      </c>
      <c r="C7181" s="145">
        <v>217431</v>
      </c>
      <c r="D7181" s="145">
        <v>219878</v>
      </c>
      <c r="E7181" s="145">
        <v>481293</v>
      </c>
      <c r="F7181" s="144"/>
    </row>
    <row r="7182" spans="1:11" s="139" customFormat="1" ht="30" customHeight="1">
      <c r="A7182" s="140"/>
      <c r="B7182" s="140"/>
      <c r="C7182" s="140"/>
      <c r="D7182" s="140"/>
      <c r="E7182" s="140"/>
      <c r="F7182" s="140"/>
    </row>
    <row r="7183" spans="1:11" s="139" customFormat="1" ht="30" customHeight="1">
      <c r="A7183" s="140" t="s">
        <v>9271</v>
      </c>
      <c r="B7183" s="141">
        <v>83258</v>
      </c>
      <c r="C7183" s="141">
        <v>3853955</v>
      </c>
      <c r="D7183" s="141">
        <v>256040</v>
      </c>
      <c r="E7183" s="141">
        <v>4193253</v>
      </c>
      <c r="F7183" s="140" t="s">
        <v>52</v>
      </c>
      <c r="G7183" s="139" t="s">
        <v>52</v>
      </c>
      <c r="H7183" s="139" t="s">
        <v>6611</v>
      </c>
      <c r="K7183" s="139">
        <v>1</v>
      </c>
    </row>
    <row r="7184" spans="1:11" s="139" customFormat="1" ht="30" customHeight="1">
      <c r="A7184" s="147"/>
      <c r="B7184" s="140"/>
      <c r="C7184" s="140"/>
      <c r="D7184" s="140"/>
      <c r="E7184" s="140"/>
      <c r="F7184" s="140"/>
    </row>
    <row r="7185" spans="1:11" s="139" customFormat="1" ht="30" customHeight="1">
      <c r="A7185" s="140" t="s">
        <v>6674</v>
      </c>
      <c r="B7185" s="140"/>
      <c r="C7185" s="140"/>
      <c r="D7185" s="140"/>
      <c r="E7185" s="140"/>
      <c r="F7185" s="140"/>
      <c r="G7185" s="139" t="s">
        <v>52</v>
      </c>
      <c r="I7185" s="139" t="s">
        <v>1535</v>
      </c>
      <c r="J7185" s="139" t="s">
        <v>52</v>
      </c>
      <c r="K7185" s="139" t="s">
        <v>56</v>
      </c>
    </row>
    <row r="7186" spans="1:11" s="139" customFormat="1" ht="30" customHeight="1">
      <c r="A7186" s="140" t="s">
        <v>5796</v>
      </c>
      <c r="B7186" s="142"/>
      <c r="C7186" s="142"/>
      <c r="D7186" s="142"/>
      <c r="E7186" s="142"/>
      <c r="F7186" s="142"/>
      <c r="K7186" s="140" t="s">
        <v>9272</v>
      </c>
    </row>
    <row r="7187" spans="1:11" s="139" customFormat="1" ht="30" customHeight="1">
      <c r="A7187" s="140" t="s">
        <v>52</v>
      </c>
      <c r="B7187" s="142"/>
      <c r="C7187" s="142"/>
      <c r="D7187" s="142"/>
      <c r="E7187" s="142"/>
      <c r="F7187" s="142"/>
      <c r="K7187" s="140" t="s">
        <v>52</v>
      </c>
    </row>
    <row r="7188" spans="1:11" s="139" customFormat="1" ht="30" customHeight="1">
      <c r="A7188" s="140" t="s">
        <v>3548</v>
      </c>
      <c r="B7188" s="142"/>
      <c r="C7188" s="142"/>
      <c r="D7188" s="142"/>
      <c r="E7188" s="142"/>
      <c r="F7188" s="142"/>
      <c r="K7188" s="140" t="s">
        <v>9233</v>
      </c>
    </row>
    <row r="7189" spans="1:11" s="139" customFormat="1" ht="30" customHeight="1">
      <c r="A7189" s="140" t="s">
        <v>5753</v>
      </c>
      <c r="B7189" s="142"/>
      <c r="C7189" s="142"/>
      <c r="D7189" s="142"/>
      <c r="E7189" s="142"/>
      <c r="F7189" s="142"/>
      <c r="K7189" s="140" t="s">
        <v>9234</v>
      </c>
    </row>
    <row r="7190" spans="1:11" s="139" customFormat="1" ht="30" customHeight="1">
      <c r="A7190" s="140" t="s">
        <v>5754</v>
      </c>
      <c r="B7190" s="142"/>
      <c r="C7190" s="142"/>
      <c r="D7190" s="142"/>
      <c r="E7190" s="142"/>
      <c r="F7190" s="142"/>
      <c r="K7190" s="140" t="s">
        <v>9235</v>
      </c>
    </row>
    <row r="7191" spans="1:11" s="139" customFormat="1" ht="30" customHeight="1">
      <c r="A7191" s="140" t="s">
        <v>5755</v>
      </c>
      <c r="B7191" s="142"/>
      <c r="C7191" s="142"/>
      <c r="D7191" s="142"/>
      <c r="E7191" s="142"/>
      <c r="F7191" s="142"/>
      <c r="K7191" s="140" t="s">
        <v>9236</v>
      </c>
    </row>
    <row r="7192" spans="1:11" s="139" customFormat="1" ht="30" customHeight="1">
      <c r="A7192" s="140" t="s">
        <v>5756</v>
      </c>
      <c r="B7192" s="142"/>
      <c r="C7192" s="142"/>
      <c r="D7192" s="142"/>
      <c r="E7192" s="142"/>
      <c r="F7192" s="142"/>
      <c r="K7192" s="140" t="s">
        <v>9237</v>
      </c>
    </row>
    <row r="7193" spans="1:11" s="139" customFormat="1" ht="30" customHeight="1">
      <c r="A7193" s="140" t="s">
        <v>5757</v>
      </c>
      <c r="B7193" s="142"/>
      <c r="C7193" s="142"/>
      <c r="D7193" s="142"/>
      <c r="E7193" s="142"/>
      <c r="F7193" s="142"/>
      <c r="K7193" s="140" t="s">
        <v>9238</v>
      </c>
    </row>
    <row r="7194" spans="1:11" s="139" customFormat="1" ht="30" customHeight="1">
      <c r="A7194" s="140" t="s">
        <v>5758</v>
      </c>
      <c r="B7194" s="142"/>
      <c r="C7194" s="142"/>
      <c r="D7194" s="142"/>
      <c r="E7194" s="142"/>
      <c r="F7194" s="142"/>
      <c r="K7194" s="140" t="s">
        <v>9239</v>
      </c>
    </row>
    <row r="7195" spans="1:11" s="139" customFormat="1" ht="30" customHeight="1">
      <c r="A7195" s="140" t="s">
        <v>5797</v>
      </c>
      <c r="B7195" s="142"/>
      <c r="C7195" s="142"/>
      <c r="D7195" s="142"/>
      <c r="E7195" s="142"/>
      <c r="F7195" s="142"/>
      <c r="K7195" s="140" t="s">
        <v>9273</v>
      </c>
    </row>
    <row r="7196" spans="1:11" s="139" customFormat="1" ht="30" customHeight="1">
      <c r="A7196" s="140" t="s">
        <v>5760</v>
      </c>
      <c r="B7196" s="142"/>
      <c r="C7196" s="142"/>
      <c r="D7196" s="142"/>
      <c r="E7196" s="142"/>
      <c r="F7196" s="142"/>
      <c r="K7196" s="140" t="s">
        <v>9241</v>
      </c>
    </row>
    <row r="7197" spans="1:11" s="139" customFormat="1" ht="30" customHeight="1">
      <c r="A7197" s="140" t="s">
        <v>5761</v>
      </c>
      <c r="B7197" s="142"/>
      <c r="C7197" s="142"/>
      <c r="D7197" s="142"/>
      <c r="E7197" s="142"/>
      <c r="F7197" s="142"/>
      <c r="K7197" s="140" t="s">
        <v>9242</v>
      </c>
    </row>
    <row r="7198" spans="1:11" s="139" customFormat="1" ht="30" customHeight="1">
      <c r="A7198" s="140" t="s">
        <v>5762</v>
      </c>
      <c r="B7198" s="142"/>
      <c r="C7198" s="142"/>
      <c r="D7198" s="142"/>
      <c r="E7198" s="142"/>
      <c r="F7198" s="142"/>
      <c r="K7198" s="140" t="s">
        <v>9243</v>
      </c>
    </row>
    <row r="7199" spans="1:11" s="139" customFormat="1" ht="30" customHeight="1">
      <c r="A7199" s="140" t="s">
        <v>5763</v>
      </c>
      <c r="B7199" s="142"/>
      <c r="C7199" s="142"/>
      <c r="D7199" s="142"/>
      <c r="E7199" s="142"/>
      <c r="F7199" s="142"/>
      <c r="K7199" s="140" t="s">
        <v>9244</v>
      </c>
    </row>
    <row r="7200" spans="1:11" s="139" customFormat="1" ht="30" customHeight="1">
      <c r="A7200" s="140" t="s">
        <v>5762</v>
      </c>
      <c r="B7200" s="142"/>
      <c r="C7200" s="142"/>
      <c r="D7200" s="142"/>
      <c r="E7200" s="142"/>
      <c r="F7200" s="142"/>
      <c r="K7200" s="140" t="s">
        <v>9243</v>
      </c>
    </row>
    <row r="7201" spans="1:11" s="139" customFormat="1" ht="30" customHeight="1">
      <c r="A7201" s="140" t="s">
        <v>5764</v>
      </c>
      <c r="B7201" s="142"/>
      <c r="C7201" s="142"/>
      <c r="D7201" s="142"/>
      <c r="E7201" s="142"/>
      <c r="F7201" s="142"/>
      <c r="K7201" s="140" t="s">
        <v>9245</v>
      </c>
    </row>
    <row r="7202" spans="1:11" s="139" customFormat="1" ht="30" customHeight="1">
      <c r="A7202" s="140" t="s">
        <v>5765</v>
      </c>
      <c r="B7202" s="142"/>
      <c r="C7202" s="142"/>
      <c r="D7202" s="142"/>
      <c r="E7202" s="142"/>
      <c r="F7202" s="142"/>
      <c r="K7202" s="140" t="s">
        <v>9246</v>
      </c>
    </row>
    <row r="7203" spans="1:11" s="139" customFormat="1" ht="30" customHeight="1">
      <c r="A7203" s="140" t="s">
        <v>52</v>
      </c>
      <c r="B7203" s="142"/>
      <c r="C7203" s="142"/>
      <c r="D7203" s="142"/>
      <c r="E7203" s="142"/>
      <c r="F7203" s="142"/>
      <c r="K7203" s="140" t="s">
        <v>6676</v>
      </c>
    </row>
    <row r="7204" spans="1:11" s="139" customFormat="1" ht="30" customHeight="1">
      <c r="A7204" s="140" t="s">
        <v>5576</v>
      </c>
      <c r="B7204" s="142"/>
      <c r="C7204" s="142"/>
      <c r="D7204" s="142"/>
      <c r="E7204" s="142"/>
      <c r="F7204" s="142"/>
      <c r="K7204" s="140" t="s">
        <v>9023</v>
      </c>
    </row>
    <row r="7205" spans="1:11" s="139" customFormat="1" ht="30" customHeight="1">
      <c r="A7205" s="140" t="s">
        <v>5766</v>
      </c>
      <c r="B7205" s="142"/>
      <c r="C7205" s="142"/>
      <c r="D7205" s="142"/>
      <c r="E7205" s="142"/>
      <c r="F7205" s="142"/>
      <c r="K7205" s="140" t="s">
        <v>9247</v>
      </c>
    </row>
    <row r="7206" spans="1:11" s="139" customFormat="1" ht="30" customHeight="1">
      <c r="A7206" s="140" t="s">
        <v>5798</v>
      </c>
      <c r="B7206" s="142">
        <v>40396.400000000001</v>
      </c>
      <c r="C7206" s="142"/>
      <c r="D7206" s="142"/>
      <c r="E7206" s="142">
        <v>40396.400000000001</v>
      </c>
      <c r="F7206" s="142" t="s">
        <v>8742</v>
      </c>
      <c r="K7206" s="140" t="s">
        <v>9248</v>
      </c>
    </row>
    <row r="7207" spans="1:11" s="139" customFormat="1" ht="30" customHeight="1">
      <c r="A7207" s="140" t="s">
        <v>5799</v>
      </c>
      <c r="B7207" s="142"/>
      <c r="C7207" s="142">
        <v>178222</v>
      </c>
      <c r="D7207" s="142"/>
      <c r="E7207" s="142">
        <v>178222</v>
      </c>
      <c r="F7207" s="142" t="s">
        <v>8744</v>
      </c>
      <c r="K7207" s="140" t="s">
        <v>9249</v>
      </c>
    </row>
    <row r="7208" spans="1:11" s="139" customFormat="1" ht="30" customHeight="1">
      <c r="A7208" s="140" t="s">
        <v>5800</v>
      </c>
      <c r="B7208" s="142"/>
      <c r="C7208" s="142"/>
      <c r="D7208" s="142">
        <v>73806.5</v>
      </c>
      <c r="E7208" s="142">
        <v>73806.5</v>
      </c>
      <c r="F7208" s="142" t="s">
        <v>8746</v>
      </c>
      <c r="K7208" s="140" t="s">
        <v>9250</v>
      </c>
    </row>
    <row r="7209" spans="1:11" s="139" customFormat="1" ht="30" customHeight="1">
      <c r="A7209" s="140" t="s">
        <v>5770</v>
      </c>
      <c r="B7209" s="142"/>
      <c r="C7209" s="142"/>
      <c r="D7209" s="142"/>
      <c r="E7209" s="142"/>
      <c r="F7209" s="142"/>
      <c r="K7209" s="140" t="s">
        <v>9251</v>
      </c>
    </row>
    <row r="7210" spans="1:11" s="139" customFormat="1" ht="30" customHeight="1">
      <c r="A7210" s="140" t="s">
        <v>5801</v>
      </c>
      <c r="B7210" s="142">
        <v>26210.400000000001</v>
      </c>
      <c r="C7210" s="142"/>
      <c r="D7210" s="142"/>
      <c r="E7210" s="142">
        <v>26210.400000000001</v>
      </c>
      <c r="F7210" s="142" t="s">
        <v>8418</v>
      </c>
      <c r="K7210" s="140" t="s">
        <v>9252</v>
      </c>
    </row>
    <row r="7211" spans="1:11" s="139" customFormat="1" ht="30" customHeight="1">
      <c r="A7211" s="140" t="s">
        <v>5802</v>
      </c>
      <c r="B7211" s="142"/>
      <c r="C7211" s="142">
        <v>44555.5</v>
      </c>
      <c r="D7211" s="142"/>
      <c r="E7211" s="142">
        <v>44555.5</v>
      </c>
      <c r="F7211" s="142" t="s">
        <v>8420</v>
      </c>
      <c r="K7211" s="140" t="s">
        <v>9253</v>
      </c>
    </row>
    <row r="7212" spans="1:11" s="139" customFormat="1" ht="30" customHeight="1">
      <c r="A7212" s="140" t="s">
        <v>5803</v>
      </c>
      <c r="B7212" s="142"/>
      <c r="C7212" s="142"/>
      <c r="D7212" s="142">
        <v>131026.1</v>
      </c>
      <c r="E7212" s="142">
        <v>131026.1</v>
      </c>
      <c r="F7212" s="142" t="s">
        <v>8422</v>
      </c>
      <c r="K7212" s="140" t="s">
        <v>9254</v>
      </c>
    </row>
    <row r="7213" spans="1:11" s="139" customFormat="1" ht="30" customHeight="1">
      <c r="A7213" s="140" t="s">
        <v>5774</v>
      </c>
      <c r="B7213" s="142"/>
      <c r="C7213" s="142"/>
      <c r="D7213" s="142"/>
      <c r="E7213" s="142"/>
      <c r="F7213" s="142"/>
      <c r="K7213" s="140" t="s">
        <v>9255</v>
      </c>
    </row>
    <row r="7214" spans="1:11" s="139" customFormat="1" ht="30" customHeight="1">
      <c r="A7214" s="140" t="s">
        <v>5804</v>
      </c>
      <c r="B7214" s="142">
        <v>16651.7</v>
      </c>
      <c r="C7214" s="142"/>
      <c r="D7214" s="142"/>
      <c r="E7214" s="142">
        <v>16651.7</v>
      </c>
      <c r="F7214" s="142"/>
      <c r="K7214" s="140" t="s">
        <v>9256</v>
      </c>
    </row>
    <row r="7215" spans="1:11" s="139" customFormat="1" ht="30" customHeight="1">
      <c r="A7215" s="140" t="s">
        <v>5805</v>
      </c>
      <c r="B7215" s="142"/>
      <c r="C7215" s="142">
        <v>194930.3</v>
      </c>
      <c r="D7215" s="142"/>
      <c r="E7215" s="142">
        <v>194930.3</v>
      </c>
      <c r="F7215" s="142"/>
      <c r="K7215" s="140" t="s">
        <v>9257</v>
      </c>
    </row>
    <row r="7216" spans="1:11" s="139" customFormat="1" ht="30" customHeight="1">
      <c r="A7216" s="140" t="s">
        <v>5806</v>
      </c>
      <c r="B7216" s="142"/>
      <c r="C7216" s="142"/>
      <c r="D7216" s="142">
        <v>51208.1</v>
      </c>
      <c r="E7216" s="142">
        <v>51208.1</v>
      </c>
      <c r="F7216" s="142"/>
      <c r="K7216" s="140" t="s">
        <v>9258</v>
      </c>
    </row>
    <row r="7217" spans="1:11" s="139" customFormat="1" ht="30" customHeight="1">
      <c r="A7217" s="140" t="s">
        <v>5747</v>
      </c>
      <c r="B7217" s="142"/>
      <c r="C7217" s="142"/>
      <c r="D7217" s="142"/>
      <c r="E7217" s="142"/>
      <c r="F7217" s="142"/>
      <c r="K7217" s="140" t="s">
        <v>9226</v>
      </c>
    </row>
    <row r="7218" spans="1:11" s="139" customFormat="1" ht="30" customHeight="1">
      <c r="A7218" s="140" t="s">
        <v>5807</v>
      </c>
      <c r="B7218" s="142"/>
      <c r="C7218" s="142">
        <v>125312.3</v>
      </c>
      <c r="D7218" s="142"/>
      <c r="E7218" s="142">
        <v>125312.3</v>
      </c>
      <c r="F7218" s="142"/>
      <c r="K7218" s="140" t="s">
        <v>9259</v>
      </c>
    </row>
    <row r="7219" spans="1:11" s="139" customFormat="1" ht="30" customHeight="1">
      <c r="A7219" s="140" t="s">
        <v>3618</v>
      </c>
      <c r="B7219" s="142">
        <v>83258.5</v>
      </c>
      <c r="C7219" s="142">
        <v>543020.1</v>
      </c>
      <c r="D7219" s="142">
        <v>256040.7</v>
      </c>
      <c r="E7219" s="142">
        <v>882319.29999999993</v>
      </c>
      <c r="F7219" s="142"/>
      <c r="K7219" s="140" t="s">
        <v>6757</v>
      </c>
    </row>
    <row r="7220" spans="1:11" s="139" customFormat="1" ht="30" customHeight="1">
      <c r="A7220" s="140" t="s">
        <v>52</v>
      </c>
      <c r="B7220" s="142"/>
      <c r="C7220" s="142"/>
      <c r="D7220" s="142"/>
      <c r="E7220" s="142"/>
      <c r="F7220" s="142"/>
      <c r="K7220" s="140" t="s">
        <v>6758</v>
      </c>
    </row>
    <row r="7221" spans="1:11" s="139" customFormat="1" ht="30" customHeight="1">
      <c r="A7221" s="140" t="s">
        <v>3956</v>
      </c>
      <c r="B7221" s="142"/>
      <c r="C7221" s="142"/>
      <c r="D7221" s="142"/>
      <c r="E7221" s="142"/>
      <c r="F7221" s="142"/>
      <c r="K7221" s="140" t="s">
        <v>7073</v>
      </c>
    </row>
    <row r="7222" spans="1:11" s="139" customFormat="1" ht="30" customHeight="1">
      <c r="A7222" s="140" t="s">
        <v>5808</v>
      </c>
      <c r="B7222" s="142"/>
      <c r="C7222" s="142">
        <v>783482.9</v>
      </c>
      <c r="D7222" s="142"/>
      <c r="E7222" s="142">
        <v>783482.9</v>
      </c>
      <c r="F7222" s="142" t="s">
        <v>6752</v>
      </c>
      <c r="K7222" s="140" t="s">
        <v>9260</v>
      </c>
    </row>
    <row r="7223" spans="1:11" s="139" customFormat="1" ht="30" customHeight="1">
      <c r="A7223" s="140" t="s">
        <v>5809</v>
      </c>
      <c r="B7223" s="142"/>
      <c r="C7223" s="142">
        <v>464142.9</v>
      </c>
      <c r="D7223" s="142"/>
      <c r="E7223" s="142">
        <v>464142.9</v>
      </c>
      <c r="F7223" s="142" t="s">
        <v>6755</v>
      </c>
      <c r="K7223" s="140" t="s">
        <v>9261</v>
      </c>
    </row>
    <row r="7224" spans="1:11" s="139" customFormat="1" ht="30" customHeight="1">
      <c r="A7224" s="140" t="s">
        <v>5810</v>
      </c>
      <c r="B7224" s="142"/>
      <c r="C7224" s="142">
        <v>110706.5</v>
      </c>
      <c r="D7224" s="142"/>
      <c r="E7224" s="142">
        <v>110706.5</v>
      </c>
      <c r="F7224" s="142" t="s">
        <v>9262</v>
      </c>
      <c r="K7224" s="140" t="s">
        <v>9263</v>
      </c>
    </row>
    <row r="7225" spans="1:11" s="139" customFormat="1" ht="30" customHeight="1">
      <c r="A7225" s="140" t="s">
        <v>3618</v>
      </c>
      <c r="B7225" s="142"/>
      <c r="C7225" s="142">
        <v>1358332.3</v>
      </c>
      <c r="D7225" s="142"/>
      <c r="E7225" s="142">
        <v>1358332.3</v>
      </c>
      <c r="F7225" s="142"/>
      <c r="K7225" s="140" t="s">
        <v>6761</v>
      </c>
    </row>
    <row r="7226" spans="1:11" s="139" customFormat="1" ht="30" customHeight="1">
      <c r="A7226" s="140" t="s">
        <v>52</v>
      </c>
      <c r="B7226" s="142"/>
      <c r="C7226" s="142"/>
      <c r="D7226" s="142"/>
      <c r="E7226" s="142"/>
      <c r="F7226" s="142"/>
      <c r="K7226" s="140" t="s">
        <v>6796</v>
      </c>
    </row>
    <row r="7227" spans="1:11" s="139" customFormat="1" ht="30" customHeight="1">
      <c r="A7227" s="140" t="s">
        <v>5337</v>
      </c>
      <c r="B7227" s="142"/>
      <c r="C7227" s="142"/>
      <c r="D7227" s="142"/>
      <c r="E7227" s="142"/>
      <c r="F7227" s="142"/>
      <c r="K7227" s="140" t="s">
        <v>8766</v>
      </c>
    </row>
    <row r="7228" spans="1:11" s="139" customFormat="1" ht="30" customHeight="1">
      <c r="A7228" s="140" t="s">
        <v>5811</v>
      </c>
      <c r="B7228" s="142"/>
      <c r="C7228" s="142">
        <v>1188540.7</v>
      </c>
      <c r="D7228" s="142"/>
      <c r="E7228" s="142">
        <v>1188540.7</v>
      </c>
      <c r="F7228" s="142"/>
      <c r="K7228" s="140" t="s">
        <v>9264</v>
      </c>
    </row>
    <row r="7229" spans="1:11" s="139" customFormat="1" ht="30" customHeight="1">
      <c r="A7229" s="140" t="s">
        <v>5812</v>
      </c>
      <c r="B7229" s="142"/>
      <c r="C7229" s="142">
        <v>764061.9</v>
      </c>
      <c r="D7229" s="142"/>
      <c r="E7229" s="142">
        <v>764061.9</v>
      </c>
      <c r="F7229" s="142"/>
      <c r="K7229" s="140" t="s">
        <v>9265</v>
      </c>
    </row>
    <row r="7230" spans="1:11" s="139" customFormat="1" ht="30" customHeight="1">
      <c r="A7230" s="140" t="s">
        <v>3618</v>
      </c>
      <c r="B7230" s="142"/>
      <c r="C7230" s="142">
        <v>1952602.6</v>
      </c>
      <c r="D7230" s="142"/>
      <c r="E7230" s="142">
        <v>1952602.6</v>
      </c>
      <c r="F7230" s="142"/>
      <c r="K7230" s="140" t="s">
        <v>6821</v>
      </c>
    </row>
    <row r="7231" spans="1:11" s="139" customFormat="1" ht="30" customHeight="1">
      <c r="A7231" s="140" t="s">
        <v>3970</v>
      </c>
      <c r="B7231" s="142">
        <v>83258.5</v>
      </c>
      <c r="C7231" s="142">
        <v>3853955</v>
      </c>
      <c r="D7231" s="142">
        <v>256040.7</v>
      </c>
      <c r="E7231" s="142">
        <v>4193254.2</v>
      </c>
      <c r="F7231" s="142"/>
      <c r="K7231" s="140" t="s">
        <v>9266</v>
      </c>
    </row>
    <row r="7232" spans="1:11" s="139" customFormat="1" ht="30" customHeight="1">
      <c r="A7232" s="140"/>
      <c r="B7232" s="140"/>
      <c r="C7232" s="140"/>
      <c r="D7232" s="140"/>
      <c r="E7232" s="140"/>
      <c r="F7232" s="140"/>
    </row>
    <row r="7233" spans="1:11" s="139" customFormat="1" ht="30" customHeight="1" thickBot="1">
      <c r="A7233" s="144" t="s">
        <v>3566</v>
      </c>
      <c r="B7233" s="145">
        <v>83258</v>
      </c>
      <c r="C7233" s="145">
        <v>3853955</v>
      </c>
      <c r="D7233" s="145">
        <v>256040</v>
      </c>
      <c r="E7233" s="145">
        <v>4193253</v>
      </c>
      <c r="F7233" s="144"/>
    </row>
    <row r="7234" spans="1:11" s="139" customFormat="1" ht="30" customHeight="1">
      <c r="A7234" s="140"/>
      <c r="B7234" s="140"/>
      <c r="C7234" s="140"/>
      <c r="D7234" s="140"/>
      <c r="E7234" s="140"/>
      <c r="F7234" s="140"/>
    </row>
    <row r="7235" spans="1:11" s="139" customFormat="1" ht="30" customHeight="1">
      <c r="A7235" s="140" t="s">
        <v>9274</v>
      </c>
      <c r="B7235" s="141">
        <v>39425</v>
      </c>
      <c r="C7235" s="141">
        <v>145641</v>
      </c>
      <c r="D7235" s="141">
        <v>197090</v>
      </c>
      <c r="E7235" s="141">
        <v>382156</v>
      </c>
      <c r="F7235" s="140" t="s">
        <v>52</v>
      </c>
      <c r="G7235" s="139" t="s">
        <v>52</v>
      </c>
      <c r="H7235" s="139" t="s">
        <v>6612</v>
      </c>
      <c r="K7235" s="139">
        <v>1</v>
      </c>
    </row>
    <row r="7236" spans="1:11" s="139" customFormat="1" ht="30" customHeight="1">
      <c r="A7236" s="147"/>
      <c r="B7236" s="140"/>
      <c r="C7236" s="140"/>
      <c r="D7236" s="140"/>
      <c r="E7236" s="140"/>
      <c r="F7236" s="140"/>
    </row>
    <row r="7237" spans="1:11" s="139" customFormat="1" ht="30" customHeight="1">
      <c r="A7237" s="140" t="s">
        <v>6674</v>
      </c>
      <c r="B7237" s="140"/>
      <c r="C7237" s="140"/>
      <c r="D7237" s="140"/>
      <c r="E7237" s="140"/>
      <c r="F7237" s="140"/>
      <c r="G7237" s="139" t="s">
        <v>52</v>
      </c>
      <c r="I7237" s="139" t="s">
        <v>1535</v>
      </c>
      <c r="J7237" s="139" t="s">
        <v>52</v>
      </c>
      <c r="K7237" s="139" t="s">
        <v>56</v>
      </c>
    </row>
    <row r="7238" spans="1:11" s="139" customFormat="1" ht="30" customHeight="1">
      <c r="A7238" s="140" t="s">
        <v>5784</v>
      </c>
      <c r="B7238" s="142"/>
      <c r="C7238" s="142"/>
      <c r="D7238" s="142"/>
      <c r="E7238" s="142"/>
      <c r="F7238" s="142"/>
      <c r="K7238" s="140" t="s">
        <v>9268</v>
      </c>
    </row>
    <row r="7239" spans="1:11" s="139" customFormat="1" ht="30" customHeight="1">
      <c r="A7239" s="140" t="s">
        <v>52</v>
      </c>
      <c r="B7239" s="142"/>
      <c r="C7239" s="142"/>
      <c r="D7239" s="142"/>
      <c r="E7239" s="142"/>
      <c r="F7239" s="142"/>
      <c r="K7239" s="140" t="s">
        <v>52</v>
      </c>
    </row>
    <row r="7240" spans="1:11" s="139" customFormat="1" ht="30" customHeight="1">
      <c r="A7240" s="140" t="s">
        <v>3548</v>
      </c>
      <c r="B7240" s="142"/>
      <c r="C7240" s="142"/>
      <c r="D7240" s="142"/>
      <c r="E7240" s="142"/>
      <c r="F7240" s="142"/>
      <c r="K7240" s="140" t="s">
        <v>6677</v>
      </c>
    </row>
    <row r="7241" spans="1:11" s="139" customFormat="1" ht="30" customHeight="1">
      <c r="A7241" s="140" t="s">
        <v>4977</v>
      </c>
      <c r="B7241" s="142"/>
      <c r="C7241" s="142"/>
      <c r="D7241" s="142"/>
      <c r="E7241" s="142"/>
      <c r="F7241" s="142"/>
      <c r="K7241" s="140" t="s">
        <v>8398</v>
      </c>
    </row>
    <row r="7242" spans="1:11" s="139" customFormat="1" ht="30" customHeight="1">
      <c r="A7242" s="140" t="s">
        <v>5727</v>
      </c>
      <c r="B7242" s="142"/>
      <c r="C7242" s="142"/>
      <c r="D7242" s="142"/>
      <c r="E7242" s="142"/>
      <c r="F7242" s="142"/>
      <c r="K7242" s="140" t="s">
        <v>9206</v>
      </c>
    </row>
    <row r="7243" spans="1:11" s="139" customFormat="1" ht="30" customHeight="1">
      <c r="A7243" s="140" t="s">
        <v>4321</v>
      </c>
      <c r="B7243" s="142"/>
      <c r="C7243" s="142"/>
      <c r="D7243" s="142"/>
      <c r="E7243" s="142"/>
      <c r="F7243" s="142"/>
      <c r="K7243" s="140" t="s">
        <v>7554</v>
      </c>
    </row>
    <row r="7244" spans="1:11" s="139" customFormat="1" ht="30" customHeight="1">
      <c r="A7244" s="140" t="s">
        <v>4322</v>
      </c>
      <c r="B7244" s="142"/>
      <c r="C7244" s="142"/>
      <c r="D7244" s="142"/>
      <c r="E7244" s="142"/>
      <c r="F7244" s="142"/>
      <c r="K7244" s="140" t="s">
        <v>7555</v>
      </c>
    </row>
    <row r="7245" spans="1:11" s="139" customFormat="1" ht="30" customHeight="1">
      <c r="A7245" s="140" t="s">
        <v>4979</v>
      </c>
      <c r="B7245" s="142"/>
      <c r="C7245" s="142"/>
      <c r="D7245" s="142"/>
      <c r="E7245" s="142"/>
      <c r="F7245" s="142"/>
      <c r="K7245" s="140" t="s">
        <v>8400</v>
      </c>
    </row>
    <row r="7246" spans="1:11" s="139" customFormat="1" ht="30" customHeight="1">
      <c r="A7246" s="140" t="s">
        <v>4980</v>
      </c>
      <c r="B7246" s="142"/>
      <c r="C7246" s="142"/>
      <c r="D7246" s="142"/>
      <c r="E7246" s="142"/>
      <c r="F7246" s="142"/>
      <c r="K7246" s="140" t="s">
        <v>8401</v>
      </c>
    </row>
    <row r="7247" spans="1:11" s="139" customFormat="1" ht="30" customHeight="1">
      <c r="A7247" s="140" t="s">
        <v>4981</v>
      </c>
      <c r="B7247" s="142"/>
      <c r="C7247" s="142"/>
      <c r="D7247" s="142"/>
      <c r="E7247" s="142"/>
      <c r="F7247" s="142"/>
      <c r="K7247" s="140" t="s">
        <v>8402</v>
      </c>
    </row>
    <row r="7248" spans="1:11" s="139" customFormat="1" ht="30" customHeight="1">
      <c r="A7248" s="140" t="s">
        <v>3635</v>
      </c>
      <c r="B7248" s="142"/>
      <c r="C7248" s="142"/>
      <c r="D7248" s="142"/>
      <c r="E7248" s="142"/>
      <c r="F7248" s="142"/>
      <c r="K7248" s="140" t="s">
        <v>6777</v>
      </c>
    </row>
    <row r="7249" spans="1:11" s="139" customFormat="1" ht="30" customHeight="1">
      <c r="A7249" s="140" t="s">
        <v>4982</v>
      </c>
      <c r="B7249" s="142"/>
      <c r="C7249" s="142"/>
      <c r="D7249" s="142"/>
      <c r="E7249" s="142"/>
      <c r="F7249" s="142"/>
      <c r="K7249" s="140" t="s">
        <v>8403</v>
      </c>
    </row>
    <row r="7250" spans="1:11" s="139" customFormat="1" ht="30" customHeight="1">
      <c r="A7250" s="140" t="s">
        <v>4983</v>
      </c>
      <c r="B7250" s="142"/>
      <c r="C7250" s="142"/>
      <c r="D7250" s="142"/>
      <c r="E7250" s="142"/>
      <c r="F7250" s="142"/>
      <c r="K7250" s="140" t="s">
        <v>8404</v>
      </c>
    </row>
    <row r="7251" spans="1:11" s="139" customFormat="1" ht="30" customHeight="1">
      <c r="A7251" s="140" t="s">
        <v>4984</v>
      </c>
      <c r="B7251" s="142"/>
      <c r="C7251" s="142"/>
      <c r="D7251" s="142"/>
      <c r="E7251" s="142"/>
      <c r="F7251" s="142"/>
      <c r="K7251" s="140" t="s">
        <v>8405</v>
      </c>
    </row>
    <row r="7252" spans="1:11" s="139" customFormat="1" ht="30" customHeight="1">
      <c r="A7252" s="140" t="s">
        <v>4985</v>
      </c>
      <c r="B7252" s="142"/>
      <c r="C7252" s="142"/>
      <c r="D7252" s="142"/>
      <c r="E7252" s="142"/>
      <c r="F7252" s="142"/>
      <c r="K7252" s="140" t="s">
        <v>4985</v>
      </c>
    </row>
    <row r="7253" spans="1:11" s="139" customFormat="1" ht="30" customHeight="1">
      <c r="A7253" s="140" t="s">
        <v>4986</v>
      </c>
      <c r="B7253" s="142"/>
      <c r="C7253" s="142"/>
      <c r="D7253" s="142"/>
      <c r="E7253" s="142"/>
      <c r="F7253" s="142"/>
      <c r="K7253" s="140" t="s">
        <v>4986</v>
      </c>
    </row>
    <row r="7254" spans="1:11" s="139" customFormat="1" ht="30" customHeight="1">
      <c r="A7254" s="140" t="s">
        <v>3586</v>
      </c>
      <c r="B7254" s="142"/>
      <c r="C7254" s="142"/>
      <c r="D7254" s="142"/>
      <c r="E7254" s="142"/>
      <c r="F7254" s="142"/>
      <c r="K7254" s="140" t="s">
        <v>6718</v>
      </c>
    </row>
    <row r="7255" spans="1:11" s="139" customFormat="1" ht="30" customHeight="1">
      <c r="A7255" s="140" t="s">
        <v>4987</v>
      </c>
      <c r="B7255" s="142"/>
      <c r="C7255" s="142"/>
      <c r="D7255" s="142"/>
      <c r="E7255" s="142"/>
      <c r="F7255" s="142"/>
      <c r="K7255" s="140" t="s">
        <v>8406</v>
      </c>
    </row>
    <row r="7256" spans="1:11" s="139" customFormat="1" ht="30" customHeight="1">
      <c r="A7256" s="140" t="s">
        <v>5728</v>
      </c>
      <c r="B7256" s="142"/>
      <c r="C7256" s="142"/>
      <c r="D7256" s="142"/>
      <c r="E7256" s="142"/>
      <c r="F7256" s="142"/>
      <c r="K7256" s="140" t="s">
        <v>9207</v>
      </c>
    </row>
    <row r="7257" spans="1:11" s="139" customFormat="1" ht="30" customHeight="1">
      <c r="A7257" s="140" t="s">
        <v>4989</v>
      </c>
      <c r="B7257" s="142"/>
      <c r="C7257" s="142"/>
      <c r="D7257" s="142"/>
      <c r="E7257" s="142"/>
      <c r="F7257" s="142"/>
      <c r="K7257" s="140" t="s">
        <v>9208</v>
      </c>
    </row>
    <row r="7258" spans="1:11" s="139" customFormat="1" ht="30" customHeight="1">
      <c r="A7258" s="140" t="s">
        <v>5729</v>
      </c>
      <c r="B7258" s="142"/>
      <c r="C7258" s="142"/>
      <c r="D7258" s="142"/>
      <c r="E7258" s="142"/>
      <c r="F7258" s="142"/>
      <c r="K7258" s="140" t="s">
        <v>9209</v>
      </c>
    </row>
    <row r="7259" spans="1:11" s="139" customFormat="1" ht="30" customHeight="1">
      <c r="A7259" s="140" t="s">
        <v>5027</v>
      </c>
      <c r="B7259" s="142"/>
      <c r="C7259" s="142"/>
      <c r="D7259" s="142"/>
      <c r="E7259" s="142"/>
      <c r="F7259" s="142"/>
      <c r="K7259" s="140" t="s">
        <v>8444</v>
      </c>
    </row>
    <row r="7260" spans="1:11" s="139" customFormat="1" ht="30" customHeight="1">
      <c r="A7260" s="140" t="s">
        <v>4992</v>
      </c>
      <c r="B7260" s="142"/>
      <c r="C7260" s="142"/>
      <c r="D7260" s="142"/>
      <c r="E7260" s="142"/>
      <c r="F7260" s="142"/>
      <c r="K7260" s="140" t="s">
        <v>8411</v>
      </c>
    </row>
    <row r="7261" spans="1:11" s="139" customFormat="1" ht="30" customHeight="1">
      <c r="A7261" s="140" t="s">
        <v>4993</v>
      </c>
      <c r="B7261" s="142"/>
      <c r="C7261" s="142"/>
      <c r="D7261" s="142"/>
      <c r="E7261" s="142"/>
      <c r="F7261" s="142"/>
      <c r="K7261" s="140" t="s">
        <v>8412</v>
      </c>
    </row>
    <row r="7262" spans="1:11" s="139" customFormat="1" ht="30" customHeight="1">
      <c r="A7262" s="140" t="s">
        <v>4994</v>
      </c>
      <c r="B7262" s="142"/>
      <c r="C7262" s="142"/>
      <c r="D7262" s="142"/>
      <c r="E7262" s="142"/>
      <c r="F7262" s="142"/>
      <c r="K7262" s="140" t="s">
        <v>8413</v>
      </c>
    </row>
    <row r="7263" spans="1:11" s="139" customFormat="1" ht="30" customHeight="1">
      <c r="A7263" s="140" t="s">
        <v>4995</v>
      </c>
      <c r="B7263" s="142"/>
      <c r="C7263" s="142"/>
      <c r="D7263" s="142"/>
      <c r="E7263" s="142"/>
      <c r="F7263" s="142"/>
      <c r="K7263" s="140" t="s">
        <v>8414</v>
      </c>
    </row>
    <row r="7264" spans="1:11" s="139" customFormat="1" ht="30" customHeight="1">
      <c r="A7264" s="140" t="s">
        <v>4994</v>
      </c>
      <c r="B7264" s="142"/>
      <c r="C7264" s="142"/>
      <c r="D7264" s="142"/>
      <c r="E7264" s="142"/>
      <c r="F7264" s="142"/>
      <c r="K7264" s="140" t="s">
        <v>8413</v>
      </c>
    </row>
    <row r="7265" spans="1:11" s="139" customFormat="1" ht="30" customHeight="1">
      <c r="A7265" s="140" t="s">
        <v>4996</v>
      </c>
      <c r="B7265" s="142"/>
      <c r="C7265" s="142"/>
      <c r="D7265" s="142"/>
      <c r="E7265" s="142"/>
      <c r="F7265" s="142"/>
      <c r="K7265" s="140" t="s">
        <v>8415</v>
      </c>
    </row>
    <row r="7266" spans="1:11" s="139" customFormat="1" ht="30" customHeight="1">
      <c r="A7266" s="140" t="s">
        <v>4997</v>
      </c>
      <c r="B7266" s="142"/>
      <c r="C7266" s="142"/>
      <c r="D7266" s="142"/>
      <c r="E7266" s="142"/>
      <c r="F7266" s="142"/>
      <c r="K7266" s="140" t="s">
        <v>8416</v>
      </c>
    </row>
    <row r="7267" spans="1:11" s="139" customFormat="1" ht="30" customHeight="1">
      <c r="A7267" s="140" t="s">
        <v>52</v>
      </c>
      <c r="B7267" s="142"/>
      <c r="C7267" s="142"/>
      <c r="D7267" s="142"/>
      <c r="E7267" s="142"/>
      <c r="F7267" s="142"/>
      <c r="K7267" s="140" t="s">
        <v>6676</v>
      </c>
    </row>
    <row r="7268" spans="1:11" s="139" customFormat="1" ht="30" customHeight="1">
      <c r="A7268" s="140" t="s">
        <v>4998</v>
      </c>
      <c r="B7268" s="142"/>
      <c r="C7268" s="142"/>
      <c r="D7268" s="142"/>
      <c r="E7268" s="142"/>
      <c r="F7268" s="142"/>
      <c r="K7268" s="140" t="s">
        <v>8417</v>
      </c>
    </row>
    <row r="7269" spans="1:11" s="139" customFormat="1" ht="30" customHeight="1">
      <c r="A7269" s="140" t="s">
        <v>5028</v>
      </c>
      <c r="B7269" s="142">
        <v>26638.7</v>
      </c>
      <c r="C7269" s="142"/>
      <c r="D7269" s="142"/>
      <c r="E7269" s="142">
        <v>26638.7</v>
      </c>
      <c r="F7269" s="142" t="s">
        <v>8418</v>
      </c>
      <c r="K7269" s="140" t="s">
        <v>8419</v>
      </c>
    </row>
    <row r="7270" spans="1:11" s="139" customFormat="1" ht="30" customHeight="1">
      <c r="A7270" s="140" t="s">
        <v>5029</v>
      </c>
      <c r="B7270" s="142"/>
      <c r="C7270" s="142">
        <v>45283.6</v>
      </c>
      <c r="D7270" s="142"/>
      <c r="E7270" s="142">
        <v>45283.6</v>
      </c>
      <c r="F7270" s="142" t="s">
        <v>8420</v>
      </c>
      <c r="K7270" s="140" t="s">
        <v>8421</v>
      </c>
    </row>
    <row r="7271" spans="1:11" s="139" customFormat="1" ht="30" customHeight="1">
      <c r="A7271" s="140" t="s">
        <v>5030</v>
      </c>
      <c r="B7271" s="142"/>
      <c r="C7271" s="142"/>
      <c r="D7271" s="142">
        <v>133167.29999999999</v>
      </c>
      <c r="E7271" s="142">
        <v>133167.29999999999</v>
      </c>
      <c r="F7271" s="142" t="s">
        <v>8422</v>
      </c>
      <c r="K7271" s="140" t="s">
        <v>8423</v>
      </c>
    </row>
    <row r="7272" spans="1:11" s="139" customFormat="1" ht="30" customHeight="1">
      <c r="A7272" s="140" t="s">
        <v>52</v>
      </c>
      <c r="B7272" s="142"/>
      <c r="C7272" s="142"/>
      <c r="D7272" s="142"/>
      <c r="E7272" s="142"/>
      <c r="F7272" s="142"/>
      <c r="K7272" s="140" t="s">
        <v>52</v>
      </c>
    </row>
    <row r="7273" spans="1:11" s="139" customFormat="1" ht="30" customHeight="1">
      <c r="A7273" s="140" t="s">
        <v>3748</v>
      </c>
      <c r="B7273" s="142">
        <v>26638.7</v>
      </c>
      <c r="C7273" s="142">
        <v>45283.6</v>
      </c>
      <c r="D7273" s="142">
        <v>133167.29999999999</v>
      </c>
      <c r="E7273" s="142">
        <v>205089.6</v>
      </c>
      <c r="F7273" s="142"/>
      <c r="K7273" s="140" t="s">
        <v>6919</v>
      </c>
    </row>
    <row r="7274" spans="1:11" s="139" customFormat="1" ht="30" customHeight="1">
      <c r="A7274" s="140" t="s">
        <v>52</v>
      </c>
      <c r="B7274" s="142"/>
      <c r="C7274" s="142"/>
      <c r="D7274" s="142"/>
      <c r="E7274" s="142"/>
      <c r="F7274" s="142"/>
      <c r="K7274" s="140" t="s">
        <v>6758</v>
      </c>
    </row>
    <row r="7275" spans="1:11" s="139" customFormat="1" ht="30" customHeight="1">
      <c r="A7275" s="140" t="s">
        <v>5002</v>
      </c>
      <c r="B7275" s="142"/>
      <c r="C7275" s="142"/>
      <c r="D7275" s="142"/>
      <c r="E7275" s="142"/>
      <c r="F7275" s="142"/>
      <c r="K7275" s="140" t="s">
        <v>8424</v>
      </c>
    </row>
    <row r="7276" spans="1:11" s="139" customFormat="1" ht="30" customHeight="1">
      <c r="A7276" s="140" t="s">
        <v>4341</v>
      </c>
      <c r="B7276" s="142"/>
      <c r="C7276" s="142"/>
      <c r="D7276" s="142"/>
      <c r="E7276" s="142"/>
      <c r="F7276" s="142"/>
      <c r="K7276" s="140" t="s">
        <v>7577</v>
      </c>
    </row>
    <row r="7277" spans="1:11" s="139" customFormat="1" ht="30" customHeight="1">
      <c r="A7277" s="140" t="s">
        <v>5004</v>
      </c>
      <c r="B7277" s="142"/>
      <c r="C7277" s="142"/>
      <c r="D7277" s="142"/>
      <c r="E7277" s="142"/>
      <c r="F7277" s="142"/>
      <c r="K7277" s="140" t="s">
        <v>8426</v>
      </c>
    </row>
    <row r="7278" spans="1:11" s="139" customFormat="1" ht="30" customHeight="1">
      <c r="A7278" s="140" t="s">
        <v>5005</v>
      </c>
      <c r="B7278" s="142"/>
      <c r="C7278" s="142"/>
      <c r="D7278" s="142"/>
      <c r="E7278" s="142"/>
      <c r="F7278" s="142"/>
      <c r="K7278" s="140" t="s">
        <v>8427</v>
      </c>
    </row>
    <row r="7279" spans="1:11" s="139" customFormat="1" ht="30" customHeight="1">
      <c r="A7279" s="140" t="s">
        <v>5006</v>
      </c>
      <c r="B7279" s="142"/>
      <c r="C7279" s="142"/>
      <c r="D7279" s="142"/>
      <c r="E7279" s="142"/>
      <c r="F7279" s="142"/>
      <c r="K7279" s="140" t="s">
        <v>8428</v>
      </c>
    </row>
    <row r="7280" spans="1:11" s="139" customFormat="1" ht="30" customHeight="1">
      <c r="A7280" s="140" t="s">
        <v>5731</v>
      </c>
      <c r="B7280" s="142"/>
      <c r="C7280" s="142"/>
      <c r="D7280" s="142"/>
      <c r="E7280" s="142"/>
      <c r="F7280" s="142"/>
      <c r="K7280" s="140" t="s">
        <v>9211</v>
      </c>
    </row>
    <row r="7281" spans="1:11" s="139" customFormat="1" ht="30" customHeight="1">
      <c r="A7281" s="140" t="s">
        <v>5732</v>
      </c>
      <c r="B7281" s="142"/>
      <c r="C7281" s="142"/>
      <c r="D7281" s="142"/>
      <c r="E7281" s="142"/>
      <c r="F7281" s="142"/>
      <c r="K7281" s="140" t="s">
        <v>9212</v>
      </c>
    </row>
    <row r="7282" spans="1:11" s="139" customFormat="1" ht="30" customHeight="1">
      <c r="A7282" s="140" t="s">
        <v>5009</v>
      </c>
      <c r="B7282" s="142"/>
      <c r="C7282" s="142"/>
      <c r="D7282" s="142"/>
      <c r="E7282" s="142"/>
      <c r="F7282" s="142"/>
      <c r="K7282" s="140" t="s">
        <v>8431</v>
      </c>
    </row>
    <row r="7283" spans="1:11" s="139" customFormat="1" ht="30" customHeight="1">
      <c r="A7283" s="140" t="s">
        <v>5733</v>
      </c>
      <c r="B7283" s="142"/>
      <c r="C7283" s="142"/>
      <c r="D7283" s="142"/>
      <c r="E7283" s="142"/>
      <c r="F7283" s="142"/>
      <c r="K7283" s="140" t="s">
        <v>8432</v>
      </c>
    </row>
    <row r="7284" spans="1:11" s="139" customFormat="1" ht="30" customHeight="1">
      <c r="A7284" s="140" t="s">
        <v>5011</v>
      </c>
      <c r="B7284" s="142"/>
      <c r="C7284" s="142"/>
      <c r="D7284" s="142"/>
      <c r="E7284" s="142"/>
      <c r="F7284" s="142"/>
      <c r="K7284" s="140" t="s">
        <v>8433</v>
      </c>
    </row>
    <row r="7285" spans="1:11" s="139" customFormat="1" ht="30" customHeight="1">
      <c r="A7285" s="140" t="s">
        <v>5813</v>
      </c>
      <c r="B7285" s="142">
        <v>12787.1</v>
      </c>
      <c r="C7285" s="142"/>
      <c r="D7285" s="142"/>
      <c r="E7285" s="142">
        <v>12787.1</v>
      </c>
      <c r="F7285" s="142" t="s">
        <v>8418</v>
      </c>
      <c r="K7285" s="140" t="s">
        <v>8434</v>
      </c>
    </row>
    <row r="7286" spans="1:11" s="139" customFormat="1" ht="30" customHeight="1">
      <c r="A7286" s="140" t="s">
        <v>5814</v>
      </c>
      <c r="B7286" s="142"/>
      <c r="C7286" s="142">
        <v>21737.1</v>
      </c>
      <c r="D7286" s="142"/>
      <c r="E7286" s="142">
        <v>21737.1</v>
      </c>
      <c r="F7286" s="142" t="s">
        <v>8420</v>
      </c>
      <c r="K7286" s="140" t="s">
        <v>8435</v>
      </c>
    </row>
    <row r="7287" spans="1:11" s="139" customFormat="1" ht="30" customHeight="1">
      <c r="A7287" s="140" t="s">
        <v>5815</v>
      </c>
      <c r="B7287" s="142"/>
      <c r="C7287" s="142"/>
      <c r="D7287" s="142">
        <v>63923.1</v>
      </c>
      <c r="E7287" s="142">
        <v>63923.1</v>
      </c>
      <c r="F7287" s="142" t="s">
        <v>8422</v>
      </c>
      <c r="K7287" s="140" t="s">
        <v>8436</v>
      </c>
    </row>
    <row r="7288" spans="1:11" s="139" customFormat="1" ht="30" customHeight="1">
      <c r="A7288" s="140" t="s">
        <v>52</v>
      </c>
      <c r="B7288" s="142"/>
      <c r="C7288" s="142"/>
      <c r="D7288" s="142"/>
      <c r="E7288" s="142"/>
      <c r="F7288" s="142"/>
      <c r="K7288" s="140" t="s">
        <v>52</v>
      </c>
    </row>
    <row r="7289" spans="1:11" s="139" customFormat="1" ht="30" customHeight="1">
      <c r="A7289" s="140" t="s">
        <v>3748</v>
      </c>
      <c r="B7289" s="142">
        <v>12787.1</v>
      </c>
      <c r="C7289" s="142">
        <v>21737.1</v>
      </c>
      <c r="D7289" s="142">
        <v>63923.1</v>
      </c>
      <c r="E7289" s="142">
        <v>98447.3</v>
      </c>
      <c r="F7289" s="142"/>
      <c r="K7289" s="140" t="s">
        <v>6924</v>
      </c>
    </row>
    <row r="7290" spans="1:11" s="139" customFormat="1" ht="30" customHeight="1">
      <c r="A7290" s="140" t="s">
        <v>52</v>
      </c>
      <c r="B7290" s="142"/>
      <c r="C7290" s="142"/>
      <c r="D7290" s="142"/>
      <c r="E7290" s="142"/>
      <c r="F7290" s="142"/>
      <c r="K7290" s="140" t="s">
        <v>6796</v>
      </c>
    </row>
    <row r="7291" spans="1:11" s="139" customFormat="1" ht="30" customHeight="1">
      <c r="A7291" s="140" t="s">
        <v>3650</v>
      </c>
      <c r="B7291" s="142"/>
      <c r="C7291" s="142"/>
      <c r="D7291" s="142"/>
      <c r="E7291" s="142"/>
      <c r="F7291" s="142"/>
      <c r="K7291" s="140" t="s">
        <v>6806</v>
      </c>
    </row>
    <row r="7292" spans="1:11" s="139" customFormat="1" ht="30" customHeight="1">
      <c r="A7292" s="140" t="s">
        <v>5034</v>
      </c>
      <c r="B7292" s="142"/>
      <c r="C7292" s="142"/>
      <c r="D7292" s="142"/>
      <c r="E7292" s="142"/>
      <c r="F7292" s="142"/>
      <c r="K7292" s="140" t="s">
        <v>8437</v>
      </c>
    </row>
    <row r="7293" spans="1:11" s="139" customFormat="1" ht="30" customHeight="1">
      <c r="A7293" s="140" t="s">
        <v>5816</v>
      </c>
      <c r="B7293" s="142"/>
      <c r="C7293" s="142">
        <v>78621.2</v>
      </c>
      <c r="D7293" s="142"/>
      <c r="E7293" s="142">
        <v>78621.2</v>
      </c>
      <c r="F7293" s="142" t="s">
        <v>6755</v>
      </c>
      <c r="K7293" s="140" t="s">
        <v>9213</v>
      </c>
    </row>
    <row r="7294" spans="1:11" s="139" customFormat="1" ht="30" customHeight="1">
      <c r="A7294" s="140" t="s">
        <v>52</v>
      </c>
      <c r="B7294" s="142"/>
      <c r="C7294" s="142"/>
      <c r="D7294" s="142"/>
      <c r="E7294" s="142"/>
      <c r="F7294" s="142"/>
      <c r="K7294" s="140" t="s">
        <v>52</v>
      </c>
    </row>
    <row r="7295" spans="1:11" s="139" customFormat="1" ht="30" customHeight="1">
      <c r="A7295" s="140" t="s">
        <v>3748</v>
      </c>
      <c r="B7295" s="142"/>
      <c r="C7295" s="142">
        <v>78621.2</v>
      </c>
      <c r="D7295" s="142"/>
      <c r="E7295" s="142">
        <v>78621.2</v>
      </c>
      <c r="F7295" s="142"/>
      <c r="K7295" s="140" t="s">
        <v>6993</v>
      </c>
    </row>
    <row r="7296" spans="1:11" s="139" customFormat="1" ht="30" customHeight="1">
      <c r="A7296" s="140" t="s">
        <v>52</v>
      </c>
      <c r="B7296" s="146"/>
      <c r="C7296" s="146"/>
      <c r="D7296" s="146"/>
      <c r="E7296" s="146"/>
      <c r="F7296" s="146"/>
      <c r="K7296" s="140" t="s">
        <v>6994</v>
      </c>
    </row>
    <row r="7297" spans="1:11" s="139" customFormat="1" ht="30" customHeight="1">
      <c r="A7297" s="140" t="s">
        <v>3929</v>
      </c>
      <c r="B7297" s="142">
        <v>39425.800000000003</v>
      </c>
      <c r="C7297" s="142">
        <v>145641.9</v>
      </c>
      <c r="D7297" s="142">
        <v>197090.4</v>
      </c>
      <c r="E7297" s="142">
        <v>382158.10000000003</v>
      </c>
      <c r="F7297" s="142"/>
      <c r="K7297" s="140" t="s">
        <v>7041</v>
      </c>
    </row>
    <row r="7298" spans="1:11" s="139" customFormat="1" ht="30" customHeight="1">
      <c r="A7298" s="140"/>
      <c r="B7298" s="140"/>
      <c r="C7298" s="140"/>
      <c r="D7298" s="140"/>
      <c r="E7298" s="140"/>
      <c r="F7298" s="140"/>
    </row>
    <row r="7299" spans="1:11" s="139" customFormat="1" ht="30" customHeight="1" thickBot="1">
      <c r="A7299" s="144" t="s">
        <v>3566</v>
      </c>
      <c r="B7299" s="145">
        <v>39425</v>
      </c>
      <c r="C7299" s="145">
        <v>145641</v>
      </c>
      <c r="D7299" s="145">
        <v>197090</v>
      </c>
      <c r="E7299" s="145">
        <v>382156</v>
      </c>
      <c r="F7299" s="144"/>
    </row>
    <row r="7300" spans="1:11" s="139" customFormat="1" ht="30" customHeight="1">
      <c r="A7300" s="140"/>
      <c r="B7300" s="140"/>
      <c r="C7300" s="140"/>
      <c r="D7300" s="140"/>
      <c r="E7300" s="140"/>
      <c r="F7300" s="140"/>
    </row>
    <row r="7301" spans="1:11" s="139" customFormat="1" ht="30" customHeight="1">
      <c r="A7301" s="140" t="s">
        <v>9275</v>
      </c>
      <c r="B7301" s="141">
        <v>21636</v>
      </c>
      <c r="C7301" s="141">
        <v>193362</v>
      </c>
      <c r="D7301" s="141">
        <v>108162</v>
      </c>
      <c r="E7301" s="141">
        <v>323160</v>
      </c>
      <c r="F7301" s="140" t="s">
        <v>52</v>
      </c>
      <c r="G7301" s="139" t="s">
        <v>52</v>
      </c>
      <c r="H7301" s="139" t="s">
        <v>6613</v>
      </c>
      <c r="K7301" s="139">
        <v>1</v>
      </c>
    </row>
    <row r="7302" spans="1:11" s="139" customFormat="1" ht="30" customHeight="1">
      <c r="A7302" s="147"/>
      <c r="B7302" s="140"/>
      <c r="C7302" s="140"/>
      <c r="D7302" s="140"/>
      <c r="E7302" s="140"/>
      <c r="F7302" s="140"/>
    </row>
    <row r="7303" spans="1:11" s="139" customFormat="1" ht="30" customHeight="1">
      <c r="A7303" s="140" t="s">
        <v>6674</v>
      </c>
      <c r="B7303" s="140"/>
      <c r="C7303" s="140"/>
      <c r="D7303" s="140"/>
      <c r="E7303" s="140"/>
      <c r="F7303" s="140"/>
      <c r="G7303" s="139" t="s">
        <v>52</v>
      </c>
      <c r="I7303" s="139" t="s">
        <v>1535</v>
      </c>
      <c r="J7303" s="139" t="s">
        <v>52</v>
      </c>
      <c r="K7303" s="139" t="s">
        <v>56</v>
      </c>
    </row>
    <row r="7304" spans="1:11" s="139" customFormat="1" ht="30" customHeight="1">
      <c r="A7304" s="140" t="s">
        <v>52</v>
      </c>
      <c r="B7304" s="142"/>
      <c r="C7304" s="142"/>
      <c r="D7304" s="142"/>
      <c r="E7304" s="142"/>
      <c r="F7304" s="142"/>
      <c r="K7304" s="140" t="s">
        <v>6814</v>
      </c>
    </row>
    <row r="7305" spans="1:11" s="139" customFormat="1" ht="30" customHeight="1">
      <c r="A7305" s="140" t="s">
        <v>52</v>
      </c>
      <c r="B7305" s="142"/>
      <c r="C7305" s="142"/>
      <c r="D7305" s="142"/>
      <c r="E7305" s="142"/>
      <c r="F7305" s="142"/>
      <c r="K7305" s="140" t="s">
        <v>52</v>
      </c>
    </row>
    <row r="7306" spans="1:11" s="139" customFormat="1" ht="30" customHeight="1">
      <c r="A7306" s="140" t="s">
        <v>5817</v>
      </c>
      <c r="B7306" s="142"/>
      <c r="C7306" s="142"/>
      <c r="D7306" s="142"/>
      <c r="E7306" s="142"/>
      <c r="F7306" s="142"/>
      <c r="K7306" s="140" t="s">
        <v>9276</v>
      </c>
    </row>
    <row r="7307" spans="1:11" s="139" customFormat="1" ht="30" customHeight="1">
      <c r="A7307" s="140" t="s">
        <v>52</v>
      </c>
      <c r="B7307" s="142"/>
      <c r="C7307" s="142"/>
      <c r="D7307" s="142"/>
      <c r="E7307" s="142"/>
      <c r="F7307" s="142"/>
      <c r="K7307" s="140" t="s">
        <v>52</v>
      </c>
    </row>
    <row r="7308" spans="1:11" s="139" customFormat="1" ht="30" customHeight="1">
      <c r="A7308" s="140" t="s">
        <v>3548</v>
      </c>
      <c r="B7308" s="142"/>
      <c r="C7308" s="142"/>
      <c r="D7308" s="142"/>
      <c r="E7308" s="142"/>
      <c r="F7308" s="142"/>
      <c r="K7308" s="140" t="s">
        <v>6677</v>
      </c>
    </row>
    <row r="7309" spans="1:11" s="139" customFormat="1" ht="30" customHeight="1">
      <c r="A7309" s="140" t="s">
        <v>4977</v>
      </c>
      <c r="B7309" s="142"/>
      <c r="C7309" s="142"/>
      <c r="D7309" s="142"/>
      <c r="E7309" s="142"/>
      <c r="F7309" s="142"/>
      <c r="K7309" s="140" t="s">
        <v>8398</v>
      </c>
    </row>
    <row r="7310" spans="1:11" s="139" customFormat="1" ht="30" customHeight="1">
      <c r="A7310" s="140" t="s">
        <v>4978</v>
      </c>
      <c r="B7310" s="142"/>
      <c r="C7310" s="142"/>
      <c r="D7310" s="142"/>
      <c r="E7310" s="142"/>
      <c r="F7310" s="142"/>
      <c r="K7310" s="140" t="s">
        <v>8399</v>
      </c>
    </row>
    <row r="7311" spans="1:11" s="139" customFormat="1" ht="30" customHeight="1">
      <c r="A7311" s="140" t="s">
        <v>4321</v>
      </c>
      <c r="B7311" s="142"/>
      <c r="C7311" s="142"/>
      <c r="D7311" s="142"/>
      <c r="E7311" s="142"/>
      <c r="F7311" s="142"/>
      <c r="K7311" s="140" t="s">
        <v>7554</v>
      </c>
    </row>
    <row r="7312" spans="1:11" s="139" customFormat="1" ht="30" customHeight="1">
      <c r="A7312" s="140" t="s">
        <v>4322</v>
      </c>
      <c r="B7312" s="142"/>
      <c r="C7312" s="142"/>
      <c r="D7312" s="142"/>
      <c r="E7312" s="142"/>
      <c r="F7312" s="142"/>
      <c r="K7312" s="140" t="s">
        <v>7555</v>
      </c>
    </row>
    <row r="7313" spans="1:11" s="139" customFormat="1" ht="30" customHeight="1">
      <c r="A7313" s="140" t="s">
        <v>4979</v>
      </c>
      <c r="B7313" s="142"/>
      <c r="C7313" s="142"/>
      <c r="D7313" s="142"/>
      <c r="E7313" s="142"/>
      <c r="F7313" s="142"/>
      <c r="K7313" s="140" t="s">
        <v>8400</v>
      </c>
    </row>
    <row r="7314" spans="1:11" s="139" customFormat="1" ht="30" customHeight="1">
      <c r="A7314" s="140" t="s">
        <v>4980</v>
      </c>
      <c r="B7314" s="142"/>
      <c r="C7314" s="142"/>
      <c r="D7314" s="142"/>
      <c r="E7314" s="142"/>
      <c r="F7314" s="142"/>
      <c r="K7314" s="140" t="s">
        <v>8401</v>
      </c>
    </row>
    <row r="7315" spans="1:11" s="139" customFormat="1" ht="30" customHeight="1">
      <c r="A7315" s="140" t="s">
        <v>4981</v>
      </c>
      <c r="B7315" s="142"/>
      <c r="C7315" s="142"/>
      <c r="D7315" s="142"/>
      <c r="E7315" s="142"/>
      <c r="F7315" s="142"/>
      <c r="K7315" s="140" t="s">
        <v>8402</v>
      </c>
    </row>
    <row r="7316" spans="1:11" s="139" customFormat="1" ht="30" customHeight="1">
      <c r="A7316" s="140" t="s">
        <v>3635</v>
      </c>
      <c r="B7316" s="142"/>
      <c r="C7316" s="142"/>
      <c r="D7316" s="142"/>
      <c r="E7316" s="142"/>
      <c r="F7316" s="142"/>
      <c r="K7316" s="140" t="s">
        <v>6777</v>
      </c>
    </row>
    <row r="7317" spans="1:11" s="139" customFormat="1" ht="30" customHeight="1">
      <c r="A7317" s="140" t="s">
        <v>4982</v>
      </c>
      <c r="B7317" s="142"/>
      <c r="C7317" s="142"/>
      <c r="D7317" s="142"/>
      <c r="E7317" s="142"/>
      <c r="F7317" s="142"/>
      <c r="K7317" s="140" t="s">
        <v>8403</v>
      </c>
    </row>
    <row r="7318" spans="1:11" s="139" customFormat="1" ht="30" customHeight="1">
      <c r="A7318" s="140" t="s">
        <v>4983</v>
      </c>
      <c r="B7318" s="142"/>
      <c r="C7318" s="142"/>
      <c r="D7318" s="142"/>
      <c r="E7318" s="142"/>
      <c r="F7318" s="142"/>
      <c r="K7318" s="140" t="s">
        <v>8404</v>
      </c>
    </row>
    <row r="7319" spans="1:11" s="139" customFormat="1" ht="30" customHeight="1">
      <c r="A7319" s="140" t="s">
        <v>4984</v>
      </c>
      <c r="B7319" s="142"/>
      <c r="C7319" s="142"/>
      <c r="D7319" s="142"/>
      <c r="E7319" s="142"/>
      <c r="F7319" s="142"/>
      <c r="K7319" s="140" t="s">
        <v>8405</v>
      </c>
    </row>
    <row r="7320" spans="1:11" s="139" customFormat="1" ht="30" customHeight="1">
      <c r="A7320" s="140" t="s">
        <v>4985</v>
      </c>
      <c r="B7320" s="142"/>
      <c r="C7320" s="142"/>
      <c r="D7320" s="142"/>
      <c r="E7320" s="142"/>
      <c r="F7320" s="142"/>
      <c r="K7320" s="140" t="s">
        <v>4985</v>
      </c>
    </row>
    <row r="7321" spans="1:11" s="139" customFormat="1" ht="30" customHeight="1">
      <c r="A7321" s="140" t="s">
        <v>4986</v>
      </c>
      <c r="B7321" s="142"/>
      <c r="C7321" s="142"/>
      <c r="D7321" s="142"/>
      <c r="E7321" s="142"/>
      <c r="F7321" s="142"/>
      <c r="K7321" s="140" t="s">
        <v>4986</v>
      </c>
    </row>
    <row r="7322" spans="1:11" s="139" customFormat="1" ht="30" customHeight="1">
      <c r="A7322" s="140" t="s">
        <v>3586</v>
      </c>
      <c r="B7322" s="142"/>
      <c r="C7322" s="142"/>
      <c r="D7322" s="142"/>
      <c r="E7322" s="142"/>
      <c r="F7322" s="142"/>
      <c r="K7322" s="140" t="s">
        <v>6718</v>
      </c>
    </row>
    <row r="7323" spans="1:11" s="139" customFormat="1" ht="30" customHeight="1">
      <c r="A7323" s="140" t="s">
        <v>4987</v>
      </c>
      <c r="B7323" s="142"/>
      <c r="C7323" s="142"/>
      <c r="D7323" s="142"/>
      <c r="E7323" s="142"/>
      <c r="F7323" s="142"/>
      <c r="K7323" s="140" t="s">
        <v>8406</v>
      </c>
    </row>
    <row r="7324" spans="1:11" s="139" customFormat="1" ht="30" customHeight="1">
      <c r="A7324" s="140" t="s">
        <v>4988</v>
      </c>
      <c r="B7324" s="142"/>
      <c r="C7324" s="142"/>
      <c r="D7324" s="142"/>
      <c r="E7324" s="142"/>
      <c r="F7324" s="142"/>
      <c r="K7324" s="140" t="s">
        <v>8407</v>
      </c>
    </row>
    <row r="7325" spans="1:11" s="139" customFormat="1" ht="30" customHeight="1">
      <c r="A7325" s="140" t="s">
        <v>4989</v>
      </c>
      <c r="B7325" s="142"/>
      <c r="C7325" s="142"/>
      <c r="D7325" s="142"/>
      <c r="E7325" s="142"/>
      <c r="F7325" s="142"/>
      <c r="K7325" s="140" t="s">
        <v>8408</v>
      </c>
    </row>
    <row r="7326" spans="1:11" s="139" customFormat="1" ht="30" customHeight="1">
      <c r="A7326" s="140" t="s">
        <v>4990</v>
      </c>
      <c r="B7326" s="142"/>
      <c r="C7326" s="142"/>
      <c r="D7326" s="142"/>
      <c r="E7326" s="142"/>
      <c r="F7326" s="142"/>
      <c r="K7326" s="140" t="s">
        <v>8409</v>
      </c>
    </row>
    <row r="7327" spans="1:11" s="139" customFormat="1" ht="30" customHeight="1">
      <c r="A7327" s="140" t="s">
        <v>5027</v>
      </c>
      <c r="B7327" s="142"/>
      <c r="C7327" s="142"/>
      <c r="D7327" s="142"/>
      <c r="E7327" s="142"/>
      <c r="F7327" s="142"/>
      <c r="K7327" s="140" t="s">
        <v>8444</v>
      </c>
    </row>
    <row r="7328" spans="1:11" s="139" customFormat="1" ht="30" customHeight="1">
      <c r="A7328" s="140" t="s">
        <v>4992</v>
      </c>
      <c r="B7328" s="142"/>
      <c r="C7328" s="142"/>
      <c r="D7328" s="142"/>
      <c r="E7328" s="142"/>
      <c r="F7328" s="142"/>
      <c r="K7328" s="140" t="s">
        <v>8411</v>
      </c>
    </row>
    <row r="7329" spans="1:11" s="139" customFormat="1" ht="30" customHeight="1">
      <c r="A7329" s="140" t="s">
        <v>4993</v>
      </c>
      <c r="B7329" s="142"/>
      <c r="C7329" s="142"/>
      <c r="D7329" s="142"/>
      <c r="E7329" s="142"/>
      <c r="F7329" s="142"/>
      <c r="K7329" s="140" t="s">
        <v>8412</v>
      </c>
    </row>
    <row r="7330" spans="1:11" s="139" customFormat="1" ht="30" customHeight="1">
      <c r="A7330" s="140" t="s">
        <v>4994</v>
      </c>
      <c r="B7330" s="142"/>
      <c r="C7330" s="142"/>
      <c r="D7330" s="142"/>
      <c r="E7330" s="142"/>
      <c r="F7330" s="142"/>
      <c r="K7330" s="140" t="s">
        <v>8413</v>
      </c>
    </row>
    <row r="7331" spans="1:11" s="139" customFormat="1" ht="30" customHeight="1">
      <c r="A7331" s="140" t="s">
        <v>4995</v>
      </c>
      <c r="B7331" s="142"/>
      <c r="C7331" s="142"/>
      <c r="D7331" s="142"/>
      <c r="E7331" s="142"/>
      <c r="F7331" s="142"/>
      <c r="K7331" s="140" t="s">
        <v>8414</v>
      </c>
    </row>
    <row r="7332" spans="1:11" s="139" customFormat="1" ht="30" customHeight="1">
      <c r="A7332" s="140" t="s">
        <v>4994</v>
      </c>
      <c r="B7332" s="142"/>
      <c r="C7332" s="142"/>
      <c r="D7332" s="142"/>
      <c r="E7332" s="142"/>
      <c r="F7332" s="142"/>
      <c r="K7332" s="140" t="s">
        <v>8413</v>
      </c>
    </row>
    <row r="7333" spans="1:11" s="139" customFormat="1" ht="30" customHeight="1">
      <c r="A7333" s="140" t="s">
        <v>4996</v>
      </c>
      <c r="B7333" s="142"/>
      <c r="C7333" s="142"/>
      <c r="D7333" s="142"/>
      <c r="E7333" s="142"/>
      <c r="F7333" s="142"/>
      <c r="K7333" s="140" t="s">
        <v>8415</v>
      </c>
    </row>
    <row r="7334" spans="1:11" s="139" customFormat="1" ht="30" customHeight="1">
      <c r="A7334" s="140" t="s">
        <v>4997</v>
      </c>
      <c r="B7334" s="142"/>
      <c r="C7334" s="142"/>
      <c r="D7334" s="142"/>
      <c r="E7334" s="142"/>
      <c r="F7334" s="142"/>
      <c r="K7334" s="140" t="s">
        <v>8416</v>
      </c>
    </row>
    <row r="7335" spans="1:11" s="139" customFormat="1" ht="30" customHeight="1">
      <c r="A7335" s="140" t="s">
        <v>52</v>
      </c>
      <c r="B7335" s="142"/>
      <c r="C7335" s="142"/>
      <c r="D7335" s="142"/>
      <c r="E7335" s="142"/>
      <c r="F7335" s="142"/>
      <c r="K7335" s="140" t="s">
        <v>6676</v>
      </c>
    </row>
    <row r="7336" spans="1:11" s="139" customFormat="1" ht="30" customHeight="1">
      <c r="A7336" s="140" t="s">
        <v>4998</v>
      </c>
      <c r="B7336" s="142"/>
      <c r="C7336" s="142"/>
      <c r="D7336" s="142"/>
      <c r="E7336" s="142"/>
      <c r="F7336" s="142"/>
      <c r="K7336" s="140" t="s">
        <v>8417</v>
      </c>
    </row>
    <row r="7337" spans="1:11" s="139" customFormat="1" ht="30" customHeight="1">
      <c r="A7337" s="140" t="s">
        <v>5028</v>
      </c>
      <c r="B7337" s="142">
        <v>26638.7</v>
      </c>
      <c r="C7337" s="142"/>
      <c r="D7337" s="142"/>
      <c r="E7337" s="142">
        <v>26638.7</v>
      </c>
      <c r="F7337" s="142" t="s">
        <v>8418</v>
      </c>
      <c r="K7337" s="140" t="s">
        <v>8419</v>
      </c>
    </row>
    <row r="7338" spans="1:11" s="139" customFormat="1" ht="30" customHeight="1">
      <c r="A7338" s="140" t="s">
        <v>5029</v>
      </c>
      <c r="B7338" s="142"/>
      <c r="C7338" s="142">
        <v>45283.6</v>
      </c>
      <c r="D7338" s="142"/>
      <c r="E7338" s="142">
        <v>45283.6</v>
      </c>
      <c r="F7338" s="142" t="s">
        <v>8420</v>
      </c>
      <c r="K7338" s="140" t="s">
        <v>8421</v>
      </c>
    </row>
    <row r="7339" spans="1:11" s="139" customFormat="1" ht="30" customHeight="1">
      <c r="A7339" s="140" t="s">
        <v>5030</v>
      </c>
      <c r="B7339" s="142"/>
      <c r="C7339" s="142"/>
      <c r="D7339" s="142">
        <v>133167.29999999999</v>
      </c>
      <c r="E7339" s="142">
        <v>133167.29999999999</v>
      </c>
      <c r="F7339" s="142" t="s">
        <v>8422</v>
      </c>
      <c r="K7339" s="140" t="s">
        <v>8423</v>
      </c>
    </row>
    <row r="7340" spans="1:11" s="139" customFormat="1" ht="30" customHeight="1">
      <c r="A7340" s="140" t="s">
        <v>52</v>
      </c>
      <c r="B7340" s="142"/>
      <c r="C7340" s="142"/>
      <c r="D7340" s="142"/>
      <c r="E7340" s="142"/>
      <c r="F7340" s="142"/>
      <c r="K7340" s="140" t="s">
        <v>52</v>
      </c>
    </row>
    <row r="7341" spans="1:11" s="139" customFormat="1" ht="30" customHeight="1">
      <c r="A7341" s="140" t="s">
        <v>4709</v>
      </c>
      <c r="B7341" s="142">
        <v>26638.7</v>
      </c>
      <c r="C7341" s="142">
        <v>45283.6</v>
      </c>
      <c r="D7341" s="142">
        <v>133167.29999999999</v>
      </c>
      <c r="E7341" s="142">
        <v>205089.6</v>
      </c>
      <c r="F7341" s="142"/>
      <c r="K7341" s="140" t="s">
        <v>9277</v>
      </c>
    </row>
    <row r="7342" spans="1:11" s="139" customFormat="1" ht="30" customHeight="1">
      <c r="A7342" s="140" t="s">
        <v>52</v>
      </c>
      <c r="B7342" s="142"/>
      <c r="C7342" s="142"/>
      <c r="D7342" s="142"/>
      <c r="E7342" s="142"/>
      <c r="F7342" s="142"/>
      <c r="K7342" s="140" t="s">
        <v>6758</v>
      </c>
    </row>
    <row r="7343" spans="1:11" s="139" customFormat="1" ht="30" customHeight="1">
      <c r="A7343" s="140" t="s">
        <v>5002</v>
      </c>
      <c r="B7343" s="142"/>
      <c r="C7343" s="142"/>
      <c r="D7343" s="142"/>
      <c r="E7343" s="142"/>
      <c r="F7343" s="142"/>
      <c r="K7343" s="140" t="s">
        <v>8424</v>
      </c>
    </row>
    <row r="7344" spans="1:11" s="139" customFormat="1" ht="30" customHeight="1">
      <c r="A7344" s="140" t="s">
        <v>5003</v>
      </c>
      <c r="B7344" s="142"/>
      <c r="C7344" s="142"/>
      <c r="D7344" s="142"/>
      <c r="E7344" s="142"/>
      <c r="F7344" s="142"/>
      <c r="K7344" s="140" t="s">
        <v>8425</v>
      </c>
    </row>
    <row r="7345" spans="1:11" s="139" customFormat="1" ht="30" customHeight="1">
      <c r="A7345" s="140" t="s">
        <v>5004</v>
      </c>
      <c r="B7345" s="142"/>
      <c r="C7345" s="142"/>
      <c r="D7345" s="142"/>
      <c r="E7345" s="142"/>
      <c r="F7345" s="142"/>
      <c r="K7345" s="140" t="s">
        <v>8426</v>
      </c>
    </row>
    <row r="7346" spans="1:11" s="139" customFormat="1" ht="30" customHeight="1">
      <c r="A7346" s="140" t="s">
        <v>5005</v>
      </c>
      <c r="B7346" s="142"/>
      <c r="C7346" s="142"/>
      <c r="D7346" s="142"/>
      <c r="E7346" s="142"/>
      <c r="F7346" s="142"/>
      <c r="K7346" s="140" t="s">
        <v>8427</v>
      </c>
    </row>
    <row r="7347" spans="1:11" s="139" customFormat="1" ht="30" customHeight="1">
      <c r="A7347" s="140" t="s">
        <v>5006</v>
      </c>
      <c r="B7347" s="142"/>
      <c r="C7347" s="142"/>
      <c r="D7347" s="142"/>
      <c r="E7347" s="142"/>
      <c r="F7347" s="142"/>
      <c r="K7347" s="140" t="s">
        <v>8428</v>
      </c>
    </row>
    <row r="7348" spans="1:11" s="139" customFormat="1" ht="30" customHeight="1">
      <c r="A7348" s="140" t="s">
        <v>5007</v>
      </c>
      <c r="B7348" s="142"/>
      <c r="C7348" s="142"/>
      <c r="D7348" s="142"/>
      <c r="E7348" s="142"/>
      <c r="F7348" s="142"/>
      <c r="K7348" s="140" t="s">
        <v>8429</v>
      </c>
    </row>
    <row r="7349" spans="1:11" s="139" customFormat="1" ht="30" customHeight="1">
      <c r="A7349" s="140" t="s">
        <v>5008</v>
      </c>
      <c r="B7349" s="142"/>
      <c r="C7349" s="142"/>
      <c r="D7349" s="142"/>
      <c r="E7349" s="142"/>
      <c r="F7349" s="142"/>
      <c r="K7349" s="140" t="s">
        <v>8430</v>
      </c>
    </row>
    <row r="7350" spans="1:11" s="139" customFormat="1" ht="30" customHeight="1">
      <c r="A7350" s="140" t="s">
        <v>5009</v>
      </c>
      <c r="B7350" s="142"/>
      <c r="C7350" s="142"/>
      <c r="D7350" s="142"/>
      <c r="E7350" s="142"/>
      <c r="F7350" s="142"/>
      <c r="K7350" s="140" t="s">
        <v>8431</v>
      </c>
    </row>
    <row r="7351" spans="1:11" s="139" customFormat="1" ht="30" customHeight="1">
      <c r="A7351" s="140" t="s">
        <v>5010</v>
      </c>
      <c r="B7351" s="142"/>
      <c r="C7351" s="142"/>
      <c r="D7351" s="142"/>
      <c r="E7351" s="142"/>
      <c r="F7351" s="142"/>
      <c r="K7351" s="140" t="s">
        <v>8432</v>
      </c>
    </row>
    <row r="7352" spans="1:11" s="139" customFormat="1" ht="30" customHeight="1">
      <c r="A7352" s="140" t="s">
        <v>5011</v>
      </c>
      <c r="B7352" s="142"/>
      <c r="C7352" s="142"/>
      <c r="D7352" s="142"/>
      <c r="E7352" s="142"/>
      <c r="F7352" s="142"/>
      <c r="K7352" s="140" t="s">
        <v>8433</v>
      </c>
    </row>
    <row r="7353" spans="1:11" s="139" customFormat="1" ht="30" customHeight="1">
      <c r="A7353" s="140" t="s">
        <v>5031</v>
      </c>
      <c r="B7353" s="142">
        <v>11981.7</v>
      </c>
      <c r="C7353" s="142"/>
      <c r="D7353" s="142"/>
      <c r="E7353" s="142">
        <v>11981.7</v>
      </c>
      <c r="F7353" s="142" t="s">
        <v>8418</v>
      </c>
      <c r="K7353" s="140" t="s">
        <v>8434</v>
      </c>
    </row>
    <row r="7354" spans="1:11" s="139" customFormat="1" ht="30" customHeight="1">
      <c r="A7354" s="140" t="s">
        <v>5032</v>
      </c>
      <c r="B7354" s="142"/>
      <c r="C7354" s="142">
        <v>20367.8</v>
      </c>
      <c r="D7354" s="142"/>
      <c r="E7354" s="142">
        <v>20367.8</v>
      </c>
      <c r="F7354" s="142" t="s">
        <v>8420</v>
      </c>
      <c r="K7354" s="140" t="s">
        <v>8435</v>
      </c>
    </row>
    <row r="7355" spans="1:11" s="139" customFormat="1" ht="30" customHeight="1">
      <c r="A7355" s="140" t="s">
        <v>5033</v>
      </c>
      <c r="B7355" s="142"/>
      <c r="C7355" s="142"/>
      <c r="D7355" s="142">
        <v>59896.5</v>
      </c>
      <c r="E7355" s="142">
        <v>59896.5</v>
      </c>
      <c r="F7355" s="142" t="s">
        <v>8422</v>
      </c>
      <c r="K7355" s="140" t="s">
        <v>8436</v>
      </c>
    </row>
    <row r="7356" spans="1:11" s="139" customFormat="1" ht="30" customHeight="1">
      <c r="A7356" s="140" t="s">
        <v>52</v>
      </c>
      <c r="B7356" s="142"/>
      <c r="C7356" s="142"/>
      <c r="D7356" s="142"/>
      <c r="E7356" s="142"/>
      <c r="F7356" s="142"/>
      <c r="K7356" s="140" t="s">
        <v>52</v>
      </c>
    </row>
    <row r="7357" spans="1:11" s="139" customFormat="1" ht="30" customHeight="1">
      <c r="A7357" s="140" t="s">
        <v>3748</v>
      </c>
      <c r="B7357" s="142">
        <v>11981.7</v>
      </c>
      <c r="C7357" s="142">
        <v>20367.8</v>
      </c>
      <c r="D7357" s="142">
        <v>59896.5</v>
      </c>
      <c r="E7357" s="142">
        <v>92246</v>
      </c>
      <c r="F7357" s="142"/>
      <c r="K7357" s="140" t="s">
        <v>6924</v>
      </c>
    </row>
    <row r="7358" spans="1:11" s="139" customFormat="1" ht="30" customHeight="1">
      <c r="A7358" s="140" t="s">
        <v>52</v>
      </c>
      <c r="B7358" s="142"/>
      <c r="C7358" s="142"/>
      <c r="D7358" s="142"/>
      <c r="E7358" s="142"/>
      <c r="F7358" s="142"/>
      <c r="K7358" s="140" t="s">
        <v>6796</v>
      </c>
    </row>
    <row r="7359" spans="1:11" s="139" customFormat="1" ht="30" customHeight="1">
      <c r="A7359" s="140" t="s">
        <v>3650</v>
      </c>
      <c r="B7359" s="142"/>
      <c r="C7359" s="142"/>
      <c r="D7359" s="142"/>
      <c r="E7359" s="142"/>
      <c r="F7359" s="142"/>
      <c r="K7359" s="140" t="s">
        <v>6806</v>
      </c>
    </row>
    <row r="7360" spans="1:11" s="139" customFormat="1" ht="30" customHeight="1">
      <c r="A7360" s="140" t="s">
        <v>5034</v>
      </c>
      <c r="B7360" s="142"/>
      <c r="C7360" s="142"/>
      <c r="D7360" s="142"/>
      <c r="E7360" s="142"/>
      <c r="F7360" s="142"/>
      <c r="K7360" s="140" t="s">
        <v>8437</v>
      </c>
    </row>
    <row r="7361" spans="1:11" s="139" customFormat="1" ht="30" customHeight="1">
      <c r="A7361" s="140" t="s">
        <v>5035</v>
      </c>
      <c r="B7361" s="142"/>
      <c r="C7361" s="142">
        <v>78621.2</v>
      </c>
      <c r="D7361" s="142"/>
      <c r="E7361" s="142">
        <v>78621.2</v>
      </c>
      <c r="F7361" s="142" t="s">
        <v>6755</v>
      </c>
      <c r="K7361" s="140" t="s">
        <v>8438</v>
      </c>
    </row>
    <row r="7362" spans="1:11" s="139" customFormat="1" ht="30" customHeight="1">
      <c r="A7362" s="140" t="s">
        <v>52</v>
      </c>
      <c r="B7362" s="142"/>
      <c r="C7362" s="142"/>
      <c r="D7362" s="142"/>
      <c r="E7362" s="142"/>
      <c r="F7362" s="142"/>
      <c r="K7362" s="140" t="s">
        <v>52</v>
      </c>
    </row>
    <row r="7363" spans="1:11" s="139" customFormat="1" ht="30" customHeight="1">
      <c r="A7363" s="140" t="s">
        <v>3748</v>
      </c>
      <c r="B7363" s="142"/>
      <c r="C7363" s="142">
        <v>78621.2</v>
      </c>
      <c r="D7363" s="142"/>
      <c r="E7363" s="142">
        <v>78621.2</v>
      </c>
      <c r="F7363" s="142"/>
      <c r="K7363" s="140" t="s">
        <v>6993</v>
      </c>
    </row>
    <row r="7364" spans="1:11" s="139" customFormat="1" ht="30" customHeight="1">
      <c r="A7364" s="140" t="s">
        <v>52</v>
      </c>
      <c r="B7364" s="142"/>
      <c r="C7364" s="142"/>
      <c r="D7364" s="142"/>
      <c r="E7364" s="142"/>
      <c r="F7364" s="142"/>
      <c r="K7364" s="140" t="s">
        <v>6805</v>
      </c>
    </row>
    <row r="7365" spans="1:11" s="139" customFormat="1" ht="30" customHeight="1">
      <c r="A7365" s="140" t="s">
        <v>5739</v>
      </c>
      <c r="B7365" s="142"/>
      <c r="C7365" s="142"/>
      <c r="D7365" s="142"/>
      <c r="E7365" s="142"/>
      <c r="F7365" s="142"/>
      <c r="K7365" s="140" t="s">
        <v>9218</v>
      </c>
    </row>
    <row r="7366" spans="1:11" s="139" customFormat="1" ht="30" customHeight="1">
      <c r="A7366" s="140" t="s">
        <v>5740</v>
      </c>
      <c r="B7366" s="142"/>
      <c r="C7366" s="142"/>
      <c r="D7366" s="142"/>
      <c r="E7366" s="142"/>
      <c r="F7366" s="142"/>
      <c r="K7366" s="140" t="s">
        <v>9219</v>
      </c>
    </row>
    <row r="7367" spans="1:11" s="139" customFormat="1" ht="30" customHeight="1">
      <c r="A7367" s="140" t="s">
        <v>5741</v>
      </c>
      <c r="B7367" s="142"/>
      <c r="C7367" s="142"/>
      <c r="D7367" s="142"/>
      <c r="E7367" s="142"/>
      <c r="F7367" s="142"/>
      <c r="K7367" s="140" t="s">
        <v>9220</v>
      </c>
    </row>
    <row r="7368" spans="1:11" s="139" customFormat="1" ht="30" customHeight="1">
      <c r="A7368" s="140" t="s">
        <v>5818</v>
      </c>
      <c r="B7368" s="142">
        <v>9655.1</v>
      </c>
      <c r="C7368" s="142"/>
      <c r="D7368" s="142"/>
      <c r="E7368" s="142">
        <v>9655.1</v>
      </c>
      <c r="F7368" s="142"/>
      <c r="K7368" s="140" t="s">
        <v>9221</v>
      </c>
    </row>
    <row r="7369" spans="1:11" s="139" customFormat="1" ht="30" customHeight="1">
      <c r="A7369" s="140" t="s">
        <v>5743</v>
      </c>
      <c r="B7369" s="142"/>
      <c r="C7369" s="142"/>
      <c r="D7369" s="142"/>
      <c r="E7369" s="142"/>
      <c r="F7369" s="142"/>
      <c r="K7369" s="140" t="s">
        <v>9222</v>
      </c>
    </row>
    <row r="7370" spans="1:11" s="139" customFormat="1" ht="30" customHeight="1">
      <c r="A7370" s="140" t="s">
        <v>5819</v>
      </c>
      <c r="B7370" s="142"/>
      <c r="C7370" s="142">
        <v>57444.9</v>
      </c>
      <c r="D7370" s="142"/>
      <c r="E7370" s="142">
        <v>57444.9</v>
      </c>
      <c r="F7370" s="142"/>
      <c r="K7370" s="140" t="s">
        <v>9223</v>
      </c>
    </row>
    <row r="7371" spans="1:11" s="139" customFormat="1" ht="30" customHeight="1">
      <c r="A7371" s="140" t="s">
        <v>5745</v>
      </c>
      <c r="B7371" s="142"/>
      <c r="C7371" s="142"/>
      <c r="D7371" s="142"/>
      <c r="E7371" s="142"/>
      <c r="F7371" s="142"/>
      <c r="K7371" s="140" t="s">
        <v>9224</v>
      </c>
    </row>
    <row r="7372" spans="1:11" s="139" customFormat="1" ht="30" customHeight="1">
      <c r="A7372" s="140" t="s">
        <v>5820</v>
      </c>
      <c r="B7372" s="142"/>
      <c r="C7372" s="142"/>
      <c r="D7372" s="142">
        <v>48265.9</v>
      </c>
      <c r="E7372" s="142">
        <v>48265.9</v>
      </c>
      <c r="F7372" s="142"/>
      <c r="K7372" s="140" t="s">
        <v>9225</v>
      </c>
    </row>
    <row r="7373" spans="1:11" s="139" customFormat="1" ht="30" customHeight="1">
      <c r="A7373" s="140" t="s">
        <v>5747</v>
      </c>
      <c r="B7373" s="142"/>
      <c r="C7373" s="142"/>
      <c r="D7373" s="142"/>
      <c r="E7373" s="142"/>
      <c r="F7373" s="142"/>
      <c r="K7373" s="140" t="s">
        <v>9226</v>
      </c>
    </row>
    <row r="7374" spans="1:11" s="139" customFormat="1" ht="30" customHeight="1">
      <c r="A7374" s="140" t="s">
        <v>5821</v>
      </c>
      <c r="B7374" s="142"/>
      <c r="C7374" s="142">
        <v>36928.800000000003</v>
      </c>
      <c r="D7374" s="142"/>
      <c r="E7374" s="142">
        <v>36928.800000000003</v>
      </c>
      <c r="F7374" s="142"/>
      <c r="K7374" s="140" t="s">
        <v>9227</v>
      </c>
    </row>
    <row r="7375" spans="1:11" s="139" customFormat="1" ht="30" customHeight="1">
      <c r="A7375" s="140" t="s">
        <v>5749</v>
      </c>
      <c r="B7375" s="142"/>
      <c r="C7375" s="142"/>
      <c r="D7375" s="142"/>
      <c r="E7375" s="142"/>
      <c r="F7375" s="142"/>
      <c r="K7375" s="140" t="s">
        <v>9228</v>
      </c>
    </row>
    <row r="7376" spans="1:11" s="139" customFormat="1" ht="30" customHeight="1">
      <c r="A7376" s="140" t="s">
        <v>5822</v>
      </c>
      <c r="B7376" s="142"/>
      <c r="C7376" s="142">
        <v>68793.5</v>
      </c>
      <c r="D7376" s="142"/>
      <c r="E7376" s="142">
        <v>68793.5</v>
      </c>
      <c r="F7376" s="142"/>
      <c r="K7376" s="140" t="s">
        <v>9229</v>
      </c>
    </row>
    <row r="7377" spans="1:11" s="139" customFormat="1" ht="30" customHeight="1">
      <c r="A7377" s="140" t="s">
        <v>5823</v>
      </c>
      <c r="B7377" s="142"/>
      <c r="C7377" s="142">
        <v>44224.4</v>
      </c>
      <c r="D7377" s="142"/>
      <c r="E7377" s="142">
        <v>44224.4</v>
      </c>
      <c r="F7377" s="142"/>
      <c r="K7377" s="140" t="s">
        <v>9230</v>
      </c>
    </row>
    <row r="7378" spans="1:11" s="139" customFormat="1" ht="30" customHeight="1">
      <c r="A7378" s="140" t="s">
        <v>3748</v>
      </c>
      <c r="B7378" s="142">
        <v>9655.1</v>
      </c>
      <c r="C7378" s="142">
        <v>94373.7</v>
      </c>
      <c r="D7378" s="142">
        <v>48265.9</v>
      </c>
      <c r="E7378" s="142">
        <v>152294.70000000001</v>
      </c>
      <c r="F7378" s="142"/>
      <c r="K7378" s="140" t="s">
        <v>7190</v>
      </c>
    </row>
    <row r="7379" spans="1:11" s="139" customFormat="1" ht="30" customHeight="1">
      <c r="A7379" s="140" t="s">
        <v>3708</v>
      </c>
      <c r="B7379" s="142">
        <v>48275.5</v>
      </c>
      <c r="C7379" s="142">
        <v>238646.3</v>
      </c>
      <c r="D7379" s="142">
        <v>241329.7</v>
      </c>
      <c r="E7379" s="142">
        <v>528251.5</v>
      </c>
      <c r="F7379" s="142"/>
      <c r="K7379" s="140" t="s">
        <v>6882</v>
      </c>
    </row>
    <row r="7380" spans="1:11" s="139" customFormat="1" ht="30" customHeight="1">
      <c r="A7380" s="140"/>
      <c r="B7380" s="140"/>
      <c r="C7380" s="140"/>
      <c r="D7380" s="140"/>
      <c r="E7380" s="140"/>
      <c r="F7380" s="140"/>
    </row>
    <row r="7381" spans="1:11" s="139" customFormat="1" ht="30" customHeight="1" thickBot="1">
      <c r="A7381" s="144" t="s">
        <v>3566</v>
      </c>
      <c r="B7381" s="145">
        <v>21636</v>
      </c>
      <c r="C7381" s="145">
        <v>193362</v>
      </c>
      <c r="D7381" s="145">
        <v>108162</v>
      </c>
      <c r="E7381" s="145">
        <v>323160</v>
      </c>
      <c r="F7381" s="144"/>
    </row>
    <row r="7382" spans="1:11" s="139" customFormat="1" ht="30" customHeight="1">
      <c r="A7382" s="140"/>
      <c r="B7382" s="140"/>
      <c r="C7382" s="140"/>
      <c r="D7382" s="140"/>
      <c r="E7382" s="140"/>
      <c r="F7382" s="140"/>
    </row>
    <row r="7383" spans="1:11" s="139" customFormat="1" ht="30" customHeight="1">
      <c r="A7383" s="140" t="s">
        <v>9278</v>
      </c>
      <c r="B7383" s="141">
        <v>91381</v>
      </c>
      <c r="C7383" s="141">
        <v>4229951</v>
      </c>
      <c r="D7383" s="141">
        <v>281020</v>
      </c>
      <c r="E7383" s="141">
        <v>4602352</v>
      </c>
      <c r="F7383" s="140" t="s">
        <v>52</v>
      </c>
      <c r="G7383" s="139" t="s">
        <v>52</v>
      </c>
      <c r="H7383" s="139" t="s">
        <v>6614</v>
      </c>
      <c r="K7383" s="139">
        <v>1</v>
      </c>
    </row>
    <row r="7384" spans="1:11" s="139" customFormat="1" ht="30" customHeight="1">
      <c r="A7384" s="147"/>
      <c r="B7384" s="140"/>
      <c r="C7384" s="140"/>
      <c r="D7384" s="140"/>
      <c r="E7384" s="140"/>
      <c r="F7384" s="140"/>
    </row>
    <row r="7385" spans="1:11" s="139" customFormat="1" ht="30" customHeight="1">
      <c r="A7385" s="140" t="s">
        <v>6674</v>
      </c>
      <c r="B7385" s="140"/>
      <c r="C7385" s="140"/>
      <c r="D7385" s="140"/>
      <c r="E7385" s="140"/>
      <c r="F7385" s="140"/>
      <c r="G7385" s="139" t="s">
        <v>52</v>
      </c>
      <c r="I7385" s="139" t="s">
        <v>1535</v>
      </c>
      <c r="J7385" s="139" t="s">
        <v>52</v>
      </c>
      <c r="K7385" s="139" t="s">
        <v>56</v>
      </c>
    </row>
    <row r="7386" spans="1:11" s="139" customFormat="1" ht="30" customHeight="1">
      <c r="A7386" s="140" t="s">
        <v>5824</v>
      </c>
      <c r="B7386" s="142"/>
      <c r="C7386" s="142"/>
      <c r="D7386" s="142"/>
      <c r="E7386" s="142"/>
      <c r="F7386" s="142"/>
      <c r="K7386" s="140" t="s">
        <v>9279</v>
      </c>
    </row>
    <row r="7387" spans="1:11" s="139" customFormat="1" ht="30" customHeight="1">
      <c r="A7387" s="140" t="s">
        <v>52</v>
      </c>
      <c r="B7387" s="142"/>
      <c r="C7387" s="142"/>
      <c r="D7387" s="142"/>
      <c r="E7387" s="142"/>
      <c r="F7387" s="142"/>
      <c r="K7387" s="140" t="s">
        <v>52</v>
      </c>
    </row>
    <row r="7388" spans="1:11" s="139" customFormat="1" ht="30" customHeight="1">
      <c r="A7388" s="140" t="s">
        <v>3548</v>
      </c>
      <c r="B7388" s="142"/>
      <c r="C7388" s="142"/>
      <c r="D7388" s="142"/>
      <c r="E7388" s="142"/>
      <c r="F7388" s="142"/>
      <c r="K7388" s="140" t="s">
        <v>9233</v>
      </c>
    </row>
    <row r="7389" spans="1:11" s="139" customFormat="1" ht="30" customHeight="1">
      <c r="A7389" s="140" t="s">
        <v>5753</v>
      </c>
      <c r="B7389" s="142"/>
      <c r="C7389" s="142"/>
      <c r="D7389" s="142"/>
      <c r="E7389" s="142"/>
      <c r="F7389" s="142"/>
      <c r="K7389" s="140" t="s">
        <v>9234</v>
      </c>
    </row>
    <row r="7390" spans="1:11" s="139" customFormat="1" ht="30" customHeight="1">
      <c r="A7390" s="140" t="s">
        <v>5754</v>
      </c>
      <c r="B7390" s="142"/>
      <c r="C7390" s="142"/>
      <c r="D7390" s="142"/>
      <c r="E7390" s="142"/>
      <c r="F7390" s="142"/>
      <c r="K7390" s="140" t="s">
        <v>9235</v>
      </c>
    </row>
    <row r="7391" spans="1:11" s="139" customFormat="1" ht="30" customHeight="1">
      <c r="A7391" s="140" t="s">
        <v>5755</v>
      </c>
      <c r="B7391" s="142"/>
      <c r="C7391" s="142"/>
      <c r="D7391" s="142"/>
      <c r="E7391" s="142"/>
      <c r="F7391" s="142"/>
      <c r="K7391" s="140" t="s">
        <v>9236</v>
      </c>
    </row>
    <row r="7392" spans="1:11" s="139" customFormat="1" ht="30" customHeight="1">
      <c r="A7392" s="140" t="s">
        <v>5756</v>
      </c>
      <c r="B7392" s="142"/>
      <c r="C7392" s="142"/>
      <c r="D7392" s="142"/>
      <c r="E7392" s="142"/>
      <c r="F7392" s="142"/>
      <c r="K7392" s="140" t="s">
        <v>9237</v>
      </c>
    </row>
    <row r="7393" spans="1:11" s="139" customFormat="1" ht="30" customHeight="1">
      <c r="A7393" s="140" t="s">
        <v>5757</v>
      </c>
      <c r="B7393" s="142"/>
      <c r="C7393" s="142"/>
      <c r="D7393" s="142"/>
      <c r="E7393" s="142"/>
      <c r="F7393" s="142"/>
      <c r="K7393" s="140" t="s">
        <v>9238</v>
      </c>
    </row>
    <row r="7394" spans="1:11" s="139" customFormat="1" ht="30" customHeight="1">
      <c r="A7394" s="140" t="s">
        <v>5758</v>
      </c>
      <c r="B7394" s="142"/>
      <c r="C7394" s="142"/>
      <c r="D7394" s="142"/>
      <c r="E7394" s="142"/>
      <c r="F7394" s="142"/>
      <c r="K7394" s="140" t="s">
        <v>9239</v>
      </c>
    </row>
    <row r="7395" spans="1:11" s="139" customFormat="1" ht="30" customHeight="1">
      <c r="A7395" s="140" t="s">
        <v>5825</v>
      </c>
      <c r="B7395" s="142"/>
      <c r="C7395" s="142"/>
      <c r="D7395" s="142"/>
      <c r="E7395" s="142"/>
      <c r="F7395" s="142"/>
      <c r="K7395" s="140" t="s">
        <v>9280</v>
      </c>
    </row>
    <row r="7396" spans="1:11" s="139" customFormat="1" ht="30" customHeight="1">
      <c r="A7396" s="140" t="s">
        <v>5760</v>
      </c>
      <c r="B7396" s="142"/>
      <c r="C7396" s="142"/>
      <c r="D7396" s="142"/>
      <c r="E7396" s="142"/>
      <c r="F7396" s="142"/>
      <c r="K7396" s="140" t="s">
        <v>9241</v>
      </c>
    </row>
    <row r="7397" spans="1:11" s="139" customFormat="1" ht="30" customHeight="1">
      <c r="A7397" s="140" t="s">
        <v>5761</v>
      </c>
      <c r="B7397" s="142"/>
      <c r="C7397" s="142"/>
      <c r="D7397" s="142"/>
      <c r="E7397" s="142"/>
      <c r="F7397" s="142"/>
      <c r="K7397" s="140" t="s">
        <v>9242</v>
      </c>
    </row>
    <row r="7398" spans="1:11" s="139" customFormat="1" ht="30" customHeight="1">
      <c r="A7398" s="140" t="s">
        <v>5762</v>
      </c>
      <c r="B7398" s="142"/>
      <c r="C7398" s="142"/>
      <c r="D7398" s="142"/>
      <c r="E7398" s="142"/>
      <c r="F7398" s="142"/>
      <c r="K7398" s="140" t="s">
        <v>9243</v>
      </c>
    </row>
    <row r="7399" spans="1:11" s="139" customFormat="1" ht="30" customHeight="1">
      <c r="A7399" s="140" t="s">
        <v>5763</v>
      </c>
      <c r="B7399" s="142"/>
      <c r="C7399" s="142"/>
      <c r="D7399" s="142"/>
      <c r="E7399" s="142"/>
      <c r="F7399" s="142"/>
      <c r="K7399" s="140" t="s">
        <v>9244</v>
      </c>
    </row>
    <row r="7400" spans="1:11" s="139" customFormat="1" ht="30" customHeight="1">
      <c r="A7400" s="140" t="s">
        <v>5762</v>
      </c>
      <c r="B7400" s="142"/>
      <c r="C7400" s="142"/>
      <c r="D7400" s="142"/>
      <c r="E7400" s="142"/>
      <c r="F7400" s="142"/>
      <c r="K7400" s="140" t="s">
        <v>9243</v>
      </c>
    </row>
    <row r="7401" spans="1:11" s="139" customFormat="1" ht="30" customHeight="1">
      <c r="A7401" s="140" t="s">
        <v>5764</v>
      </c>
      <c r="B7401" s="142"/>
      <c r="C7401" s="142"/>
      <c r="D7401" s="142"/>
      <c r="E7401" s="142"/>
      <c r="F7401" s="142"/>
      <c r="K7401" s="140" t="s">
        <v>9245</v>
      </c>
    </row>
    <row r="7402" spans="1:11" s="139" customFormat="1" ht="30" customHeight="1">
      <c r="A7402" s="140" t="s">
        <v>5765</v>
      </c>
      <c r="B7402" s="142"/>
      <c r="C7402" s="142"/>
      <c r="D7402" s="142"/>
      <c r="E7402" s="142"/>
      <c r="F7402" s="142"/>
      <c r="K7402" s="140" t="s">
        <v>9246</v>
      </c>
    </row>
    <row r="7403" spans="1:11" s="139" customFormat="1" ht="30" customHeight="1">
      <c r="A7403" s="140" t="s">
        <v>52</v>
      </c>
      <c r="B7403" s="142"/>
      <c r="C7403" s="142"/>
      <c r="D7403" s="142"/>
      <c r="E7403" s="142"/>
      <c r="F7403" s="142"/>
      <c r="K7403" s="140" t="s">
        <v>6676</v>
      </c>
    </row>
    <row r="7404" spans="1:11" s="139" customFormat="1" ht="30" customHeight="1">
      <c r="A7404" s="140" t="s">
        <v>5576</v>
      </c>
      <c r="B7404" s="142"/>
      <c r="C7404" s="142"/>
      <c r="D7404" s="142"/>
      <c r="E7404" s="142"/>
      <c r="F7404" s="142"/>
      <c r="K7404" s="140" t="s">
        <v>9023</v>
      </c>
    </row>
    <row r="7405" spans="1:11" s="139" customFormat="1" ht="30" customHeight="1">
      <c r="A7405" s="140" t="s">
        <v>5766</v>
      </c>
      <c r="B7405" s="142"/>
      <c r="C7405" s="142"/>
      <c r="D7405" s="142"/>
      <c r="E7405" s="142"/>
      <c r="F7405" s="142"/>
      <c r="K7405" s="140" t="s">
        <v>9247</v>
      </c>
    </row>
    <row r="7406" spans="1:11" s="139" customFormat="1" ht="30" customHeight="1">
      <c r="A7406" s="140" t="s">
        <v>5826</v>
      </c>
      <c r="B7406" s="142">
        <v>44337.599999999999</v>
      </c>
      <c r="C7406" s="142"/>
      <c r="D7406" s="142"/>
      <c r="E7406" s="142">
        <v>44337.599999999999</v>
      </c>
      <c r="F7406" s="142" t="s">
        <v>8742</v>
      </c>
      <c r="K7406" s="140" t="s">
        <v>9248</v>
      </c>
    </row>
    <row r="7407" spans="1:11" s="139" customFormat="1" ht="30" customHeight="1">
      <c r="A7407" s="140" t="s">
        <v>5827</v>
      </c>
      <c r="B7407" s="142"/>
      <c r="C7407" s="142">
        <v>195609.60000000001</v>
      </c>
      <c r="D7407" s="142"/>
      <c r="E7407" s="142">
        <v>195609.60000000001</v>
      </c>
      <c r="F7407" s="142" t="s">
        <v>8744</v>
      </c>
      <c r="K7407" s="140" t="s">
        <v>9249</v>
      </c>
    </row>
    <row r="7408" spans="1:11" s="139" customFormat="1" ht="30" customHeight="1">
      <c r="A7408" s="140" t="s">
        <v>5828</v>
      </c>
      <c r="B7408" s="142"/>
      <c r="C7408" s="142"/>
      <c r="D7408" s="142">
        <v>81007.199999999997</v>
      </c>
      <c r="E7408" s="142">
        <v>81007.199999999997</v>
      </c>
      <c r="F7408" s="142" t="s">
        <v>8746</v>
      </c>
      <c r="K7408" s="140" t="s">
        <v>9250</v>
      </c>
    </row>
    <row r="7409" spans="1:11" s="139" customFormat="1" ht="30" customHeight="1">
      <c r="A7409" s="140" t="s">
        <v>5770</v>
      </c>
      <c r="B7409" s="142"/>
      <c r="C7409" s="142"/>
      <c r="D7409" s="142"/>
      <c r="E7409" s="142"/>
      <c r="F7409" s="142"/>
      <c r="K7409" s="140" t="s">
        <v>9251</v>
      </c>
    </row>
    <row r="7410" spans="1:11" s="139" customFormat="1" ht="30" customHeight="1">
      <c r="A7410" s="140" t="s">
        <v>5829</v>
      </c>
      <c r="B7410" s="142">
        <v>28767.599999999999</v>
      </c>
      <c r="C7410" s="142"/>
      <c r="D7410" s="142"/>
      <c r="E7410" s="142">
        <v>28767.599999999999</v>
      </c>
      <c r="F7410" s="142" t="s">
        <v>8418</v>
      </c>
      <c r="K7410" s="140" t="s">
        <v>9252</v>
      </c>
    </row>
    <row r="7411" spans="1:11" s="139" customFormat="1" ht="30" customHeight="1">
      <c r="A7411" s="140" t="s">
        <v>5830</v>
      </c>
      <c r="B7411" s="142"/>
      <c r="C7411" s="142">
        <v>48902.400000000001</v>
      </c>
      <c r="D7411" s="142"/>
      <c r="E7411" s="142">
        <v>48902.400000000001</v>
      </c>
      <c r="F7411" s="142" t="s">
        <v>8420</v>
      </c>
      <c r="K7411" s="140" t="s">
        <v>9253</v>
      </c>
    </row>
    <row r="7412" spans="1:11" s="139" customFormat="1" ht="30" customHeight="1">
      <c r="A7412" s="140" t="s">
        <v>5831</v>
      </c>
      <c r="B7412" s="142"/>
      <c r="C7412" s="142"/>
      <c r="D7412" s="142">
        <v>143809.20000000001</v>
      </c>
      <c r="E7412" s="142">
        <v>143809.20000000001</v>
      </c>
      <c r="F7412" s="142" t="s">
        <v>8422</v>
      </c>
      <c r="K7412" s="140" t="s">
        <v>9254</v>
      </c>
    </row>
    <row r="7413" spans="1:11" s="139" customFormat="1" ht="30" customHeight="1">
      <c r="A7413" s="140" t="s">
        <v>5774</v>
      </c>
      <c r="B7413" s="142"/>
      <c r="C7413" s="142"/>
      <c r="D7413" s="142"/>
      <c r="E7413" s="142"/>
      <c r="F7413" s="142"/>
      <c r="K7413" s="140" t="s">
        <v>9255</v>
      </c>
    </row>
    <row r="7414" spans="1:11" s="139" customFormat="1" ht="30" customHeight="1">
      <c r="A7414" s="140" t="s">
        <v>5832</v>
      </c>
      <c r="B7414" s="142">
        <v>18276.3</v>
      </c>
      <c r="C7414" s="142"/>
      <c r="D7414" s="142"/>
      <c r="E7414" s="142">
        <v>18276.3</v>
      </c>
      <c r="F7414" s="142"/>
      <c r="K7414" s="140" t="s">
        <v>9256</v>
      </c>
    </row>
    <row r="7415" spans="1:11" s="139" customFormat="1" ht="30" customHeight="1">
      <c r="A7415" s="140" t="s">
        <v>5833</v>
      </c>
      <c r="B7415" s="142"/>
      <c r="C7415" s="142">
        <v>213948</v>
      </c>
      <c r="D7415" s="142"/>
      <c r="E7415" s="142">
        <v>213948</v>
      </c>
      <c r="F7415" s="142"/>
      <c r="K7415" s="140" t="s">
        <v>9257</v>
      </c>
    </row>
    <row r="7416" spans="1:11" s="139" customFormat="1" ht="30" customHeight="1">
      <c r="A7416" s="140" t="s">
        <v>5834</v>
      </c>
      <c r="B7416" s="142"/>
      <c r="C7416" s="142"/>
      <c r="D7416" s="142">
        <v>56204.1</v>
      </c>
      <c r="E7416" s="142">
        <v>56204.1</v>
      </c>
      <c r="F7416" s="142"/>
      <c r="K7416" s="140" t="s">
        <v>9258</v>
      </c>
    </row>
    <row r="7417" spans="1:11" s="139" customFormat="1" ht="30" customHeight="1">
      <c r="A7417" s="140" t="s">
        <v>5747</v>
      </c>
      <c r="B7417" s="142"/>
      <c r="C7417" s="142"/>
      <c r="D7417" s="142"/>
      <c r="E7417" s="142"/>
      <c r="F7417" s="142"/>
      <c r="K7417" s="140" t="s">
        <v>9226</v>
      </c>
    </row>
    <row r="7418" spans="1:11" s="139" customFormat="1" ht="30" customHeight="1">
      <c r="A7418" s="140" t="s">
        <v>5835</v>
      </c>
      <c r="B7418" s="142"/>
      <c r="C7418" s="142">
        <v>137538</v>
      </c>
      <c r="D7418" s="142"/>
      <c r="E7418" s="142">
        <v>137538</v>
      </c>
      <c r="F7418" s="142"/>
      <c r="K7418" s="140" t="s">
        <v>9259</v>
      </c>
    </row>
    <row r="7419" spans="1:11" s="139" customFormat="1" ht="30" customHeight="1">
      <c r="A7419" s="140" t="s">
        <v>3618</v>
      </c>
      <c r="B7419" s="142">
        <v>91381.5</v>
      </c>
      <c r="C7419" s="142">
        <v>595998</v>
      </c>
      <c r="D7419" s="142">
        <v>281020.5</v>
      </c>
      <c r="E7419" s="142">
        <v>968400</v>
      </c>
      <c r="F7419" s="142"/>
      <c r="K7419" s="140" t="s">
        <v>6757</v>
      </c>
    </row>
    <row r="7420" spans="1:11" s="139" customFormat="1" ht="30" customHeight="1">
      <c r="A7420" s="140" t="s">
        <v>52</v>
      </c>
      <c r="B7420" s="142"/>
      <c r="C7420" s="142"/>
      <c r="D7420" s="142"/>
      <c r="E7420" s="142"/>
      <c r="F7420" s="142"/>
      <c r="K7420" s="140" t="s">
        <v>6758</v>
      </c>
    </row>
    <row r="7421" spans="1:11" s="139" customFormat="1" ht="30" customHeight="1">
      <c r="A7421" s="140" t="s">
        <v>3956</v>
      </c>
      <c r="B7421" s="142"/>
      <c r="C7421" s="142"/>
      <c r="D7421" s="142"/>
      <c r="E7421" s="142"/>
      <c r="F7421" s="142"/>
      <c r="K7421" s="140" t="s">
        <v>7073</v>
      </c>
    </row>
    <row r="7422" spans="1:11" s="139" customFormat="1" ht="30" customHeight="1">
      <c r="A7422" s="140" t="s">
        <v>5836</v>
      </c>
      <c r="B7422" s="142"/>
      <c r="C7422" s="142">
        <v>859920.3</v>
      </c>
      <c r="D7422" s="142"/>
      <c r="E7422" s="142">
        <v>859920.3</v>
      </c>
      <c r="F7422" s="142" t="s">
        <v>6752</v>
      </c>
      <c r="K7422" s="140" t="s">
        <v>9260</v>
      </c>
    </row>
    <row r="7423" spans="1:11" s="139" customFormat="1" ht="30" customHeight="1">
      <c r="A7423" s="140" t="s">
        <v>5837</v>
      </c>
      <c r="B7423" s="142"/>
      <c r="C7423" s="142">
        <v>509425.2</v>
      </c>
      <c r="D7423" s="142"/>
      <c r="E7423" s="142">
        <v>509425.2</v>
      </c>
      <c r="F7423" s="142" t="s">
        <v>6755</v>
      </c>
      <c r="K7423" s="140" t="s">
        <v>9261</v>
      </c>
    </row>
    <row r="7424" spans="1:11" s="139" customFormat="1" ht="30" customHeight="1">
      <c r="A7424" s="140" t="s">
        <v>5838</v>
      </c>
      <c r="B7424" s="142"/>
      <c r="C7424" s="142">
        <v>121507.2</v>
      </c>
      <c r="D7424" s="142"/>
      <c r="E7424" s="142">
        <v>121507.2</v>
      </c>
      <c r="F7424" s="142" t="s">
        <v>9262</v>
      </c>
      <c r="K7424" s="140" t="s">
        <v>9263</v>
      </c>
    </row>
    <row r="7425" spans="1:11" s="139" customFormat="1" ht="30" customHeight="1">
      <c r="A7425" s="140" t="s">
        <v>3618</v>
      </c>
      <c r="B7425" s="142"/>
      <c r="C7425" s="142">
        <v>1490852.7</v>
      </c>
      <c r="D7425" s="142"/>
      <c r="E7425" s="142">
        <v>1490852.7</v>
      </c>
      <c r="F7425" s="142"/>
      <c r="K7425" s="140" t="s">
        <v>6761</v>
      </c>
    </row>
    <row r="7426" spans="1:11" s="139" customFormat="1" ht="30" customHeight="1">
      <c r="A7426" s="140" t="s">
        <v>52</v>
      </c>
      <c r="B7426" s="142"/>
      <c r="C7426" s="142"/>
      <c r="D7426" s="142"/>
      <c r="E7426" s="142"/>
      <c r="F7426" s="142"/>
      <c r="K7426" s="140" t="s">
        <v>6796</v>
      </c>
    </row>
    <row r="7427" spans="1:11" s="139" customFormat="1" ht="30" customHeight="1">
      <c r="A7427" s="140" t="s">
        <v>5337</v>
      </c>
      <c r="B7427" s="142"/>
      <c r="C7427" s="142"/>
      <c r="D7427" s="142"/>
      <c r="E7427" s="142"/>
      <c r="F7427" s="142"/>
      <c r="K7427" s="140" t="s">
        <v>8766</v>
      </c>
    </row>
    <row r="7428" spans="1:11" s="139" customFormat="1" ht="30" customHeight="1">
      <c r="A7428" s="140" t="s">
        <v>5839</v>
      </c>
      <c r="B7428" s="142"/>
      <c r="C7428" s="142">
        <v>1304496.1000000001</v>
      </c>
      <c r="D7428" s="142"/>
      <c r="E7428" s="142">
        <v>1304496.1000000001</v>
      </c>
      <c r="F7428" s="142"/>
      <c r="K7428" s="140" t="s">
        <v>9264</v>
      </c>
    </row>
    <row r="7429" spans="1:11" s="139" customFormat="1" ht="30" customHeight="1">
      <c r="A7429" s="140" t="s">
        <v>5840</v>
      </c>
      <c r="B7429" s="142"/>
      <c r="C7429" s="142">
        <v>838604.6</v>
      </c>
      <c r="D7429" s="142"/>
      <c r="E7429" s="142">
        <v>838604.6</v>
      </c>
      <c r="F7429" s="142"/>
      <c r="K7429" s="140" t="s">
        <v>9265</v>
      </c>
    </row>
    <row r="7430" spans="1:11" s="139" customFormat="1" ht="30" customHeight="1">
      <c r="A7430" s="140" t="s">
        <v>3618</v>
      </c>
      <c r="B7430" s="142"/>
      <c r="C7430" s="142">
        <v>2143100.7000000002</v>
      </c>
      <c r="D7430" s="142"/>
      <c r="E7430" s="142">
        <v>2143100.7000000002</v>
      </c>
      <c r="F7430" s="142"/>
      <c r="K7430" s="140" t="s">
        <v>6821</v>
      </c>
    </row>
    <row r="7431" spans="1:11" s="139" customFormat="1" ht="30" customHeight="1">
      <c r="A7431" s="140" t="s">
        <v>3970</v>
      </c>
      <c r="B7431" s="142">
        <v>91381.5</v>
      </c>
      <c r="C7431" s="142">
        <v>4229951.4000000004</v>
      </c>
      <c r="D7431" s="142">
        <v>281020.5</v>
      </c>
      <c r="E7431" s="142">
        <v>4602353.4000000004</v>
      </c>
      <c r="F7431" s="142"/>
      <c r="K7431" s="140" t="s">
        <v>9266</v>
      </c>
    </row>
    <row r="7432" spans="1:11" s="139" customFormat="1" ht="30" customHeight="1">
      <c r="A7432" s="140"/>
      <c r="B7432" s="140"/>
      <c r="C7432" s="140"/>
      <c r="D7432" s="140"/>
      <c r="E7432" s="140"/>
      <c r="F7432" s="140"/>
    </row>
    <row r="7433" spans="1:11" s="139" customFormat="1" ht="30" customHeight="1" thickBot="1">
      <c r="A7433" s="144" t="s">
        <v>3566</v>
      </c>
      <c r="B7433" s="145">
        <v>91381</v>
      </c>
      <c r="C7433" s="145">
        <v>4229951</v>
      </c>
      <c r="D7433" s="145">
        <v>281020</v>
      </c>
      <c r="E7433" s="145">
        <v>4602352</v>
      </c>
      <c r="F7433" s="144"/>
    </row>
    <row r="7434" spans="1:11" s="139" customFormat="1" ht="30" customHeight="1">
      <c r="A7434" s="140"/>
      <c r="B7434" s="140"/>
      <c r="C7434" s="140"/>
      <c r="D7434" s="140"/>
      <c r="E7434" s="140"/>
      <c r="F7434" s="140"/>
    </row>
    <row r="7435" spans="1:11" s="139" customFormat="1" ht="30" customHeight="1">
      <c r="A7435" s="140" t="s">
        <v>9281</v>
      </c>
      <c r="B7435" s="141">
        <v>32854</v>
      </c>
      <c r="C7435" s="141">
        <v>121368</v>
      </c>
      <c r="D7435" s="141">
        <v>164242</v>
      </c>
      <c r="E7435" s="141">
        <v>318464</v>
      </c>
      <c r="F7435" s="140" t="s">
        <v>52</v>
      </c>
      <c r="G7435" s="139" t="s">
        <v>52</v>
      </c>
      <c r="H7435" s="139" t="s">
        <v>6615</v>
      </c>
      <c r="K7435" s="139">
        <v>1</v>
      </c>
    </row>
    <row r="7436" spans="1:11" s="139" customFormat="1" ht="30" customHeight="1">
      <c r="A7436" s="147"/>
      <c r="B7436" s="140"/>
      <c r="C7436" s="140"/>
      <c r="D7436" s="140"/>
      <c r="E7436" s="140"/>
      <c r="F7436" s="140"/>
    </row>
    <row r="7437" spans="1:11" s="139" customFormat="1" ht="30" customHeight="1">
      <c r="A7437" s="140" t="s">
        <v>6674</v>
      </c>
      <c r="B7437" s="140"/>
      <c r="C7437" s="140"/>
      <c r="D7437" s="140"/>
      <c r="E7437" s="140"/>
      <c r="F7437" s="140"/>
      <c r="G7437" s="139" t="s">
        <v>52</v>
      </c>
      <c r="I7437" s="139" t="s">
        <v>1535</v>
      </c>
      <c r="J7437" s="139" t="s">
        <v>52</v>
      </c>
      <c r="K7437" s="139" t="s">
        <v>56</v>
      </c>
    </row>
    <row r="7438" spans="1:11" s="139" customFormat="1" ht="30" customHeight="1">
      <c r="A7438" s="140" t="s">
        <v>5841</v>
      </c>
      <c r="B7438" s="142"/>
      <c r="C7438" s="142"/>
      <c r="D7438" s="142"/>
      <c r="E7438" s="142"/>
      <c r="F7438" s="142"/>
      <c r="K7438" s="140" t="s">
        <v>9282</v>
      </c>
    </row>
    <row r="7439" spans="1:11" s="139" customFormat="1" ht="30" customHeight="1">
      <c r="A7439" s="140" t="s">
        <v>52</v>
      </c>
      <c r="B7439" s="142"/>
      <c r="C7439" s="142"/>
      <c r="D7439" s="142"/>
      <c r="E7439" s="142"/>
      <c r="F7439" s="142"/>
      <c r="K7439" s="140" t="s">
        <v>52</v>
      </c>
    </row>
    <row r="7440" spans="1:11" s="139" customFormat="1" ht="30" customHeight="1">
      <c r="A7440" s="140" t="s">
        <v>3548</v>
      </c>
      <c r="B7440" s="142"/>
      <c r="C7440" s="142"/>
      <c r="D7440" s="142"/>
      <c r="E7440" s="142"/>
      <c r="F7440" s="142"/>
      <c r="K7440" s="140" t="s">
        <v>6677</v>
      </c>
    </row>
    <row r="7441" spans="1:11" s="139" customFormat="1" ht="30" customHeight="1">
      <c r="A7441" s="140" t="s">
        <v>4977</v>
      </c>
      <c r="B7441" s="142"/>
      <c r="C7441" s="142"/>
      <c r="D7441" s="142"/>
      <c r="E7441" s="142"/>
      <c r="F7441" s="142"/>
      <c r="K7441" s="140" t="s">
        <v>8398</v>
      </c>
    </row>
    <row r="7442" spans="1:11" s="139" customFormat="1" ht="30" customHeight="1">
      <c r="A7442" s="140" t="s">
        <v>5727</v>
      </c>
      <c r="B7442" s="142"/>
      <c r="C7442" s="142"/>
      <c r="D7442" s="142"/>
      <c r="E7442" s="142"/>
      <c r="F7442" s="142"/>
      <c r="K7442" s="140" t="s">
        <v>9206</v>
      </c>
    </row>
    <row r="7443" spans="1:11" s="139" customFormat="1" ht="30" customHeight="1">
      <c r="A7443" s="140" t="s">
        <v>4321</v>
      </c>
      <c r="B7443" s="142"/>
      <c r="C7443" s="142"/>
      <c r="D7443" s="142"/>
      <c r="E7443" s="142"/>
      <c r="F7443" s="142"/>
      <c r="K7443" s="140" t="s">
        <v>7554</v>
      </c>
    </row>
    <row r="7444" spans="1:11" s="139" customFormat="1" ht="30" customHeight="1">
      <c r="A7444" s="140" t="s">
        <v>4322</v>
      </c>
      <c r="B7444" s="142"/>
      <c r="C7444" s="142"/>
      <c r="D7444" s="142"/>
      <c r="E7444" s="142"/>
      <c r="F7444" s="142"/>
      <c r="K7444" s="140" t="s">
        <v>7555</v>
      </c>
    </row>
    <row r="7445" spans="1:11" s="139" customFormat="1" ht="30" customHeight="1">
      <c r="A7445" s="140" t="s">
        <v>4979</v>
      </c>
      <c r="B7445" s="142"/>
      <c r="C7445" s="142"/>
      <c r="D7445" s="142"/>
      <c r="E7445" s="142"/>
      <c r="F7445" s="142"/>
      <c r="K7445" s="140" t="s">
        <v>8400</v>
      </c>
    </row>
    <row r="7446" spans="1:11" s="139" customFormat="1" ht="30" customHeight="1">
      <c r="A7446" s="140" t="s">
        <v>4980</v>
      </c>
      <c r="B7446" s="142"/>
      <c r="C7446" s="142"/>
      <c r="D7446" s="142"/>
      <c r="E7446" s="142"/>
      <c r="F7446" s="142"/>
      <c r="K7446" s="140" t="s">
        <v>8401</v>
      </c>
    </row>
    <row r="7447" spans="1:11" s="139" customFormat="1" ht="30" customHeight="1">
      <c r="A7447" s="140" t="s">
        <v>4981</v>
      </c>
      <c r="B7447" s="142"/>
      <c r="C7447" s="142"/>
      <c r="D7447" s="142"/>
      <c r="E7447" s="142"/>
      <c r="F7447" s="142"/>
      <c r="K7447" s="140" t="s">
        <v>8402</v>
      </c>
    </row>
    <row r="7448" spans="1:11" s="139" customFormat="1" ht="30" customHeight="1">
      <c r="A7448" s="140" t="s">
        <v>3635</v>
      </c>
      <c r="B7448" s="142"/>
      <c r="C7448" s="142"/>
      <c r="D7448" s="142"/>
      <c r="E7448" s="142"/>
      <c r="F7448" s="142"/>
      <c r="K7448" s="140" t="s">
        <v>6777</v>
      </c>
    </row>
    <row r="7449" spans="1:11" s="139" customFormat="1" ht="30" customHeight="1">
      <c r="A7449" s="140" t="s">
        <v>4982</v>
      </c>
      <c r="B7449" s="142"/>
      <c r="C7449" s="142"/>
      <c r="D7449" s="142"/>
      <c r="E7449" s="142"/>
      <c r="F7449" s="142"/>
      <c r="K7449" s="140" t="s">
        <v>8403</v>
      </c>
    </row>
    <row r="7450" spans="1:11" s="139" customFormat="1" ht="30" customHeight="1">
      <c r="A7450" s="140" t="s">
        <v>4983</v>
      </c>
      <c r="B7450" s="142"/>
      <c r="C7450" s="142"/>
      <c r="D7450" s="142"/>
      <c r="E7450" s="142"/>
      <c r="F7450" s="142"/>
      <c r="K7450" s="140" t="s">
        <v>8404</v>
      </c>
    </row>
    <row r="7451" spans="1:11" s="139" customFormat="1" ht="30" customHeight="1">
      <c r="A7451" s="140" t="s">
        <v>4984</v>
      </c>
      <c r="B7451" s="142"/>
      <c r="C7451" s="142"/>
      <c r="D7451" s="142"/>
      <c r="E7451" s="142"/>
      <c r="F7451" s="142"/>
      <c r="K7451" s="140" t="s">
        <v>8405</v>
      </c>
    </row>
    <row r="7452" spans="1:11" s="139" customFormat="1" ht="30" customHeight="1">
      <c r="A7452" s="140" t="s">
        <v>4985</v>
      </c>
      <c r="B7452" s="142"/>
      <c r="C7452" s="142"/>
      <c r="D7452" s="142"/>
      <c r="E7452" s="142"/>
      <c r="F7452" s="142"/>
      <c r="K7452" s="140" t="s">
        <v>4985</v>
      </c>
    </row>
    <row r="7453" spans="1:11" s="139" customFormat="1" ht="30" customHeight="1">
      <c r="A7453" s="140" t="s">
        <v>4986</v>
      </c>
      <c r="B7453" s="142"/>
      <c r="C7453" s="142"/>
      <c r="D7453" s="142"/>
      <c r="E7453" s="142"/>
      <c r="F7453" s="142"/>
      <c r="K7453" s="140" t="s">
        <v>4986</v>
      </c>
    </row>
    <row r="7454" spans="1:11" s="139" customFormat="1" ht="30" customHeight="1">
      <c r="A7454" s="140" t="s">
        <v>3586</v>
      </c>
      <c r="B7454" s="142"/>
      <c r="C7454" s="142"/>
      <c r="D7454" s="142"/>
      <c r="E7454" s="142"/>
      <c r="F7454" s="142"/>
      <c r="K7454" s="140" t="s">
        <v>6718</v>
      </c>
    </row>
    <row r="7455" spans="1:11" s="139" customFormat="1" ht="30" customHeight="1">
      <c r="A7455" s="140" t="s">
        <v>4987</v>
      </c>
      <c r="B7455" s="142"/>
      <c r="C7455" s="142"/>
      <c r="D7455" s="142"/>
      <c r="E7455" s="142"/>
      <c r="F7455" s="142"/>
      <c r="K7455" s="140" t="s">
        <v>8406</v>
      </c>
    </row>
    <row r="7456" spans="1:11" s="139" customFormat="1" ht="30" customHeight="1">
      <c r="A7456" s="140" t="s">
        <v>5728</v>
      </c>
      <c r="B7456" s="142"/>
      <c r="C7456" s="142"/>
      <c r="D7456" s="142"/>
      <c r="E7456" s="142"/>
      <c r="F7456" s="142"/>
      <c r="K7456" s="140" t="s">
        <v>9207</v>
      </c>
    </row>
    <row r="7457" spans="1:11" s="139" customFormat="1" ht="30" customHeight="1">
      <c r="A7457" s="140" t="s">
        <v>4989</v>
      </c>
      <c r="B7457" s="142"/>
      <c r="C7457" s="142"/>
      <c r="D7457" s="142"/>
      <c r="E7457" s="142"/>
      <c r="F7457" s="142"/>
      <c r="K7457" s="140" t="s">
        <v>9208</v>
      </c>
    </row>
    <row r="7458" spans="1:11" s="139" customFormat="1" ht="30" customHeight="1">
      <c r="A7458" s="140" t="s">
        <v>5729</v>
      </c>
      <c r="B7458" s="142"/>
      <c r="C7458" s="142"/>
      <c r="D7458" s="142"/>
      <c r="E7458" s="142"/>
      <c r="F7458" s="142"/>
      <c r="K7458" s="140" t="s">
        <v>9209</v>
      </c>
    </row>
    <row r="7459" spans="1:11" s="139" customFormat="1" ht="30" customHeight="1">
      <c r="A7459" s="140" t="s">
        <v>5037</v>
      </c>
      <c r="B7459" s="142"/>
      <c r="C7459" s="142"/>
      <c r="D7459" s="142"/>
      <c r="E7459" s="142"/>
      <c r="F7459" s="142"/>
      <c r="K7459" s="140" t="s">
        <v>8447</v>
      </c>
    </row>
    <row r="7460" spans="1:11" s="139" customFormat="1" ht="30" customHeight="1">
      <c r="A7460" s="140" t="s">
        <v>4992</v>
      </c>
      <c r="B7460" s="142"/>
      <c r="C7460" s="142"/>
      <c r="D7460" s="142"/>
      <c r="E7460" s="142"/>
      <c r="F7460" s="142"/>
      <c r="K7460" s="140" t="s">
        <v>8411</v>
      </c>
    </row>
    <row r="7461" spans="1:11" s="139" customFormat="1" ht="30" customHeight="1">
      <c r="A7461" s="140" t="s">
        <v>4993</v>
      </c>
      <c r="B7461" s="142"/>
      <c r="C7461" s="142"/>
      <c r="D7461" s="142"/>
      <c r="E7461" s="142"/>
      <c r="F7461" s="142"/>
      <c r="K7461" s="140" t="s">
        <v>8412</v>
      </c>
    </row>
    <row r="7462" spans="1:11" s="139" customFormat="1" ht="30" customHeight="1">
      <c r="A7462" s="140" t="s">
        <v>4994</v>
      </c>
      <c r="B7462" s="142"/>
      <c r="C7462" s="142"/>
      <c r="D7462" s="142"/>
      <c r="E7462" s="142"/>
      <c r="F7462" s="142"/>
      <c r="K7462" s="140" t="s">
        <v>8413</v>
      </c>
    </row>
    <row r="7463" spans="1:11" s="139" customFormat="1" ht="30" customHeight="1">
      <c r="A7463" s="140" t="s">
        <v>4995</v>
      </c>
      <c r="B7463" s="142"/>
      <c r="C7463" s="142"/>
      <c r="D7463" s="142"/>
      <c r="E7463" s="142"/>
      <c r="F7463" s="142"/>
      <c r="K7463" s="140" t="s">
        <v>8414</v>
      </c>
    </row>
    <row r="7464" spans="1:11" s="139" customFormat="1" ht="30" customHeight="1">
      <c r="A7464" s="140" t="s">
        <v>4994</v>
      </c>
      <c r="B7464" s="142"/>
      <c r="C7464" s="142"/>
      <c r="D7464" s="142"/>
      <c r="E7464" s="142"/>
      <c r="F7464" s="142"/>
      <c r="K7464" s="140" t="s">
        <v>8413</v>
      </c>
    </row>
    <row r="7465" spans="1:11" s="139" customFormat="1" ht="30" customHeight="1">
      <c r="A7465" s="140" t="s">
        <v>4996</v>
      </c>
      <c r="B7465" s="142"/>
      <c r="C7465" s="142"/>
      <c r="D7465" s="142"/>
      <c r="E7465" s="142"/>
      <c r="F7465" s="142"/>
      <c r="K7465" s="140" t="s">
        <v>8415</v>
      </c>
    </row>
    <row r="7466" spans="1:11" s="139" customFormat="1" ht="30" customHeight="1">
      <c r="A7466" s="140" t="s">
        <v>4997</v>
      </c>
      <c r="B7466" s="142"/>
      <c r="C7466" s="142"/>
      <c r="D7466" s="142"/>
      <c r="E7466" s="142"/>
      <c r="F7466" s="142"/>
      <c r="K7466" s="140" t="s">
        <v>8416</v>
      </c>
    </row>
    <row r="7467" spans="1:11" s="139" customFormat="1" ht="30" customHeight="1">
      <c r="A7467" s="140" t="s">
        <v>52</v>
      </c>
      <c r="B7467" s="142"/>
      <c r="C7467" s="142"/>
      <c r="D7467" s="142"/>
      <c r="E7467" s="142"/>
      <c r="F7467" s="142"/>
      <c r="K7467" s="140" t="s">
        <v>6676</v>
      </c>
    </row>
    <row r="7468" spans="1:11" s="139" customFormat="1" ht="30" customHeight="1">
      <c r="A7468" s="140" t="s">
        <v>4998</v>
      </c>
      <c r="B7468" s="142"/>
      <c r="C7468" s="142"/>
      <c r="D7468" s="142"/>
      <c r="E7468" s="142"/>
      <c r="F7468" s="142"/>
      <c r="K7468" s="140" t="s">
        <v>8417</v>
      </c>
    </row>
    <row r="7469" spans="1:11" s="139" customFormat="1" ht="30" customHeight="1">
      <c r="A7469" s="140" t="s">
        <v>5038</v>
      </c>
      <c r="B7469" s="142">
        <v>22198.9</v>
      </c>
      <c r="C7469" s="142"/>
      <c r="D7469" s="142"/>
      <c r="E7469" s="142">
        <v>22198.9</v>
      </c>
      <c r="F7469" s="142" t="s">
        <v>8418</v>
      </c>
      <c r="K7469" s="140" t="s">
        <v>8419</v>
      </c>
    </row>
    <row r="7470" spans="1:11" s="139" customFormat="1" ht="30" customHeight="1">
      <c r="A7470" s="140" t="s">
        <v>5039</v>
      </c>
      <c r="B7470" s="142"/>
      <c r="C7470" s="142">
        <v>37736.300000000003</v>
      </c>
      <c r="D7470" s="142"/>
      <c r="E7470" s="142">
        <v>37736.300000000003</v>
      </c>
      <c r="F7470" s="142" t="s">
        <v>8420</v>
      </c>
      <c r="K7470" s="140" t="s">
        <v>8421</v>
      </c>
    </row>
    <row r="7471" spans="1:11" s="139" customFormat="1" ht="30" customHeight="1">
      <c r="A7471" s="140" t="s">
        <v>5040</v>
      </c>
      <c r="B7471" s="142"/>
      <c r="C7471" s="142"/>
      <c r="D7471" s="142">
        <v>110972.7</v>
      </c>
      <c r="E7471" s="142">
        <v>110972.7</v>
      </c>
      <c r="F7471" s="142" t="s">
        <v>8422</v>
      </c>
      <c r="K7471" s="140" t="s">
        <v>8423</v>
      </c>
    </row>
    <row r="7472" spans="1:11" s="139" customFormat="1" ht="30" customHeight="1">
      <c r="A7472" s="140" t="s">
        <v>52</v>
      </c>
      <c r="B7472" s="142"/>
      <c r="C7472" s="142"/>
      <c r="D7472" s="142"/>
      <c r="E7472" s="142"/>
      <c r="F7472" s="142"/>
      <c r="K7472" s="140" t="s">
        <v>52</v>
      </c>
    </row>
    <row r="7473" spans="1:11" s="139" customFormat="1" ht="30" customHeight="1">
      <c r="A7473" s="140" t="s">
        <v>3748</v>
      </c>
      <c r="B7473" s="142">
        <v>22198.9</v>
      </c>
      <c r="C7473" s="142">
        <v>37736.300000000003</v>
      </c>
      <c r="D7473" s="142">
        <v>110972.7</v>
      </c>
      <c r="E7473" s="142">
        <v>170907.9</v>
      </c>
      <c r="F7473" s="142"/>
      <c r="K7473" s="140" t="s">
        <v>6919</v>
      </c>
    </row>
    <row r="7474" spans="1:11" s="139" customFormat="1" ht="30" customHeight="1">
      <c r="A7474" s="140" t="s">
        <v>52</v>
      </c>
      <c r="B7474" s="142"/>
      <c r="C7474" s="142"/>
      <c r="D7474" s="142"/>
      <c r="E7474" s="142"/>
      <c r="F7474" s="142"/>
      <c r="K7474" s="140" t="s">
        <v>6758</v>
      </c>
    </row>
    <row r="7475" spans="1:11" s="139" customFormat="1" ht="30" customHeight="1">
      <c r="A7475" s="140" t="s">
        <v>5002</v>
      </c>
      <c r="B7475" s="142"/>
      <c r="C7475" s="142"/>
      <c r="D7475" s="142"/>
      <c r="E7475" s="142"/>
      <c r="F7475" s="142"/>
      <c r="K7475" s="140" t="s">
        <v>8424</v>
      </c>
    </row>
    <row r="7476" spans="1:11" s="139" customFormat="1" ht="30" customHeight="1">
      <c r="A7476" s="140" t="s">
        <v>4341</v>
      </c>
      <c r="B7476" s="142"/>
      <c r="C7476" s="142"/>
      <c r="D7476" s="142"/>
      <c r="E7476" s="142"/>
      <c r="F7476" s="142"/>
      <c r="K7476" s="140" t="s">
        <v>7577</v>
      </c>
    </row>
    <row r="7477" spans="1:11" s="139" customFormat="1" ht="30" customHeight="1">
      <c r="A7477" s="140" t="s">
        <v>5004</v>
      </c>
      <c r="B7477" s="142"/>
      <c r="C7477" s="142"/>
      <c r="D7477" s="142"/>
      <c r="E7477" s="142"/>
      <c r="F7477" s="142"/>
      <c r="K7477" s="140" t="s">
        <v>8426</v>
      </c>
    </row>
    <row r="7478" spans="1:11" s="139" customFormat="1" ht="30" customHeight="1">
      <c r="A7478" s="140" t="s">
        <v>5005</v>
      </c>
      <c r="B7478" s="142"/>
      <c r="C7478" s="142"/>
      <c r="D7478" s="142"/>
      <c r="E7478" s="142"/>
      <c r="F7478" s="142"/>
      <c r="K7478" s="140" t="s">
        <v>8427</v>
      </c>
    </row>
    <row r="7479" spans="1:11" s="139" customFormat="1" ht="30" customHeight="1">
      <c r="A7479" s="140" t="s">
        <v>5006</v>
      </c>
      <c r="B7479" s="142"/>
      <c r="C7479" s="142"/>
      <c r="D7479" s="142"/>
      <c r="E7479" s="142"/>
      <c r="F7479" s="142"/>
      <c r="K7479" s="140" t="s">
        <v>8428</v>
      </c>
    </row>
    <row r="7480" spans="1:11" s="139" customFormat="1" ht="30" customHeight="1">
      <c r="A7480" s="140" t="s">
        <v>5731</v>
      </c>
      <c r="B7480" s="142"/>
      <c r="C7480" s="142"/>
      <c r="D7480" s="142"/>
      <c r="E7480" s="142"/>
      <c r="F7480" s="142"/>
      <c r="K7480" s="140" t="s">
        <v>9211</v>
      </c>
    </row>
    <row r="7481" spans="1:11" s="139" customFormat="1" ht="30" customHeight="1">
      <c r="A7481" s="140" t="s">
        <v>5732</v>
      </c>
      <c r="B7481" s="142"/>
      <c r="C7481" s="142"/>
      <c r="D7481" s="142"/>
      <c r="E7481" s="142"/>
      <c r="F7481" s="142"/>
      <c r="K7481" s="140" t="s">
        <v>9212</v>
      </c>
    </row>
    <row r="7482" spans="1:11" s="139" customFormat="1" ht="30" customHeight="1">
      <c r="A7482" s="140" t="s">
        <v>5009</v>
      </c>
      <c r="B7482" s="142"/>
      <c r="C7482" s="142"/>
      <c r="D7482" s="142"/>
      <c r="E7482" s="142"/>
      <c r="F7482" s="142"/>
      <c r="K7482" s="140" t="s">
        <v>8431</v>
      </c>
    </row>
    <row r="7483" spans="1:11" s="139" customFormat="1" ht="30" customHeight="1">
      <c r="A7483" s="140" t="s">
        <v>5733</v>
      </c>
      <c r="B7483" s="142"/>
      <c r="C7483" s="142"/>
      <c r="D7483" s="142"/>
      <c r="E7483" s="142"/>
      <c r="F7483" s="142"/>
      <c r="K7483" s="140" t="s">
        <v>8432</v>
      </c>
    </row>
    <row r="7484" spans="1:11" s="139" customFormat="1" ht="30" customHeight="1">
      <c r="A7484" s="140" t="s">
        <v>5011</v>
      </c>
      <c r="B7484" s="142"/>
      <c r="C7484" s="142"/>
      <c r="D7484" s="142"/>
      <c r="E7484" s="142"/>
      <c r="F7484" s="142"/>
      <c r="K7484" s="140" t="s">
        <v>8433</v>
      </c>
    </row>
    <row r="7485" spans="1:11" s="139" customFormat="1" ht="30" customHeight="1">
      <c r="A7485" s="140" t="s">
        <v>5842</v>
      </c>
      <c r="B7485" s="142">
        <v>10655.9</v>
      </c>
      <c r="C7485" s="142"/>
      <c r="D7485" s="142"/>
      <c r="E7485" s="142">
        <v>10655.9</v>
      </c>
      <c r="F7485" s="142" t="s">
        <v>8418</v>
      </c>
      <c r="K7485" s="140" t="s">
        <v>8434</v>
      </c>
    </row>
    <row r="7486" spans="1:11" s="139" customFormat="1" ht="30" customHeight="1">
      <c r="A7486" s="140" t="s">
        <v>5843</v>
      </c>
      <c r="B7486" s="142"/>
      <c r="C7486" s="142">
        <v>18114.2</v>
      </c>
      <c r="D7486" s="142"/>
      <c r="E7486" s="142">
        <v>18114.2</v>
      </c>
      <c r="F7486" s="142" t="s">
        <v>8420</v>
      </c>
      <c r="K7486" s="140" t="s">
        <v>8435</v>
      </c>
    </row>
    <row r="7487" spans="1:11" s="139" customFormat="1" ht="30" customHeight="1">
      <c r="A7487" s="140" t="s">
        <v>5844</v>
      </c>
      <c r="B7487" s="142"/>
      <c r="C7487" s="142"/>
      <c r="D7487" s="142">
        <v>53269.3</v>
      </c>
      <c r="E7487" s="142">
        <v>53269.3</v>
      </c>
      <c r="F7487" s="142" t="s">
        <v>8422</v>
      </c>
      <c r="K7487" s="140" t="s">
        <v>8436</v>
      </c>
    </row>
    <row r="7488" spans="1:11" s="139" customFormat="1" ht="30" customHeight="1">
      <c r="A7488" s="140" t="s">
        <v>52</v>
      </c>
      <c r="B7488" s="142"/>
      <c r="C7488" s="142"/>
      <c r="D7488" s="142"/>
      <c r="E7488" s="142"/>
      <c r="F7488" s="142"/>
      <c r="K7488" s="140" t="s">
        <v>52</v>
      </c>
    </row>
    <row r="7489" spans="1:11" s="139" customFormat="1" ht="30" customHeight="1">
      <c r="A7489" s="140" t="s">
        <v>3748</v>
      </c>
      <c r="B7489" s="142">
        <v>10655.9</v>
      </c>
      <c r="C7489" s="142">
        <v>18114.2</v>
      </c>
      <c r="D7489" s="142">
        <v>53269.3</v>
      </c>
      <c r="E7489" s="142">
        <v>82039.399999999994</v>
      </c>
      <c r="F7489" s="142"/>
      <c r="K7489" s="140" t="s">
        <v>6924</v>
      </c>
    </row>
    <row r="7490" spans="1:11" s="139" customFormat="1" ht="30" customHeight="1">
      <c r="A7490" s="140" t="s">
        <v>52</v>
      </c>
      <c r="B7490" s="142"/>
      <c r="C7490" s="142"/>
      <c r="D7490" s="142"/>
      <c r="E7490" s="142"/>
      <c r="F7490" s="142"/>
      <c r="K7490" s="140" t="s">
        <v>6796</v>
      </c>
    </row>
    <row r="7491" spans="1:11" s="139" customFormat="1" ht="30" customHeight="1">
      <c r="A7491" s="140" t="s">
        <v>3650</v>
      </c>
      <c r="B7491" s="142"/>
      <c r="C7491" s="142"/>
      <c r="D7491" s="142"/>
      <c r="E7491" s="142"/>
      <c r="F7491" s="142"/>
      <c r="K7491" s="140" t="s">
        <v>6806</v>
      </c>
    </row>
    <row r="7492" spans="1:11" s="139" customFormat="1" ht="30" customHeight="1">
      <c r="A7492" s="140" t="s">
        <v>5044</v>
      </c>
      <c r="B7492" s="142"/>
      <c r="C7492" s="142"/>
      <c r="D7492" s="142"/>
      <c r="E7492" s="142"/>
      <c r="F7492" s="142"/>
      <c r="K7492" s="140" t="s">
        <v>8437</v>
      </c>
    </row>
    <row r="7493" spans="1:11" s="139" customFormat="1" ht="30" customHeight="1">
      <c r="A7493" s="140" t="s">
        <v>5845</v>
      </c>
      <c r="B7493" s="142"/>
      <c r="C7493" s="142">
        <v>65517.7</v>
      </c>
      <c r="D7493" s="142"/>
      <c r="E7493" s="142">
        <v>65517.7</v>
      </c>
      <c r="F7493" s="142" t="s">
        <v>6755</v>
      </c>
      <c r="K7493" s="140" t="s">
        <v>9213</v>
      </c>
    </row>
    <row r="7494" spans="1:11" s="139" customFormat="1" ht="30" customHeight="1">
      <c r="A7494" s="140" t="s">
        <v>52</v>
      </c>
      <c r="B7494" s="142"/>
      <c r="C7494" s="142"/>
      <c r="D7494" s="142"/>
      <c r="E7494" s="142"/>
      <c r="F7494" s="142"/>
      <c r="K7494" s="140" t="s">
        <v>52</v>
      </c>
    </row>
    <row r="7495" spans="1:11" s="139" customFormat="1" ht="30" customHeight="1">
      <c r="A7495" s="140" t="s">
        <v>3748</v>
      </c>
      <c r="B7495" s="142"/>
      <c r="C7495" s="142">
        <v>65517.7</v>
      </c>
      <c r="D7495" s="142"/>
      <c r="E7495" s="142">
        <v>65517.7</v>
      </c>
      <c r="F7495" s="142"/>
      <c r="K7495" s="140" t="s">
        <v>6993</v>
      </c>
    </row>
    <row r="7496" spans="1:11" s="139" customFormat="1" ht="30" customHeight="1">
      <c r="A7496" s="140" t="s">
        <v>52</v>
      </c>
      <c r="B7496" s="146"/>
      <c r="C7496" s="146"/>
      <c r="D7496" s="146"/>
      <c r="E7496" s="146"/>
      <c r="F7496" s="146"/>
      <c r="K7496" s="140" t="s">
        <v>6994</v>
      </c>
    </row>
    <row r="7497" spans="1:11" s="139" customFormat="1" ht="30" customHeight="1">
      <c r="A7497" s="140" t="s">
        <v>3929</v>
      </c>
      <c r="B7497" s="142">
        <v>32854.800000000003</v>
      </c>
      <c r="C7497" s="142">
        <v>121368.2</v>
      </c>
      <c r="D7497" s="142">
        <v>164242</v>
      </c>
      <c r="E7497" s="142">
        <v>318465</v>
      </c>
      <c r="F7497" s="142"/>
      <c r="K7497" s="140" t="s">
        <v>7041</v>
      </c>
    </row>
    <row r="7498" spans="1:11" s="139" customFormat="1" ht="30" customHeight="1">
      <c r="A7498" s="140"/>
      <c r="B7498" s="140"/>
      <c r="C7498" s="140"/>
      <c r="D7498" s="140"/>
      <c r="E7498" s="140"/>
      <c r="F7498" s="140"/>
    </row>
    <row r="7499" spans="1:11" s="139" customFormat="1" ht="30" customHeight="1" thickBot="1">
      <c r="A7499" s="144" t="s">
        <v>3566</v>
      </c>
      <c r="B7499" s="145">
        <v>32854</v>
      </c>
      <c r="C7499" s="145">
        <v>121368</v>
      </c>
      <c r="D7499" s="145">
        <v>164242</v>
      </c>
      <c r="E7499" s="145">
        <v>318464</v>
      </c>
      <c r="F7499" s="144"/>
    </row>
    <row r="7500" spans="1:11" s="139" customFormat="1" ht="30" customHeight="1">
      <c r="A7500" s="140"/>
      <c r="B7500" s="140"/>
      <c r="C7500" s="140"/>
      <c r="D7500" s="140"/>
      <c r="E7500" s="140"/>
      <c r="F7500" s="140"/>
    </row>
    <row r="7501" spans="1:11" s="139" customFormat="1" ht="30" customHeight="1">
      <c r="A7501" s="140" t="s">
        <v>9283</v>
      </c>
      <c r="B7501" s="141">
        <v>13625</v>
      </c>
      <c r="C7501" s="141">
        <v>105737</v>
      </c>
      <c r="D7501" s="141">
        <v>150744</v>
      </c>
      <c r="E7501" s="141">
        <v>270106</v>
      </c>
      <c r="F7501" s="140" t="s">
        <v>52</v>
      </c>
      <c r="G7501" s="139" t="s">
        <v>52</v>
      </c>
      <c r="H7501" s="139" t="s">
        <v>6616</v>
      </c>
      <c r="K7501" s="139">
        <v>1</v>
      </c>
    </row>
    <row r="7502" spans="1:11" s="139" customFormat="1" ht="30" customHeight="1">
      <c r="A7502" s="147"/>
      <c r="B7502" s="140"/>
      <c r="C7502" s="140"/>
      <c r="D7502" s="140"/>
      <c r="E7502" s="140"/>
      <c r="F7502" s="140"/>
    </row>
    <row r="7503" spans="1:11" s="139" customFormat="1" ht="30" customHeight="1">
      <c r="A7503" s="140" t="s">
        <v>6674</v>
      </c>
      <c r="B7503" s="140"/>
      <c r="C7503" s="140"/>
      <c r="D7503" s="140"/>
      <c r="E7503" s="140"/>
      <c r="F7503" s="140"/>
      <c r="G7503" s="139" t="s">
        <v>52</v>
      </c>
      <c r="I7503" s="139" t="s">
        <v>1535</v>
      </c>
      <c r="J7503" s="139" t="s">
        <v>52</v>
      </c>
      <c r="K7503" s="139" t="s">
        <v>56</v>
      </c>
    </row>
    <row r="7504" spans="1:11" s="139" customFormat="1" ht="30" customHeight="1">
      <c r="A7504" s="140" t="s">
        <v>5846</v>
      </c>
      <c r="B7504" s="142"/>
      <c r="C7504" s="142"/>
      <c r="D7504" s="142"/>
      <c r="E7504" s="142"/>
      <c r="F7504" s="142"/>
      <c r="K7504" s="140" t="s">
        <v>9284</v>
      </c>
    </row>
    <row r="7505" spans="1:11" s="139" customFormat="1" ht="30" customHeight="1">
      <c r="A7505" s="140" t="s">
        <v>3548</v>
      </c>
      <c r="B7505" s="142"/>
      <c r="C7505" s="142"/>
      <c r="D7505" s="142"/>
      <c r="E7505" s="142"/>
      <c r="F7505" s="142"/>
      <c r="K7505" s="140" t="s">
        <v>6677</v>
      </c>
    </row>
    <row r="7506" spans="1:11" s="139" customFormat="1" ht="30" customHeight="1">
      <c r="A7506" s="140" t="s">
        <v>5847</v>
      </c>
      <c r="B7506" s="142"/>
      <c r="C7506" s="142"/>
      <c r="D7506" s="142"/>
      <c r="E7506" s="142"/>
      <c r="F7506" s="142"/>
      <c r="K7506" s="140" t="s">
        <v>9285</v>
      </c>
    </row>
    <row r="7507" spans="1:11" s="139" customFormat="1" ht="30" customHeight="1">
      <c r="A7507" s="140" t="s">
        <v>5848</v>
      </c>
      <c r="B7507" s="142"/>
      <c r="C7507" s="142"/>
      <c r="D7507" s="142"/>
      <c r="E7507" s="142"/>
      <c r="F7507" s="142"/>
      <c r="K7507" s="140" t="s">
        <v>9286</v>
      </c>
    </row>
    <row r="7508" spans="1:11" s="139" customFormat="1" ht="30" customHeight="1">
      <c r="A7508" s="140" t="s">
        <v>5849</v>
      </c>
      <c r="B7508" s="142"/>
      <c r="C7508" s="142"/>
      <c r="D7508" s="142"/>
      <c r="E7508" s="142"/>
      <c r="F7508" s="142"/>
      <c r="K7508" s="140" t="s">
        <v>9287</v>
      </c>
    </row>
    <row r="7509" spans="1:11" s="139" customFormat="1" ht="30" customHeight="1">
      <c r="A7509" s="140" t="s">
        <v>5850</v>
      </c>
      <c r="B7509" s="142"/>
      <c r="C7509" s="142"/>
      <c r="D7509" s="142"/>
      <c r="E7509" s="142"/>
      <c r="F7509" s="142"/>
      <c r="K7509" s="140" t="s">
        <v>9288</v>
      </c>
    </row>
    <row r="7510" spans="1:11" s="139" customFormat="1" ht="30" customHeight="1">
      <c r="A7510" s="140" t="s">
        <v>5851</v>
      </c>
      <c r="B7510" s="142"/>
      <c r="C7510" s="142"/>
      <c r="D7510" s="142"/>
      <c r="E7510" s="142"/>
      <c r="F7510" s="142"/>
      <c r="K7510" s="140" t="s">
        <v>9289</v>
      </c>
    </row>
    <row r="7511" spans="1:11" s="139" customFormat="1" ht="30" customHeight="1">
      <c r="A7511" s="140" t="s">
        <v>5852</v>
      </c>
      <c r="B7511" s="142"/>
      <c r="C7511" s="142"/>
      <c r="D7511" s="142"/>
      <c r="E7511" s="142"/>
      <c r="F7511" s="142"/>
      <c r="K7511" s="140" t="s">
        <v>9290</v>
      </c>
    </row>
    <row r="7512" spans="1:11" s="139" customFormat="1" ht="30" customHeight="1">
      <c r="A7512" s="140" t="s">
        <v>5853</v>
      </c>
      <c r="B7512" s="142"/>
      <c r="C7512" s="142"/>
      <c r="D7512" s="142"/>
      <c r="E7512" s="142"/>
      <c r="F7512" s="142"/>
      <c r="K7512" s="140" t="s">
        <v>9291</v>
      </c>
    </row>
    <row r="7513" spans="1:11" s="139" customFormat="1" ht="30" customHeight="1">
      <c r="A7513" s="140" t="s">
        <v>3576</v>
      </c>
      <c r="B7513" s="142"/>
      <c r="C7513" s="142"/>
      <c r="D7513" s="142"/>
      <c r="E7513" s="142"/>
      <c r="F7513" s="142"/>
      <c r="K7513" s="140" t="s">
        <v>6708</v>
      </c>
    </row>
    <row r="7514" spans="1:11" s="139" customFormat="1" ht="30" customHeight="1">
      <c r="A7514" s="140" t="s">
        <v>3577</v>
      </c>
      <c r="B7514" s="142"/>
      <c r="C7514" s="142"/>
      <c r="D7514" s="142"/>
      <c r="E7514" s="142"/>
      <c r="F7514" s="142"/>
      <c r="K7514" s="140" t="s">
        <v>6709</v>
      </c>
    </row>
    <row r="7515" spans="1:11" s="139" customFormat="1" ht="30" customHeight="1">
      <c r="A7515" s="140" t="s">
        <v>3578</v>
      </c>
      <c r="B7515" s="142"/>
      <c r="C7515" s="142"/>
      <c r="D7515" s="142"/>
      <c r="E7515" s="142"/>
      <c r="F7515" s="142"/>
      <c r="K7515" s="140" t="s">
        <v>6710</v>
      </c>
    </row>
    <row r="7516" spans="1:11" s="139" customFormat="1" ht="30" customHeight="1">
      <c r="A7516" s="140" t="s">
        <v>3579</v>
      </c>
      <c r="B7516" s="142"/>
      <c r="C7516" s="142"/>
      <c r="D7516" s="142"/>
      <c r="E7516" s="142"/>
      <c r="F7516" s="142"/>
      <c r="K7516" s="140" t="s">
        <v>6711</v>
      </c>
    </row>
    <row r="7517" spans="1:11" s="139" customFormat="1" ht="30" customHeight="1">
      <c r="A7517" s="140" t="s">
        <v>3580</v>
      </c>
      <c r="B7517" s="142"/>
      <c r="C7517" s="142"/>
      <c r="D7517" s="142"/>
      <c r="E7517" s="142"/>
      <c r="F7517" s="142"/>
      <c r="K7517" s="140" t="s">
        <v>6712</v>
      </c>
    </row>
    <row r="7518" spans="1:11" s="139" customFormat="1" ht="30" customHeight="1">
      <c r="A7518" s="140" t="s">
        <v>3581</v>
      </c>
      <c r="B7518" s="142"/>
      <c r="C7518" s="142"/>
      <c r="D7518" s="142"/>
      <c r="E7518" s="142"/>
      <c r="F7518" s="142"/>
      <c r="K7518" s="140" t="s">
        <v>6713</v>
      </c>
    </row>
    <row r="7519" spans="1:11" s="139" customFormat="1" ht="30" customHeight="1">
      <c r="A7519" s="140" t="s">
        <v>5854</v>
      </c>
      <c r="B7519" s="142"/>
      <c r="C7519" s="142"/>
      <c r="D7519" s="142"/>
      <c r="E7519" s="142"/>
      <c r="F7519" s="142"/>
      <c r="K7519" s="140" t="s">
        <v>9292</v>
      </c>
    </row>
    <row r="7520" spans="1:11" s="139" customFormat="1" ht="30" customHeight="1">
      <c r="A7520" s="140" t="s">
        <v>5855</v>
      </c>
      <c r="B7520" s="142"/>
      <c r="C7520" s="142"/>
      <c r="D7520" s="142"/>
      <c r="E7520" s="142"/>
      <c r="F7520" s="142"/>
      <c r="K7520" s="140" t="s">
        <v>9293</v>
      </c>
    </row>
    <row r="7521" spans="1:11" s="139" customFormat="1" ht="30" customHeight="1">
      <c r="A7521" s="140" t="s">
        <v>5856</v>
      </c>
      <c r="B7521" s="142"/>
      <c r="C7521" s="142"/>
      <c r="D7521" s="142"/>
      <c r="E7521" s="142"/>
      <c r="F7521" s="142"/>
      <c r="K7521" s="140" t="s">
        <v>9294</v>
      </c>
    </row>
    <row r="7522" spans="1:11" s="139" customFormat="1" ht="30" customHeight="1">
      <c r="A7522" s="140" t="s">
        <v>4992</v>
      </c>
      <c r="B7522" s="142"/>
      <c r="C7522" s="142"/>
      <c r="D7522" s="142"/>
      <c r="E7522" s="142"/>
      <c r="F7522" s="142"/>
      <c r="K7522" s="140" t="s">
        <v>8411</v>
      </c>
    </row>
    <row r="7523" spans="1:11" s="139" customFormat="1" ht="30" customHeight="1">
      <c r="A7523" s="140" t="s">
        <v>4993</v>
      </c>
      <c r="B7523" s="142"/>
      <c r="C7523" s="142"/>
      <c r="D7523" s="142"/>
      <c r="E7523" s="142"/>
      <c r="F7523" s="142"/>
      <c r="K7523" s="140" t="s">
        <v>8412</v>
      </c>
    </row>
    <row r="7524" spans="1:11" s="139" customFormat="1" ht="30" customHeight="1">
      <c r="A7524" s="140" t="s">
        <v>4994</v>
      </c>
      <c r="B7524" s="142"/>
      <c r="C7524" s="142"/>
      <c r="D7524" s="142"/>
      <c r="E7524" s="142"/>
      <c r="F7524" s="142"/>
      <c r="K7524" s="140" t="s">
        <v>8413</v>
      </c>
    </row>
    <row r="7525" spans="1:11" s="139" customFormat="1" ht="30" customHeight="1">
      <c r="A7525" s="140" t="s">
        <v>4995</v>
      </c>
      <c r="B7525" s="142"/>
      <c r="C7525" s="142"/>
      <c r="D7525" s="142"/>
      <c r="E7525" s="142"/>
      <c r="F7525" s="142"/>
      <c r="K7525" s="140" t="s">
        <v>8414</v>
      </c>
    </row>
    <row r="7526" spans="1:11" s="139" customFormat="1" ht="30" customHeight="1">
      <c r="A7526" s="140" t="s">
        <v>4994</v>
      </c>
      <c r="B7526" s="142"/>
      <c r="C7526" s="142"/>
      <c r="D7526" s="142"/>
      <c r="E7526" s="142"/>
      <c r="F7526" s="142"/>
      <c r="K7526" s="140" t="s">
        <v>8413</v>
      </c>
    </row>
    <row r="7527" spans="1:11" s="139" customFormat="1" ht="30" customHeight="1">
      <c r="A7527" s="140" t="s">
        <v>4996</v>
      </c>
      <c r="B7527" s="142"/>
      <c r="C7527" s="142"/>
      <c r="D7527" s="142"/>
      <c r="E7527" s="142"/>
      <c r="F7527" s="142"/>
      <c r="K7527" s="140" t="s">
        <v>8415</v>
      </c>
    </row>
    <row r="7528" spans="1:11" s="139" customFormat="1" ht="30" customHeight="1">
      <c r="A7528" s="140" t="s">
        <v>4997</v>
      </c>
      <c r="B7528" s="142"/>
      <c r="C7528" s="142"/>
      <c r="D7528" s="142"/>
      <c r="E7528" s="142"/>
      <c r="F7528" s="142"/>
      <c r="K7528" s="140" t="s">
        <v>8416</v>
      </c>
    </row>
    <row r="7529" spans="1:11" s="139" customFormat="1" ht="30" customHeight="1">
      <c r="A7529" s="140" t="s">
        <v>3586</v>
      </c>
      <c r="B7529" s="142"/>
      <c r="C7529" s="142"/>
      <c r="D7529" s="142"/>
      <c r="E7529" s="142"/>
      <c r="F7529" s="142"/>
      <c r="K7529" s="140" t="s">
        <v>6718</v>
      </c>
    </row>
    <row r="7530" spans="1:11" s="139" customFormat="1" ht="30" customHeight="1">
      <c r="A7530" s="140" t="s">
        <v>5857</v>
      </c>
      <c r="B7530" s="142"/>
      <c r="C7530" s="142"/>
      <c r="D7530" s="142"/>
      <c r="E7530" s="142"/>
      <c r="F7530" s="142"/>
      <c r="K7530" s="140" t="s">
        <v>9295</v>
      </c>
    </row>
    <row r="7531" spans="1:11" s="139" customFormat="1" ht="30" customHeight="1">
      <c r="A7531" s="140" t="s">
        <v>5858</v>
      </c>
      <c r="B7531" s="142"/>
      <c r="C7531" s="142"/>
      <c r="D7531" s="142"/>
      <c r="E7531" s="142"/>
      <c r="F7531" s="142"/>
      <c r="K7531" s="140" t="s">
        <v>9296</v>
      </c>
    </row>
    <row r="7532" spans="1:11" s="139" customFormat="1" ht="30" customHeight="1">
      <c r="A7532" s="140" t="s">
        <v>5859</v>
      </c>
      <c r="B7532" s="142"/>
      <c r="C7532" s="142"/>
      <c r="D7532" s="142"/>
      <c r="E7532" s="142"/>
      <c r="F7532" s="142"/>
      <c r="K7532" s="140" t="s">
        <v>9297</v>
      </c>
    </row>
    <row r="7533" spans="1:11" s="139" customFormat="1" ht="30" customHeight="1">
      <c r="A7533" s="140" t="s">
        <v>52</v>
      </c>
      <c r="B7533" s="142"/>
      <c r="C7533" s="142"/>
      <c r="D7533" s="142"/>
      <c r="E7533" s="142"/>
      <c r="F7533" s="142"/>
      <c r="K7533" s="140" t="s">
        <v>6676</v>
      </c>
    </row>
    <row r="7534" spans="1:11" s="139" customFormat="1" ht="30" customHeight="1">
      <c r="A7534" s="140" t="s">
        <v>5860</v>
      </c>
      <c r="B7534" s="142"/>
      <c r="C7534" s="142"/>
      <c r="D7534" s="142"/>
      <c r="E7534" s="142"/>
      <c r="F7534" s="142"/>
      <c r="K7534" s="140" t="s">
        <v>9298</v>
      </c>
    </row>
    <row r="7535" spans="1:11" s="139" customFormat="1" ht="30" customHeight="1">
      <c r="A7535" s="140" t="s">
        <v>5861</v>
      </c>
      <c r="B7535" s="142">
        <v>13625.5</v>
      </c>
      <c r="C7535" s="142"/>
      <c r="D7535" s="142"/>
      <c r="E7535" s="142">
        <v>13625.5</v>
      </c>
      <c r="F7535" s="142" t="s">
        <v>6722</v>
      </c>
      <c r="K7535" s="140" t="s">
        <v>9299</v>
      </c>
    </row>
    <row r="7536" spans="1:11" s="139" customFormat="1" ht="30" customHeight="1">
      <c r="A7536" s="140" t="s">
        <v>5862</v>
      </c>
      <c r="B7536" s="142"/>
      <c r="C7536" s="142">
        <v>105737.8</v>
      </c>
      <c r="D7536" s="142"/>
      <c r="E7536" s="142">
        <v>105737.8</v>
      </c>
      <c r="F7536" s="142" t="s">
        <v>6724</v>
      </c>
      <c r="K7536" s="140" t="s">
        <v>9300</v>
      </c>
    </row>
    <row r="7537" spans="1:11" s="139" customFormat="1" ht="30" customHeight="1">
      <c r="A7537" s="140" t="s">
        <v>5863</v>
      </c>
      <c r="B7537" s="142"/>
      <c r="C7537" s="142"/>
      <c r="D7537" s="142">
        <v>133269.79999999999</v>
      </c>
      <c r="E7537" s="142">
        <v>133269.79999999999</v>
      </c>
      <c r="F7537" s="142" t="s">
        <v>6726</v>
      </c>
      <c r="K7537" s="140" t="s">
        <v>9301</v>
      </c>
    </row>
    <row r="7538" spans="1:11" s="139" customFormat="1" ht="30" customHeight="1">
      <c r="A7538" s="140" t="s">
        <v>52</v>
      </c>
      <c r="B7538" s="142"/>
      <c r="C7538" s="142"/>
      <c r="D7538" s="142"/>
      <c r="E7538" s="142"/>
      <c r="F7538" s="142"/>
      <c r="K7538" s="140" t="s">
        <v>52</v>
      </c>
    </row>
    <row r="7539" spans="1:11" s="139" customFormat="1" ht="30" customHeight="1">
      <c r="A7539" s="140" t="s">
        <v>3748</v>
      </c>
      <c r="B7539" s="142">
        <v>13625.5</v>
      </c>
      <c r="C7539" s="142">
        <v>105737.8</v>
      </c>
      <c r="D7539" s="142">
        <v>133269.79999999999</v>
      </c>
      <c r="E7539" s="142">
        <v>252633.1</v>
      </c>
      <c r="F7539" s="142"/>
      <c r="K7539" s="140" t="s">
        <v>6919</v>
      </c>
    </row>
    <row r="7540" spans="1:11" s="139" customFormat="1" ht="30" customHeight="1">
      <c r="A7540" s="140" t="s">
        <v>52</v>
      </c>
      <c r="B7540" s="142"/>
      <c r="C7540" s="142"/>
      <c r="D7540" s="142"/>
      <c r="E7540" s="142"/>
      <c r="F7540" s="142"/>
      <c r="K7540" s="140" t="s">
        <v>6758</v>
      </c>
    </row>
    <row r="7541" spans="1:11" s="139" customFormat="1" ht="30" customHeight="1">
      <c r="A7541" s="140" t="s">
        <v>5864</v>
      </c>
      <c r="B7541" s="142"/>
      <c r="C7541" s="142"/>
      <c r="D7541" s="142"/>
      <c r="E7541" s="142"/>
      <c r="F7541" s="142"/>
      <c r="K7541" s="140" t="s">
        <v>9302</v>
      </c>
    </row>
    <row r="7542" spans="1:11" s="139" customFormat="1" ht="30" customHeight="1">
      <c r="A7542" s="140" t="s">
        <v>5865</v>
      </c>
      <c r="B7542" s="142"/>
      <c r="C7542" s="142"/>
      <c r="D7542" s="142"/>
      <c r="E7542" s="142"/>
      <c r="F7542" s="142" t="s">
        <v>9303</v>
      </c>
      <c r="K7542" s="140" t="s">
        <v>9304</v>
      </c>
    </row>
    <row r="7543" spans="1:11" s="139" customFormat="1" ht="30" customHeight="1">
      <c r="A7543" s="140" t="s">
        <v>5866</v>
      </c>
      <c r="B7543" s="142"/>
      <c r="C7543" s="142"/>
      <c r="D7543" s="142"/>
      <c r="E7543" s="142"/>
      <c r="F7543" s="142" t="s">
        <v>9305</v>
      </c>
      <c r="K7543" s="140" t="s">
        <v>9306</v>
      </c>
    </row>
    <row r="7544" spans="1:11" s="139" customFormat="1" ht="30" customHeight="1">
      <c r="A7544" s="140" t="s">
        <v>5867</v>
      </c>
      <c r="B7544" s="142"/>
      <c r="C7544" s="142"/>
      <c r="D7544" s="142">
        <v>17475</v>
      </c>
      <c r="E7544" s="142">
        <v>17475</v>
      </c>
      <c r="F7544" s="142" t="s">
        <v>9307</v>
      </c>
      <c r="K7544" s="140" t="s">
        <v>9308</v>
      </c>
    </row>
    <row r="7545" spans="1:11" s="139" customFormat="1" ht="30" customHeight="1">
      <c r="A7545" s="140" t="s">
        <v>52</v>
      </c>
      <c r="B7545" s="142"/>
      <c r="C7545" s="142"/>
      <c r="D7545" s="142"/>
      <c r="E7545" s="142"/>
      <c r="F7545" s="142"/>
      <c r="K7545" s="140" t="s">
        <v>52</v>
      </c>
    </row>
    <row r="7546" spans="1:11" s="139" customFormat="1" ht="30" customHeight="1">
      <c r="A7546" s="140" t="s">
        <v>3748</v>
      </c>
      <c r="B7546" s="142"/>
      <c r="C7546" s="142"/>
      <c r="D7546" s="142">
        <v>17475</v>
      </c>
      <c r="E7546" s="142">
        <v>17475</v>
      </c>
      <c r="F7546" s="142"/>
      <c r="K7546" s="140" t="s">
        <v>6924</v>
      </c>
    </row>
    <row r="7547" spans="1:11" s="139" customFormat="1" ht="30" customHeight="1">
      <c r="A7547" s="140" t="s">
        <v>52</v>
      </c>
      <c r="B7547" s="146"/>
      <c r="C7547" s="146"/>
      <c r="D7547" s="146"/>
      <c r="E7547" s="146"/>
      <c r="F7547" s="146"/>
      <c r="K7547" s="140" t="s">
        <v>6994</v>
      </c>
    </row>
    <row r="7548" spans="1:11" s="139" customFormat="1" ht="30" customHeight="1">
      <c r="A7548" s="140" t="s">
        <v>4639</v>
      </c>
      <c r="B7548" s="146">
        <v>13625.5</v>
      </c>
      <c r="C7548" s="146">
        <v>105737.8</v>
      </c>
      <c r="D7548" s="146">
        <v>150744.79999999999</v>
      </c>
      <c r="E7548" s="146">
        <v>270108.09999999998</v>
      </c>
      <c r="F7548" s="146"/>
      <c r="K7548" s="140" t="s">
        <v>7992</v>
      </c>
    </row>
    <row r="7549" spans="1:11" s="139" customFormat="1" ht="30" customHeight="1">
      <c r="A7549" s="140"/>
      <c r="B7549" s="140"/>
      <c r="C7549" s="140"/>
      <c r="D7549" s="140"/>
      <c r="E7549" s="140"/>
      <c r="F7549" s="140"/>
    </row>
    <row r="7550" spans="1:11" s="139" customFormat="1" ht="30" customHeight="1" thickBot="1">
      <c r="A7550" s="144" t="s">
        <v>3566</v>
      </c>
      <c r="B7550" s="145">
        <v>13625</v>
      </c>
      <c r="C7550" s="145">
        <v>105737</v>
      </c>
      <c r="D7550" s="145">
        <v>150744</v>
      </c>
      <c r="E7550" s="145">
        <v>270106</v>
      </c>
      <c r="F7550" s="144"/>
    </row>
    <row r="7551" spans="1:11" s="139" customFormat="1" ht="30" customHeight="1">
      <c r="A7551" s="140"/>
      <c r="B7551" s="140"/>
      <c r="C7551" s="140"/>
      <c r="D7551" s="140"/>
      <c r="E7551" s="140"/>
      <c r="F7551" s="140"/>
    </row>
    <row r="7552" spans="1:11" s="139" customFormat="1" ht="30" customHeight="1">
      <c r="A7552" s="140" t="s">
        <v>9309</v>
      </c>
      <c r="B7552" s="141">
        <v>60921</v>
      </c>
      <c r="C7552" s="141">
        <v>1462578</v>
      </c>
      <c r="D7552" s="141">
        <v>187347</v>
      </c>
      <c r="E7552" s="141">
        <v>1710846</v>
      </c>
      <c r="F7552" s="140" t="s">
        <v>52</v>
      </c>
      <c r="G7552" s="139" t="s">
        <v>52</v>
      </c>
      <c r="H7552" s="139" t="s">
        <v>6617</v>
      </c>
      <c r="K7552" s="139">
        <v>1</v>
      </c>
    </row>
    <row r="7553" spans="1:11" s="139" customFormat="1" ht="30" customHeight="1">
      <c r="A7553" s="147"/>
      <c r="B7553" s="140"/>
      <c r="C7553" s="140"/>
      <c r="D7553" s="140"/>
      <c r="E7553" s="140"/>
      <c r="F7553" s="140"/>
    </row>
    <row r="7554" spans="1:11" s="139" customFormat="1" ht="30" customHeight="1">
      <c r="A7554" s="140" t="s">
        <v>6674</v>
      </c>
      <c r="B7554" s="140"/>
      <c r="C7554" s="140"/>
      <c r="D7554" s="140"/>
      <c r="E7554" s="140"/>
      <c r="F7554" s="140"/>
      <c r="G7554" s="139" t="s">
        <v>52</v>
      </c>
      <c r="I7554" s="139" t="s">
        <v>1535</v>
      </c>
      <c r="J7554" s="139" t="s">
        <v>52</v>
      </c>
      <c r="K7554" s="139" t="s">
        <v>56</v>
      </c>
    </row>
    <row r="7555" spans="1:11" s="139" customFormat="1" ht="30" customHeight="1">
      <c r="A7555" s="140" t="s">
        <v>5868</v>
      </c>
      <c r="B7555" s="142"/>
      <c r="C7555" s="142"/>
      <c r="D7555" s="142"/>
      <c r="E7555" s="142"/>
      <c r="F7555" s="142"/>
      <c r="K7555" s="140" t="s">
        <v>9310</v>
      </c>
    </row>
    <row r="7556" spans="1:11" s="139" customFormat="1" ht="30" customHeight="1">
      <c r="A7556" s="140" t="s">
        <v>52</v>
      </c>
      <c r="B7556" s="142"/>
      <c r="C7556" s="142"/>
      <c r="D7556" s="142"/>
      <c r="E7556" s="142"/>
      <c r="F7556" s="142"/>
      <c r="K7556" s="140" t="s">
        <v>52</v>
      </c>
    </row>
    <row r="7557" spans="1:11" s="139" customFormat="1" ht="30" customHeight="1">
      <c r="A7557" s="140" t="s">
        <v>3548</v>
      </c>
      <c r="B7557" s="142"/>
      <c r="C7557" s="142"/>
      <c r="D7557" s="142"/>
      <c r="E7557" s="142"/>
      <c r="F7557" s="142"/>
      <c r="K7557" s="140" t="s">
        <v>9233</v>
      </c>
    </row>
    <row r="7558" spans="1:11" s="139" customFormat="1" ht="30" customHeight="1">
      <c r="A7558" s="140" t="s">
        <v>5753</v>
      </c>
      <c r="B7558" s="142"/>
      <c r="C7558" s="142"/>
      <c r="D7558" s="142"/>
      <c r="E7558" s="142"/>
      <c r="F7558" s="142"/>
      <c r="K7558" s="140" t="s">
        <v>9234</v>
      </c>
    </row>
    <row r="7559" spans="1:11" s="139" customFormat="1" ht="30" customHeight="1">
      <c r="A7559" s="140" t="s">
        <v>5754</v>
      </c>
      <c r="B7559" s="142"/>
      <c r="C7559" s="142"/>
      <c r="D7559" s="142"/>
      <c r="E7559" s="142"/>
      <c r="F7559" s="142"/>
      <c r="K7559" s="140" t="s">
        <v>9235</v>
      </c>
    </row>
    <row r="7560" spans="1:11" s="139" customFormat="1" ht="30" customHeight="1">
      <c r="A7560" s="140" t="s">
        <v>5755</v>
      </c>
      <c r="B7560" s="142"/>
      <c r="C7560" s="142"/>
      <c r="D7560" s="142"/>
      <c r="E7560" s="142"/>
      <c r="F7560" s="142"/>
      <c r="K7560" s="140" t="s">
        <v>9236</v>
      </c>
    </row>
    <row r="7561" spans="1:11" s="139" customFormat="1" ht="30" customHeight="1">
      <c r="A7561" s="140" t="s">
        <v>5756</v>
      </c>
      <c r="B7561" s="142"/>
      <c r="C7561" s="142"/>
      <c r="D7561" s="142"/>
      <c r="E7561" s="142"/>
      <c r="F7561" s="142"/>
      <c r="K7561" s="140" t="s">
        <v>9237</v>
      </c>
    </row>
    <row r="7562" spans="1:11" s="139" customFormat="1" ht="30" customHeight="1">
      <c r="A7562" s="140" t="s">
        <v>5757</v>
      </c>
      <c r="B7562" s="142"/>
      <c r="C7562" s="142"/>
      <c r="D7562" s="142"/>
      <c r="E7562" s="142"/>
      <c r="F7562" s="142"/>
      <c r="K7562" s="140" t="s">
        <v>9238</v>
      </c>
    </row>
    <row r="7563" spans="1:11" s="139" customFormat="1" ht="30" customHeight="1">
      <c r="A7563" s="140" t="s">
        <v>5758</v>
      </c>
      <c r="B7563" s="142"/>
      <c r="C7563" s="142"/>
      <c r="D7563" s="142"/>
      <c r="E7563" s="142"/>
      <c r="F7563" s="142"/>
      <c r="K7563" s="140" t="s">
        <v>9239</v>
      </c>
    </row>
    <row r="7564" spans="1:11" s="139" customFormat="1" ht="30" customHeight="1">
      <c r="A7564" s="140" t="s">
        <v>5869</v>
      </c>
      <c r="B7564" s="142"/>
      <c r="C7564" s="142"/>
      <c r="D7564" s="142"/>
      <c r="E7564" s="142"/>
      <c r="F7564" s="142"/>
      <c r="K7564" s="140" t="s">
        <v>9311</v>
      </c>
    </row>
    <row r="7565" spans="1:11" s="139" customFormat="1" ht="30" customHeight="1">
      <c r="A7565" s="140" t="s">
        <v>5760</v>
      </c>
      <c r="B7565" s="142"/>
      <c r="C7565" s="142"/>
      <c r="D7565" s="142"/>
      <c r="E7565" s="142"/>
      <c r="F7565" s="142"/>
      <c r="K7565" s="140" t="s">
        <v>9241</v>
      </c>
    </row>
    <row r="7566" spans="1:11" s="139" customFormat="1" ht="30" customHeight="1">
      <c r="A7566" s="140" t="s">
        <v>5761</v>
      </c>
      <c r="B7566" s="142"/>
      <c r="C7566" s="142"/>
      <c r="D7566" s="142"/>
      <c r="E7566" s="142"/>
      <c r="F7566" s="142"/>
      <c r="K7566" s="140" t="s">
        <v>9242</v>
      </c>
    </row>
    <row r="7567" spans="1:11" s="139" customFormat="1" ht="30" customHeight="1">
      <c r="A7567" s="140" t="s">
        <v>5762</v>
      </c>
      <c r="B7567" s="142"/>
      <c r="C7567" s="142"/>
      <c r="D7567" s="142"/>
      <c r="E7567" s="142"/>
      <c r="F7567" s="142"/>
      <c r="K7567" s="140" t="s">
        <v>9243</v>
      </c>
    </row>
    <row r="7568" spans="1:11" s="139" customFormat="1" ht="30" customHeight="1">
      <c r="A7568" s="140" t="s">
        <v>5763</v>
      </c>
      <c r="B7568" s="142"/>
      <c r="C7568" s="142"/>
      <c r="D7568" s="142"/>
      <c r="E7568" s="142"/>
      <c r="F7568" s="142"/>
      <c r="K7568" s="140" t="s">
        <v>9244</v>
      </c>
    </row>
    <row r="7569" spans="1:11" s="139" customFormat="1" ht="30" customHeight="1">
      <c r="A7569" s="140" t="s">
        <v>5762</v>
      </c>
      <c r="B7569" s="142"/>
      <c r="C7569" s="142"/>
      <c r="D7569" s="142"/>
      <c r="E7569" s="142"/>
      <c r="F7569" s="142"/>
      <c r="K7569" s="140" t="s">
        <v>9243</v>
      </c>
    </row>
    <row r="7570" spans="1:11" s="139" customFormat="1" ht="30" customHeight="1">
      <c r="A7570" s="140" t="s">
        <v>5764</v>
      </c>
      <c r="B7570" s="142"/>
      <c r="C7570" s="142"/>
      <c r="D7570" s="142"/>
      <c r="E7570" s="142"/>
      <c r="F7570" s="142"/>
      <c r="K7570" s="140" t="s">
        <v>9245</v>
      </c>
    </row>
    <row r="7571" spans="1:11" s="139" customFormat="1" ht="30" customHeight="1">
      <c r="A7571" s="140" t="s">
        <v>5765</v>
      </c>
      <c r="B7571" s="142"/>
      <c r="C7571" s="142"/>
      <c r="D7571" s="142"/>
      <c r="E7571" s="142"/>
      <c r="F7571" s="142"/>
      <c r="K7571" s="140" t="s">
        <v>9246</v>
      </c>
    </row>
    <row r="7572" spans="1:11" s="139" customFormat="1" ht="30" customHeight="1">
      <c r="A7572" s="140" t="s">
        <v>52</v>
      </c>
      <c r="B7572" s="142"/>
      <c r="C7572" s="142"/>
      <c r="D7572" s="142"/>
      <c r="E7572" s="142"/>
      <c r="F7572" s="142"/>
      <c r="K7572" s="140" t="s">
        <v>6676</v>
      </c>
    </row>
    <row r="7573" spans="1:11" s="139" customFormat="1" ht="30" customHeight="1">
      <c r="A7573" s="140" t="s">
        <v>5576</v>
      </c>
      <c r="B7573" s="142"/>
      <c r="C7573" s="142"/>
      <c r="D7573" s="142"/>
      <c r="E7573" s="142"/>
      <c r="F7573" s="142"/>
      <c r="K7573" s="140" t="s">
        <v>9023</v>
      </c>
    </row>
    <row r="7574" spans="1:11" s="139" customFormat="1" ht="30" customHeight="1">
      <c r="A7574" s="140" t="s">
        <v>5766</v>
      </c>
      <c r="B7574" s="142"/>
      <c r="C7574" s="142"/>
      <c r="D7574" s="142"/>
      <c r="E7574" s="142"/>
      <c r="F7574" s="142"/>
      <c r="K7574" s="140" t="s">
        <v>9247</v>
      </c>
    </row>
    <row r="7575" spans="1:11" s="139" customFormat="1" ht="30" customHeight="1">
      <c r="A7575" s="140" t="s">
        <v>5870</v>
      </c>
      <c r="B7575" s="142">
        <v>36948</v>
      </c>
      <c r="C7575" s="142"/>
      <c r="D7575" s="142"/>
      <c r="E7575" s="142">
        <v>36948</v>
      </c>
      <c r="F7575" s="142" t="s">
        <v>8742</v>
      </c>
      <c r="K7575" s="140" t="s">
        <v>9248</v>
      </c>
    </row>
    <row r="7576" spans="1:11" s="139" customFormat="1" ht="30" customHeight="1">
      <c r="A7576" s="140" t="s">
        <v>5871</v>
      </c>
      <c r="B7576" s="142"/>
      <c r="C7576" s="142">
        <v>163008</v>
      </c>
      <c r="D7576" s="142"/>
      <c r="E7576" s="142">
        <v>163008</v>
      </c>
      <c r="F7576" s="142" t="s">
        <v>8744</v>
      </c>
      <c r="K7576" s="140" t="s">
        <v>9249</v>
      </c>
    </row>
    <row r="7577" spans="1:11" s="139" customFormat="1" ht="30" customHeight="1">
      <c r="A7577" s="140" t="s">
        <v>5872</v>
      </c>
      <c r="B7577" s="142"/>
      <c r="C7577" s="142"/>
      <c r="D7577" s="142">
        <v>67506</v>
      </c>
      <c r="E7577" s="142">
        <v>67506</v>
      </c>
      <c r="F7577" s="142" t="s">
        <v>8746</v>
      </c>
      <c r="K7577" s="140" t="s">
        <v>9250</v>
      </c>
    </row>
    <row r="7578" spans="1:11" s="139" customFormat="1" ht="30" customHeight="1">
      <c r="A7578" s="140" t="s">
        <v>5770</v>
      </c>
      <c r="B7578" s="142"/>
      <c r="C7578" s="142"/>
      <c r="D7578" s="142"/>
      <c r="E7578" s="142"/>
      <c r="F7578" s="142"/>
      <c r="K7578" s="140" t="s">
        <v>9251</v>
      </c>
    </row>
    <row r="7579" spans="1:11" s="139" customFormat="1" ht="30" customHeight="1">
      <c r="A7579" s="140" t="s">
        <v>5873</v>
      </c>
      <c r="B7579" s="142">
        <v>23973</v>
      </c>
      <c r="C7579" s="142"/>
      <c r="D7579" s="142"/>
      <c r="E7579" s="142">
        <v>23973</v>
      </c>
      <c r="F7579" s="142" t="s">
        <v>8418</v>
      </c>
      <c r="K7579" s="140" t="s">
        <v>9252</v>
      </c>
    </row>
    <row r="7580" spans="1:11" s="139" customFormat="1" ht="30" customHeight="1">
      <c r="A7580" s="140" t="s">
        <v>5874</v>
      </c>
      <c r="B7580" s="142"/>
      <c r="C7580" s="142">
        <v>40752</v>
      </c>
      <c r="D7580" s="142"/>
      <c r="E7580" s="142">
        <v>40752</v>
      </c>
      <c r="F7580" s="142" t="s">
        <v>8420</v>
      </c>
      <c r="K7580" s="140" t="s">
        <v>9253</v>
      </c>
    </row>
    <row r="7581" spans="1:11" s="139" customFormat="1" ht="30" customHeight="1">
      <c r="A7581" s="140" t="s">
        <v>5875</v>
      </c>
      <c r="B7581" s="142"/>
      <c r="C7581" s="142"/>
      <c r="D7581" s="142">
        <v>119841</v>
      </c>
      <c r="E7581" s="142">
        <v>119841</v>
      </c>
      <c r="F7581" s="142" t="s">
        <v>8422</v>
      </c>
      <c r="K7581" s="140" t="s">
        <v>9254</v>
      </c>
    </row>
    <row r="7582" spans="1:11" s="139" customFormat="1" ht="30" customHeight="1">
      <c r="A7582" s="140" t="s">
        <v>52</v>
      </c>
      <c r="B7582" s="142"/>
      <c r="C7582" s="142"/>
      <c r="D7582" s="142"/>
      <c r="E7582" s="142"/>
      <c r="F7582" s="142"/>
      <c r="K7582" s="140" t="s">
        <v>52</v>
      </c>
    </row>
    <row r="7583" spans="1:11" s="139" customFormat="1" ht="30" customHeight="1">
      <c r="A7583" s="140" t="s">
        <v>3748</v>
      </c>
      <c r="B7583" s="142">
        <v>60921</v>
      </c>
      <c r="C7583" s="142">
        <v>203760</v>
      </c>
      <c r="D7583" s="142">
        <v>187347</v>
      </c>
      <c r="E7583" s="142">
        <v>452028</v>
      </c>
      <c r="F7583" s="142"/>
      <c r="K7583" s="140" t="s">
        <v>6919</v>
      </c>
    </row>
    <row r="7584" spans="1:11" s="139" customFormat="1" ht="30" customHeight="1">
      <c r="A7584" s="140" t="s">
        <v>52</v>
      </c>
      <c r="B7584" s="142"/>
      <c r="C7584" s="142"/>
      <c r="D7584" s="142"/>
      <c r="E7584" s="142"/>
      <c r="F7584" s="142"/>
      <c r="K7584" s="140" t="s">
        <v>6758</v>
      </c>
    </row>
    <row r="7585" spans="1:11" s="139" customFormat="1" ht="30" customHeight="1">
      <c r="A7585" s="140" t="s">
        <v>3956</v>
      </c>
      <c r="B7585" s="142"/>
      <c r="C7585" s="142"/>
      <c r="D7585" s="142"/>
      <c r="E7585" s="142"/>
      <c r="F7585" s="142"/>
      <c r="K7585" s="140" t="s">
        <v>7073</v>
      </c>
    </row>
    <row r="7586" spans="1:11" s="139" customFormat="1" ht="30" customHeight="1">
      <c r="A7586" s="140" t="s">
        <v>5876</v>
      </c>
      <c r="B7586" s="142"/>
      <c r="C7586" s="142">
        <v>716600.2</v>
      </c>
      <c r="D7586" s="142"/>
      <c r="E7586" s="142">
        <v>716600.2</v>
      </c>
      <c r="F7586" s="142" t="s">
        <v>6752</v>
      </c>
      <c r="K7586" s="140" t="s">
        <v>9260</v>
      </c>
    </row>
    <row r="7587" spans="1:11" s="139" customFormat="1" ht="30" customHeight="1">
      <c r="A7587" s="140" t="s">
        <v>5877</v>
      </c>
      <c r="B7587" s="142"/>
      <c r="C7587" s="142">
        <v>424521</v>
      </c>
      <c r="D7587" s="142"/>
      <c r="E7587" s="142">
        <v>424521</v>
      </c>
      <c r="F7587" s="142" t="s">
        <v>6755</v>
      </c>
      <c r="K7587" s="140" t="s">
        <v>9261</v>
      </c>
    </row>
    <row r="7588" spans="1:11" s="139" customFormat="1" ht="30" customHeight="1">
      <c r="A7588" s="140" t="s">
        <v>5878</v>
      </c>
      <c r="B7588" s="142"/>
      <c r="C7588" s="142">
        <v>117697.5</v>
      </c>
      <c r="D7588" s="142"/>
      <c r="E7588" s="142">
        <v>117697.5</v>
      </c>
      <c r="F7588" s="142" t="s">
        <v>6808</v>
      </c>
      <c r="K7588" s="140" t="s">
        <v>9312</v>
      </c>
    </row>
    <row r="7589" spans="1:11" s="139" customFormat="1" ht="30" customHeight="1">
      <c r="A7589" s="140" t="s">
        <v>52</v>
      </c>
      <c r="B7589" s="142"/>
      <c r="C7589" s="142"/>
      <c r="D7589" s="142"/>
      <c r="E7589" s="142"/>
      <c r="F7589" s="142"/>
      <c r="K7589" s="140" t="s">
        <v>52</v>
      </c>
    </row>
    <row r="7590" spans="1:11" s="139" customFormat="1" ht="30" customHeight="1">
      <c r="A7590" s="140" t="s">
        <v>3748</v>
      </c>
      <c r="B7590" s="142"/>
      <c r="C7590" s="142">
        <v>1258818.7</v>
      </c>
      <c r="D7590" s="142"/>
      <c r="E7590" s="142">
        <v>1258818.7</v>
      </c>
      <c r="F7590" s="142"/>
      <c r="K7590" s="140" t="s">
        <v>6924</v>
      </c>
    </row>
    <row r="7591" spans="1:11" s="139" customFormat="1" ht="30" customHeight="1">
      <c r="A7591" s="140" t="s">
        <v>52</v>
      </c>
      <c r="B7591" s="146"/>
      <c r="C7591" s="146"/>
      <c r="D7591" s="146"/>
      <c r="E7591" s="146"/>
      <c r="F7591" s="146"/>
      <c r="K7591" s="140" t="s">
        <v>6994</v>
      </c>
    </row>
    <row r="7592" spans="1:11" s="139" customFormat="1" ht="30" customHeight="1">
      <c r="A7592" s="140" t="s">
        <v>4639</v>
      </c>
      <c r="B7592" s="146">
        <v>60921</v>
      </c>
      <c r="C7592" s="146">
        <v>1462578.7</v>
      </c>
      <c r="D7592" s="146">
        <v>187347</v>
      </c>
      <c r="E7592" s="146">
        <v>1710846.7</v>
      </c>
      <c r="F7592" s="146"/>
      <c r="K7592" s="140" t="s">
        <v>7992</v>
      </c>
    </row>
    <row r="7593" spans="1:11" s="139" customFormat="1" ht="30" customHeight="1">
      <c r="A7593" s="140"/>
      <c r="B7593" s="140"/>
      <c r="C7593" s="140"/>
      <c r="D7593" s="140"/>
      <c r="E7593" s="140"/>
      <c r="F7593" s="140"/>
    </row>
    <row r="7594" spans="1:11" s="139" customFormat="1" ht="30" customHeight="1" thickBot="1">
      <c r="A7594" s="144" t="s">
        <v>3566</v>
      </c>
      <c r="B7594" s="145">
        <v>60921</v>
      </c>
      <c r="C7594" s="145">
        <v>1462578</v>
      </c>
      <c r="D7594" s="145">
        <v>187347</v>
      </c>
      <c r="E7594" s="145">
        <v>1710846</v>
      </c>
      <c r="F7594" s="144"/>
    </row>
    <row r="7595" spans="1:11" s="139" customFormat="1" ht="30" customHeight="1">
      <c r="A7595" s="140"/>
      <c r="B7595" s="140"/>
      <c r="C7595" s="140"/>
      <c r="D7595" s="140"/>
      <c r="E7595" s="140"/>
      <c r="F7595" s="140"/>
    </row>
    <row r="7596" spans="1:11" s="139" customFormat="1" ht="30" customHeight="1">
      <c r="A7596" s="140" t="s">
        <v>9313</v>
      </c>
      <c r="B7596" s="141">
        <v>40229</v>
      </c>
      <c r="C7596" s="141">
        <v>198872</v>
      </c>
      <c r="D7596" s="141">
        <v>201108</v>
      </c>
      <c r="E7596" s="141">
        <v>440209</v>
      </c>
      <c r="F7596" s="140" t="s">
        <v>52</v>
      </c>
      <c r="G7596" s="139" t="s">
        <v>52</v>
      </c>
      <c r="H7596" s="139" t="s">
        <v>6618</v>
      </c>
      <c r="K7596" s="139">
        <v>1</v>
      </c>
    </row>
    <row r="7597" spans="1:11" s="139" customFormat="1" ht="30" customHeight="1">
      <c r="A7597" s="147"/>
      <c r="B7597" s="140"/>
      <c r="C7597" s="140"/>
      <c r="D7597" s="140"/>
      <c r="E7597" s="140"/>
      <c r="F7597" s="140"/>
    </row>
    <row r="7598" spans="1:11" s="139" customFormat="1" ht="30" customHeight="1">
      <c r="A7598" s="140" t="s">
        <v>6674</v>
      </c>
      <c r="B7598" s="140"/>
      <c r="C7598" s="140"/>
      <c r="D7598" s="140"/>
      <c r="E7598" s="140"/>
      <c r="F7598" s="140"/>
      <c r="G7598" s="139" t="s">
        <v>52</v>
      </c>
      <c r="I7598" s="139" t="s">
        <v>1535</v>
      </c>
      <c r="J7598" s="139" t="s">
        <v>52</v>
      </c>
      <c r="K7598" s="139" t="s">
        <v>56</v>
      </c>
    </row>
    <row r="7599" spans="1:11" s="139" customFormat="1" ht="30" customHeight="1">
      <c r="A7599" s="140" t="s">
        <v>52</v>
      </c>
      <c r="B7599" s="142"/>
      <c r="C7599" s="142"/>
      <c r="D7599" s="142"/>
      <c r="E7599" s="142"/>
      <c r="F7599" s="142"/>
      <c r="K7599" s="140" t="s">
        <v>6814</v>
      </c>
    </row>
    <row r="7600" spans="1:11" s="139" customFormat="1" ht="30" customHeight="1">
      <c r="A7600" s="140" t="s">
        <v>52</v>
      </c>
      <c r="B7600" s="142"/>
      <c r="C7600" s="142"/>
      <c r="D7600" s="142"/>
      <c r="E7600" s="142"/>
      <c r="F7600" s="142"/>
      <c r="K7600" s="140" t="s">
        <v>52</v>
      </c>
    </row>
    <row r="7601" spans="1:11" s="139" customFormat="1" ht="30" customHeight="1">
      <c r="A7601" s="140" t="s">
        <v>5879</v>
      </c>
      <c r="B7601" s="142"/>
      <c r="C7601" s="142"/>
      <c r="D7601" s="142"/>
      <c r="E7601" s="142"/>
      <c r="F7601" s="142"/>
      <c r="K7601" s="140" t="s">
        <v>9314</v>
      </c>
    </row>
    <row r="7602" spans="1:11" s="139" customFormat="1" ht="30" customHeight="1">
      <c r="A7602" s="140" t="s">
        <v>52</v>
      </c>
      <c r="B7602" s="142"/>
      <c r="C7602" s="142"/>
      <c r="D7602" s="142"/>
      <c r="E7602" s="142"/>
      <c r="F7602" s="142"/>
      <c r="K7602" s="140" t="s">
        <v>52</v>
      </c>
    </row>
    <row r="7603" spans="1:11" s="139" customFormat="1" ht="30" customHeight="1">
      <c r="A7603" s="140" t="s">
        <v>3548</v>
      </c>
      <c r="B7603" s="142"/>
      <c r="C7603" s="142"/>
      <c r="D7603" s="142"/>
      <c r="E7603" s="142"/>
      <c r="F7603" s="142"/>
      <c r="K7603" s="140" t="s">
        <v>6677</v>
      </c>
    </row>
    <row r="7604" spans="1:11" s="139" customFormat="1" ht="30" customHeight="1">
      <c r="A7604" s="140" t="s">
        <v>4977</v>
      </c>
      <c r="B7604" s="142"/>
      <c r="C7604" s="142"/>
      <c r="D7604" s="142"/>
      <c r="E7604" s="142"/>
      <c r="F7604" s="142"/>
      <c r="K7604" s="140" t="s">
        <v>8398</v>
      </c>
    </row>
    <row r="7605" spans="1:11" s="139" customFormat="1" ht="30" customHeight="1">
      <c r="A7605" s="140" t="s">
        <v>4978</v>
      </c>
      <c r="B7605" s="142"/>
      <c r="C7605" s="142"/>
      <c r="D7605" s="142"/>
      <c r="E7605" s="142"/>
      <c r="F7605" s="142"/>
      <c r="K7605" s="140" t="s">
        <v>8399</v>
      </c>
    </row>
    <row r="7606" spans="1:11" s="139" customFormat="1" ht="30" customHeight="1">
      <c r="A7606" s="140" t="s">
        <v>4321</v>
      </c>
      <c r="B7606" s="142"/>
      <c r="C7606" s="142"/>
      <c r="D7606" s="142"/>
      <c r="E7606" s="142"/>
      <c r="F7606" s="142"/>
      <c r="K7606" s="140" t="s">
        <v>7554</v>
      </c>
    </row>
    <row r="7607" spans="1:11" s="139" customFormat="1" ht="30" customHeight="1">
      <c r="A7607" s="140" t="s">
        <v>4322</v>
      </c>
      <c r="B7607" s="142"/>
      <c r="C7607" s="142"/>
      <c r="D7607" s="142"/>
      <c r="E7607" s="142"/>
      <c r="F7607" s="142"/>
      <c r="K7607" s="140" t="s">
        <v>7555</v>
      </c>
    </row>
    <row r="7608" spans="1:11" s="139" customFormat="1" ht="30" customHeight="1">
      <c r="A7608" s="140" t="s">
        <v>4979</v>
      </c>
      <c r="B7608" s="142"/>
      <c r="C7608" s="142"/>
      <c r="D7608" s="142"/>
      <c r="E7608" s="142"/>
      <c r="F7608" s="142"/>
      <c r="K7608" s="140" t="s">
        <v>8400</v>
      </c>
    </row>
    <row r="7609" spans="1:11" s="139" customFormat="1" ht="30" customHeight="1">
      <c r="A7609" s="140" t="s">
        <v>4980</v>
      </c>
      <c r="B7609" s="142"/>
      <c r="C7609" s="142"/>
      <c r="D7609" s="142"/>
      <c r="E7609" s="142"/>
      <c r="F7609" s="142"/>
      <c r="K7609" s="140" t="s">
        <v>8401</v>
      </c>
    </row>
    <row r="7610" spans="1:11" s="139" customFormat="1" ht="30" customHeight="1">
      <c r="A7610" s="140" t="s">
        <v>4981</v>
      </c>
      <c r="B7610" s="142"/>
      <c r="C7610" s="142"/>
      <c r="D7610" s="142"/>
      <c r="E7610" s="142"/>
      <c r="F7610" s="142"/>
      <c r="K7610" s="140" t="s">
        <v>8402</v>
      </c>
    </row>
    <row r="7611" spans="1:11" s="139" customFormat="1" ht="30" customHeight="1">
      <c r="A7611" s="140" t="s">
        <v>3635</v>
      </c>
      <c r="B7611" s="142"/>
      <c r="C7611" s="142"/>
      <c r="D7611" s="142"/>
      <c r="E7611" s="142"/>
      <c r="F7611" s="142"/>
      <c r="K7611" s="140" t="s">
        <v>6777</v>
      </c>
    </row>
    <row r="7612" spans="1:11" s="139" customFormat="1" ht="30" customHeight="1">
      <c r="A7612" s="140" t="s">
        <v>4982</v>
      </c>
      <c r="B7612" s="142"/>
      <c r="C7612" s="142"/>
      <c r="D7612" s="142"/>
      <c r="E7612" s="142"/>
      <c r="F7612" s="142"/>
      <c r="K7612" s="140" t="s">
        <v>8403</v>
      </c>
    </row>
    <row r="7613" spans="1:11" s="139" customFormat="1" ht="30" customHeight="1">
      <c r="A7613" s="140" t="s">
        <v>4983</v>
      </c>
      <c r="B7613" s="142"/>
      <c r="C7613" s="142"/>
      <c r="D7613" s="142"/>
      <c r="E7613" s="142"/>
      <c r="F7613" s="142"/>
      <c r="K7613" s="140" t="s">
        <v>8404</v>
      </c>
    </row>
    <row r="7614" spans="1:11" s="139" customFormat="1" ht="30" customHeight="1">
      <c r="A7614" s="140" t="s">
        <v>4984</v>
      </c>
      <c r="B7614" s="142"/>
      <c r="C7614" s="142"/>
      <c r="D7614" s="142"/>
      <c r="E7614" s="142"/>
      <c r="F7614" s="142"/>
      <c r="K7614" s="140" t="s">
        <v>8405</v>
      </c>
    </row>
    <row r="7615" spans="1:11" s="139" customFormat="1" ht="30" customHeight="1">
      <c r="A7615" s="140" t="s">
        <v>4985</v>
      </c>
      <c r="B7615" s="142"/>
      <c r="C7615" s="142"/>
      <c r="D7615" s="142"/>
      <c r="E7615" s="142"/>
      <c r="F7615" s="142"/>
      <c r="K7615" s="140" t="s">
        <v>4985</v>
      </c>
    </row>
    <row r="7616" spans="1:11" s="139" customFormat="1" ht="30" customHeight="1">
      <c r="A7616" s="140" t="s">
        <v>4986</v>
      </c>
      <c r="B7616" s="142"/>
      <c r="C7616" s="142"/>
      <c r="D7616" s="142"/>
      <c r="E7616" s="142"/>
      <c r="F7616" s="142"/>
      <c r="K7616" s="140" t="s">
        <v>4986</v>
      </c>
    </row>
    <row r="7617" spans="1:11" s="139" customFormat="1" ht="30" customHeight="1">
      <c r="A7617" s="140" t="s">
        <v>3586</v>
      </c>
      <c r="B7617" s="142"/>
      <c r="C7617" s="142"/>
      <c r="D7617" s="142"/>
      <c r="E7617" s="142"/>
      <c r="F7617" s="142"/>
      <c r="K7617" s="140" t="s">
        <v>6718</v>
      </c>
    </row>
    <row r="7618" spans="1:11" s="139" customFormat="1" ht="30" customHeight="1">
      <c r="A7618" s="140" t="s">
        <v>4987</v>
      </c>
      <c r="B7618" s="142"/>
      <c r="C7618" s="142"/>
      <c r="D7618" s="142"/>
      <c r="E7618" s="142"/>
      <c r="F7618" s="142"/>
      <c r="K7618" s="140" t="s">
        <v>8406</v>
      </c>
    </row>
    <row r="7619" spans="1:11" s="139" customFormat="1" ht="30" customHeight="1">
      <c r="A7619" s="140" t="s">
        <v>4988</v>
      </c>
      <c r="B7619" s="142"/>
      <c r="C7619" s="142"/>
      <c r="D7619" s="142"/>
      <c r="E7619" s="142"/>
      <c r="F7619" s="142"/>
      <c r="K7619" s="140" t="s">
        <v>8407</v>
      </c>
    </row>
    <row r="7620" spans="1:11" s="139" customFormat="1" ht="30" customHeight="1">
      <c r="A7620" s="140" t="s">
        <v>4989</v>
      </c>
      <c r="B7620" s="142"/>
      <c r="C7620" s="142"/>
      <c r="D7620" s="142"/>
      <c r="E7620" s="142"/>
      <c r="F7620" s="142"/>
      <c r="K7620" s="140" t="s">
        <v>8408</v>
      </c>
    </row>
    <row r="7621" spans="1:11" s="139" customFormat="1" ht="30" customHeight="1">
      <c r="A7621" s="140" t="s">
        <v>4990</v>
      </c>
      <c r="B7621" s="142"/>
      <c r="C7621" s="142"/>
      <c r="D7621" s="142"/>
      <c r="E7621" s="142"/>
      <c r="F7621" s="142"/>
      <c r="K7621" s="140" t="s">
        <v>8409</v>
      </c>
    </row>
    <row r="7622" spans="1:11" s="139" customFormat="1" ht="30" customHeight="1">
      <c r="A7622" s="140" t="s">
        <v>5037</v>
      </c>
      <c r="B7622" s="142"/>
      <c r="C7622" s="142"/>
      <c r="D7622" s="142"/>
      <c r="E7622" s="142"/>
      <c r="F7622" s="142"/>
      <c r="K7622" s="140" t="s">
        <v>8447</v>
      </c>
    </row>
    <row r="7623" spans="1:11" s="139" customFormat="1" ht="30" customHeight="1">
      <c r="A7623" s="140" t="s">
        <v>4992</v>
      </c>
      <c r="B7623" s="142"/>
      <c r="C7623" s="142"/>
      <c r="D7623" s="142"/>
      <c r="E7623" s="142"/>
      <c r="F7623" s="142"/>
      <c r="K7623" s="140" t="s">
        <v>8411</v>
      </c>
    </row>
    <row r="7624" spans="1:11" s="139" customFormat="1" ht="30" customHeight="1">
      <c r="A7624" s="140" t="s">
        <v>4993</v>
      </c>
      <c r="B7624" s="142"/>
      <c r="C7624" s="142"/>
      <c r="D7624" s="142"/>
      <c r="E7624" s="142"/>
      <c r="F7624" s="142"/>
      <c r="K7624" s="140" t="s">
        <v>8412</v>
      </c>
    </row>
    <row r="7625" spans="1:11" s="139" customFormat="1" ht="30" customHeight="1">
      <c r="A7625" s="140" t="s">
        <v>4994</v>
      </c>
      <c r="B7625" s="142"/>
      <c r="C7625" s="142"/>
      <c r="D7625" s="142"/>
      <c r="E7625" s="142"/>
      <c r="F7625" s="142"/>
      <c r="K7625" s="140" t="s">
        <v>8413</v>
      </c>
    </row>
    <row r="7626" spans="1:11" s="139" customFormat="1" ht="30" customHeight="1">
      <c r="A7626" s="140" t="s">
        <v>4995</v>
      </c>
      <c r="B7626" s="142"/>
      <c r="C7626" s="142"/>
      <c r="D7626" s="142"/>
      <c r="E7626" s="142"/>
      <c r="F7626" s="142"/>
      <c r="K7626" s="140" t="s">
        <v>8414</v>
      </c>
    </row>
    <row r="7627" spans="1:11" s="139" customFormat="1" ht="30" customHeight="1">
      <c r="A7627" s="140" t="s">
        <v>4994</v>
      </c>
      <c r="B7627" s="142"/>
      <c r="C7627" s="142"/>
      <c r="D7627" s="142"/>
      <c r="E7627" s="142"/>
      <c r="F7627" s="142"/>
      <c r="K7627" s="140" t="s">
        <v>8413</v>
      </c>
    </row>
    <row r="7628" spans="1:11" s="139" customFormat="1" ht="30" customHeight="1">
      <c r="A7628" s="140" t="s">
        <v>4996</v>
      </c>
      <c r="B7628" s="142"/>
      <c r="C7628" s="142"/>
      <c r="D7628" s="142"/>
      <c r="E7628" s="142"/>
      <c r="F7628" s="142"/>
      <c r="K7628" s="140" t="s">
        <v>8415</v>
      </c>
    </row>
    <row r="7629" spans="1:11" s="139" customFormat="1" ht="30" customHeight="1">
      <c r="A7629" s="140" t="s">
        <v>4997</v>
      </c>
      <c r="B7629" s="142"/>
      <c r="C7629" s="142"/>
      <c r="D7629" s="142"/>
      <c r="E7629" s="142"/>
      <c r="F7629" s="142"/>
      <c r="K7629" s="140" t="s">
        <v>8416</v>
      </c>
    </row>
    <row r="7630" spans="1:11" s="139" customFormat="1" ht="30" customHeight="1">
      <c r="A7630" s="140" t="s">
        <v>52</v>
      </c>
      <c r="B7630" s="142"/>
      <c r="C7630" s="142"/>
      <c r="D7630" s="142"/>
      <c r="E7630" s="142"/>
      <c r="F7630" s="142"/>
      <c r="K7630" s="140" t="s">
        <v>6676</v>
      </c>
    </row>
    <row r="7631" spans="1:11" s="139" customFormat="1" ht="30" customHeight="1">
      <c r="A7631" s="140" t="s">
        <v>4998</v>
      </c>
      <c r="B7631" s="142"/>
      <c r="C7631" s="142"/>
      <c r="D7631" s="142"/>
      <c r="E7631" s="142"/>
      <c r="F7631" s="142"/>
      <c r="K7631" s="140" t="s">
        <v>8417</v>
      </c>
    </row>
    <row r="7632" spans="1:11" s="139" customFormat="1" ht="30" customHeight="1">
      <c r="A7632" s="140" t="s">
        <v>5038</v>
      </c>
      <c r="B7632" s="142">
        <v>22198.9</v>
      </c>
      <c r="C7632" s="142"/>
      <c r="D7632" s="142"/>
      <c r="E7632" s="142">
        <v>22198.9</v>
      </c>
      <c r="F7632" s="142" t="s">
        <v>8418</v>
      </c>
      <c r="K7632" s="140" t="s">
        <v>8419</v>
      </c>
    </row>
    <row r="7633" spans="1:11" s="139" customFormat="1" ht="30" customHeight="1">
      <c r="A7633" s="140" t="s">
        <v>5039</v>
      </c>
      <c r="B7633" s="142"/>
      <c r="C7633" s="142">
        <v>37736.300000000003</v>
      </c>
      <c r="D7633" s="142"/>
      <c r="E7633" s="142">
        <v>37736.300000000003</v>
      </c>
      <c r="F7633" s="142" t="s">
        <v>8420</v>
      </c>
      <c r="K7633" s="140" t="s">
        <v>8421</v>
      </c>
    </row>
    <row r="7634" spans="1:11" s="139" customFormat="1" ht="30" customHeight="1">
      <c r="A7634" s="140" t="s">
        <v>5040</v>
      </c>
      <c r="B7634" s="142"/>
      <c r="C7634" s="142"/>
      <c r="D7634" s="142">
        <v>110972.7</v>
      </c>
      <c r="E7634" s="142">
        <v>110972.7</v>
      </c>
      <c r="F7634" s="142" t="s">
        <v>8422</v>
      </c>
      <c r="K7634" s="140" t="s">
        <v>8423</v>
      </c>
    </row>
    <row r="7635" spans="1:11" s="139" customFormat="1" ht="30" customHeight="1">
      <c r="A7635" s="140" t="s">
        <v>52</v>
      </c>
      <c r="B7635" s="142"/>
      <c r="C7635" s="142"/>
      <c r="D7635" s="142"/>
      <c r="E7635" s="142"/>
      <c r="F7635" s="142"/>
      <c r="K7635" s="140" t="s">
        <v>52</v>
      </c>
    </row>
    <row r="7636" spans="1:11" s="139" customFormat="1" ht="30" customHeight="1">
      <c r="A7636" s="140" t="s">
        <v>3748</v>
      </c>
      <c r="B7636" s="142">
        <v>22198.9</v>
      </c>
      <c r="C7636" s="142">
        <v>37736.300000000003</v>
      </c>
      <c r="D7636" s="142">
        <v>110972.7</v>
      </c>
      <c r="E7636" s="142">
        <v>170907.9</v>
      </c>
      <c r="F7636" s="142"/>
      <c r="K7636" s="140" t="s">
        <v>6919</v>
      </c>
    </row>
    <row r="7637" spans="1:11" s="139" customFormat="1" ht="30" customHeight="1">
      <c r="A7637" s="140" t="s">
        <v>52</v>
      </c>
      <c r="B7637" s="142"/>
      <c r="C7637" s="142"/>
      <c r="D7637" s="142"/>
      <c r="E7637" s="142"/>
      <c r="F7637" s="142"/>
      <c r="K7637" s="140" t="s">
        <v>6758</v>
      </c>
    </row>
    <row r="7638" spans="1:11" s="139" customFormat="1" ht="30" customHeight="1">
      <c r="A7638" s="140" t="s">
        <v>5002</v>
      </c>
      <c r="B7638" s="142"/>
      <c r="C7638" s="142"/>
      <c r="D7638" s="142"/>
      <c r="E7638" s="142"/>
      <c r="F7638" s="142"/>
      <c r="K7638" s="140" t="s">
        <v>8424</v>
      </c>
    </row>
    <row r="7639" spans="1:11" s="139" customFormat="1" ht="30" customHeight="1">
      <c r="A7639" s="140" t="s">
        <v>5003</v>
      </c>
      <c r="B7639" s="142"/>
      <c r="C7639" s="142"/>
      <c r="D7639" s="142"/>
      <c r="E7639" s="142"/>
      <c r="F7639" s="142"/>
      <c r="K7639" s="140" t="s">
        <v>8425</v>
      </c>
    </row>
    <row r="7640" spans="1:11" s="139" customFormat="1" ht="30" customHeight="1">
      <c r="A7640" s="140" t="s">
        <v>5004</v>
      </c>
      <c r="B7640" s="142"/>
      <c r="C7640" s="142"/>
      <c r="D7640" s="142"/>
      <c r="E7640" s="142"/>
      <c r="F7640" s="142"/>
      <c r="K7640" s="140" t="s">
        <v>8426</v>
      </c>
    </row>
    <row r="7641" spans="1:11" s="139" customFormat="1" ht="30" customHeight="1">
      <c r="A7641" s="140" t="s">
        <v>5005</v>
      </c>
      <c r="B7641" s="142"/>
      <c r="C7641" s="142"/>
      <c r="D7641" s="142"/>
      <c r="E7641" s="142"/>
      <c r="F7641" s="142"/>
      <c r="K7641" s="140" t="s">
        <v>8427</v>
      </c>
    </row>
    <row r="7642" spans="1:11" s="139" customFormat="1" ht="30" customHeight="1">
      <c r="A7642" s="140" t="s">
        <v>5006</v>
      </c>
      <c r="B7642" s="142"/>
      <c r="C7642" s="142"/>
      <c r="D7642" s="142"/>
      <c r="E7642" s="142"/>
      <c r="F7642" s="142"/>
      <c r="K7642" s="140" t="s">
        <v>8428</v>
      </c>
    </row>
    <row r="7643" spans="1:11" s="139" customFormat="1" ht="30" customHeight="1">
      <c r="A7643" s="140" t="s">
        <v>5007</v>
      </c>
      <c r="B7643" s="142"/>
      <c r="C7643" s="142"/>
      <c r="D7643" s="142"/>
      <c r="E7643" s="142"/>
      <c r="F7643" s="142"/>
      <c r="K7643" s="140" t="s">
        <v>8429</v>
      </c>
    </row>
    <row r="7644" spans="1:11" s="139" customFormat="1" ht="30" customHeight="1">
      <c r="A7644" s="140" t="s">
        <v>5008</v>
      </c>
      <c r="B7644" s="142"/>
      <c r="C7644" s="142"/>
      <c r="D7644" s="142"/>
      <c r="E7644" s="142"/>
      <c r="F7644" s="142"/>
      <c r="K7644" s="140" t="s">
        <v>8430</v>
      </c>
    </row>
    <row r="7645" spans="1:11" s="139" customFormat="1" ht="30" customHeight="1">
      <c r="A7645" s="140" t="s">
        <v>5009</v>
      </c>
      <c r="B7645" s="142"/>
      <c r="C7645" s="142"/>
      <c r="D7645" s="142"/>
      <c r="E7645" s="142"/>
      <c r="F7645" s="142"/>
      <c r="K7645" s="140" t="s">
        <v>8431</v>
      </c>
    </row>
    <row r="7646" spans="1:11" s="139" customFormat="1" ht="30" customHeight="1">
      <c r="A7646" s="140" t="s">
        <v>5010</v>
      </c>
      <c r="B7646" s="142"/>
      <c r="C7646" s="142"/>
      <c r="D7646" s="142"/>
      <c r="E7646" s="142"/>
      <c r="F7646" s="142"/>
      <c r="K7646" s="140" t="s">
        <v>8432</v>
      </c>
    </row>
    <row r="7647" spans="1:11" s="139" customFormat="1" ht="30" customHeight="1">
      <c r="A7647" s="140" t="s">
        <v>5011</v>
      </c>
      <c r="B7647" s="142"/>
      <c r="C7647" s="142"/>
      <c r="D7647" s="142"/>
      <c r="E7647" s="142"/>
      <c r="F7647" s="142"/>
      <c r="K7647" s="140" t="s">
        <v>8433</v>
      </c>
    </row>
    <row r="7648" spans="1:11" s="139" customFormat="1" ht="30" customHeight="1">
      <c r="A7648" s="140" t="s">
        <v>5041</v>
      </c>
      <c r="B7648" s="142">
        <v>9984.7000000000007</v>
      </c>
      <c r="C7648" s="142"/>
      <c r="D7648" s="142"/>
      <c r="E7648" s="142">
        <v>9984.7000000000007</v>
      </c>
      <c r="F7648" s="142" t="s">
        <v>8418</v>
      </c>
      <c r="K7648" s="140" t="s">
        <v>8434</v>
      </c>
    </row>
    <row r="7649" spans="1:11" s="139" customFormat="1" ht="30" customHeight="1">
      <c r="A7649" s="140" t="s">
        <v>5042</v>
      </c>
      <c r="B7649" s="142"/>
      <c r="C7649" s="142">
        <v>16973.2</v>
      </c>
      <c r="D7649" s="142"/>
      <c r="E7649" s="142">
        <v>16973.2</v>
      </c>
      <c r="F7649" s="142" t="s">
        <v>8420</v>
      </c>
      <c r="K7649" s="140" t="s">
        <v>8435</v>
      </c>
    </row>
    <row r="7650" spans="1:11" s="139" customFormat="1" ht="30" customHeight="1">
      <c r="A7650" s="140" t="s">
        <v>5043</v>
      </c>
      <c r="B7650" s="142"/>
      <c r="C7650" s="142"/>
      <c r="D7650" s="142">
        <v>49913.7</v>
      </c>
      <c r="E7650" s="142">
        <v>49913.7</v>
      </c>
      <c r="F7650" s="142" t="s">
        <v>8422</v>
      </c>
      <c r="K7650" s="140" t="s">
        <v>8436</v>
      </c>
    </row>
    <row r="7651" spans="1:11" s="139" customFormat="1" ht="30" customHeight="1">
      <c r="A7651" s="140" t="s">
        <v>52</v>
      </c>
      <c r="B7651" s="142"/>
      <c r="C7651" s="142"/>
      <c r="D7651" s="142"/>
      <c r="E7651" s="142"/>
      <c r="F7651" s="142"/>
      <c r="K7651" s="140" t="s">
        <v>52</v>
      </c>
    </row>
    <row r="7652" spans="1:11" s="139" customFormat="1" ht="30" customHeight="1">
      <c r="A7652" s="140" t="s">
        <v>4709</v>
      </c>
      <c r="B7652" s="142">
        <v>9984.7000000000007</v>
      </c>
      <c r="C7652" s="142">
        <v>16973.2</v>
      </c>
      <c r="D7652" s="142">
        <v>49913.7</v>
      </c>
      <c r="E7652" s="142">
        <v>76871.600000000006</v>
      </c>
      <c r="F7652" s="142"/>
      <c r="K7652" s="140" t="s">
        <v>9315</v>
      </c>
    </row>
    <row r="7653" spans="1:11" s="139" customFormat="1" ht="30" customHeight="1">
      <c r="A7653" s="140" t="s">
        <v>52</v>
      </c>
      <c r="B7653" s="142"/>
      <c r="C7653" s="142"/>
      <c r="D7653" s="142"/>
      <c r="E7653" s="142"/>
      <c r="F7653" s="142"/>
      <c r="K7653" s="140" t="s">
        <v>6796</v>
      </c>
    </row>
    <row r="7654" spans="1:11" s="139" customFormat="1" ht="30" customHeight="1">
      <c r="A7654" s="140" t="s">
        <v>3650</v>
      </c>
      <c r="B7654" s="142"/>
      <c r="C7654" s="142"/>
      <c r="D7654" s="142"/>
      <c r="E7654" s="142"/>
      <c r="F7654" s="142"/>
      <c r="K7654" s="140" t="s">
        <v>6806</v>
      </c>
    </row>
    <row r="7655" spans="1:11" s="139" customFormat="1" ht="30" customHeight="1">
      <c r="A7655" s="140" t="s">
        <v>5044</v>
      </c>
      <c r="B7655" s="142"/>
      <c r="C7655" s="142"/>
      <c r="D7655" s="142"/>
      <c r="E7655" s="142"/>
      <c r="F7655" s="142"/>
      <c r="K7655" s="140" t="s">
        <v>8437</v>
      </c>
    </row>
    <row r="7656" spans="1:11" s="139" customFormat="1" ht="30" customHeight="1">
      <c r="A7656" s="140" t="s">
        <v>5045</v>
      </c>
      <c r="B7656" s="142"/>
      <c r="C7656" s="142">
        <v>65517.7</v>
      </c>
      <c r="D7656" s="142"/>
      <c r="E7656" s="142">
        <v>65517.7</v>
      </c>
      <c r="F7656" s="142" t="s">
        <v>6755</v>
      </c>
      <c r="K7656" s="140" t="s">
        <v>8438</v>
      </c>
    </row>
    <row r="7657" spans="1:11" s="139" customFormat="1" ht="30" customHeight="1">
      <c r="A7657" s="140" t="s">
        <v>52</v>
      </c>
      <c r="B7657" s="142"/>
      <c r="C7657" s="142"/>
      <c r="D7657" s="142"/>
      <c r="E7657" s="142"/>
      <c r="F7657" s="142"/>
      <c r="K7657" s="140" t="s">
        <v>52</v>
      </c>
    </row>
    <row r="7658" spans="1:11" s="139" customFormat="1" ht="30" customHeight="1">
      <c r="A7658" s="140" t="s">
        <v>3748</v>
      </c>
      <c r="B7658" s="142"/>
      <c r="C7658" s="142">
        <v>65517.7</v>
      </c>
      <c r="D7658" s="142"/>
      <c r="E7658" s="142">
        <v>65517.7</v>
      </c>
      <c r="F7658" s="142"/>
      <c r="K7658" s="140" t="s">
        <v>6993</v>
      </c>
    </row>
    <row r="7659" spans="1:11" s="139" customFormat="1" ht="30" customHeight="1">
      <c r="A7659" s="140" t="s">
        <v>52</v>
      </c>
      <c r="B7659" s="142"/>
      <c r="C7659" s="142"/>
      <c r="D7659" s="142"/>
      <c r="E7659" s="142"/>
      <c r="F7659" s="142"/>
      <c r="K7659" s="140" t="s">
        <v>6805</v>
      </c>
    </row>
    <row r="7660" spans="1:11" s="139" customFormat="1" ht="30" customHeight="1">
      <c r="A7660" s="140" t="s">
        <v>5739</v>
      </c>
      <c r="B7660" s="142"/>
      <c r="C7660" s="142"/>
      <c r="D7660" s="142"/>
      <c r="E7660" s="142"/>
      <c r="F7660" s="142"/>
      <c r="K7660" s="140" t="s">
        <v>9218</v>
      </c>
    </row>
    <row r="7661" spans="1:11" s="139" customFormat="1" ht="30" customHeight="1">
      <c r="A7661" s="140" t="s">
        <v>5740</v>
      </c>
      <c r="B7661" s="142"/>
      <c r="C7661" s="142"/>
      <c r="D7661" s="142"/>
      <c r="E7661" s="142"/>
      <c r="F7661" s="142"/>
      <c r="K7661" s="140" t="s">
        <v>9219</v>
      </c>
    </row>
    <row r="7662" spans="1:11" s="139" customFormat="1" ht="30" customHeight="1">
      <c r="A7662" s="140" t="s">
        <v>5741</v>
      </c>
      <c r="B7662" s="142"/>
      <c r="C7662" s="142"/>
      <c r="D7662" s="142"/>
      <c r="E7662" s="142"/>
      <c r="F7662" s="142"/>
      <c r="K7662" s="140" t="s">
        <v>9220</v>
      </c>
    </row>
    <row r="7663" spans="1:11" s="139" customFormat="1" ht="30" customHeight="1">
      <c r="A7663" s="140" t="s">
        <v>5880</v>
      </c>
      <c r="B7663" s="142">
        <v>8045.9</v>
      </c>
      <c r="C7663" s="142"/>
      <c r="D7663" s="142"/>
      <c r="E7663" s="142">
        <v>8045.9</v>
      </c>
      <c r="F7663" s="142"/>
      <c r="K7663" s="140" t="s">
        <v>9221</v>
      </c>
    </row>
    <row r="7664" spans="1:11" s="139" customFormat="1" ht="30" customHeight="1">
      <c r="A7664" s="140" t="s">
        <v>5743</v>
      </c>
      <c r="B7664" s="142"/>
      <c r="C7664" s="142"/>
      <c r="D7664" s="142"/>
      <c r="E7664" s="142"/>
      <c r="F7664" s="142"/>
      <c r="K7664" s="140" t="s">
        <v>9222</v>
      </c>
    </row>
    <row r="7665" spans="1:11" s="139" customFormat="1" ht="30" customHeight="1">
      <c r="A7665" s="140" t="s">
        <v>5881</v>
      </c>
      <c r="B7665" s="142"/>
      <c r="C7665" s="142">
        <v>47870.8</v>
      </c>
      <c r="D7665" s="142"/>
      <c r="E7665" s="142">
        <v>47870.8</v>
      </c>
      <c r="F7665" s="142"/>
      <c r="K7665" s="140" t="s">
        <v>9223</v>
      </c>
    </row>
    <row r="7666" spans="1:11" s="139" customFormat="1" ht="30" customHeight="1">
      <c r="A7666" s="140" t="s">
        <v>5745</v>
      </c>
      <c r="B7666" s="142"/>
      <c r="C7666" s="142"/>
      <c r="D7666" s="142"/>
      <c r="E7666" s="142"/>
      <c r="F7666" s="142"/>
      <c r="K7666" s="140" t="s">
        <v>9224</v>
      </c>
    </row>
    <row r="7667" spans="1:11" s="139" customFormat="1" ht="30" customHeight="1">
      <c r="A7667" s="140" t="s">
        <v>5882</v>
      </c>
      <c r="B7667" s="142"/>
      <c r="C7667" s="142"/>
      <c r="D7667" s="142">
        <v>40221.599999999999</v>
      </c>
      <c r="E7667" s="142">
        <v>40221.599999999999</v>
      </c>
      <c r="F7667" s="142"/>
      <c r="K7667" s="140" t="s">
        <v>9225</v>
      </c>
    </row>
    <row r="7668" spans="1:11" s="139" customFormat="1" ht="30" customHeight="1">
      <c r="A7668" s="140" t="s">
        <v>5747</v>
      </c>
      <c r="B7668" s="142"/>
      <c r="C7668" s="142"/>
      <c r="D7668" s="142"/>
      <c r="E7668" s="142"/>
      <c r="F7668" s="142"/>
      <c r="K7668" s="140" t="s">
        <v>9226</v>
      </c>
    </row>
    <row r="7669" spans="1:11" s="139" customFormat="1" ht="30" customHeight="1">
      <c r="A7669" s="140" t="s">
        <v>5883</v>
      </c>
      <c r="B7669" s="142"/>
      <c r="C7669" s="142">
        <v>30774</v>
      </c>
      <c r="D7669" s="142"/>
      <c r="E7669" s="142">
        <v>30774</v>
      </c>
      <c r="F7669" s="142"/>
      <c r="K7669" s="140" t="s">
        <v>9227</v>
      </c>
    </row>
    <row r="7670" spans="1:11" s="139" customFormat="1" ht="30" customHeight="1">
      <c r="A7670" s="140" t="s">
        <v>5749</v>
      </c>
      <c r="B7670" s="142"/>
      <c r="C7670" s="142"/>
      <c r="D7670" s="142"/>
      <c r="E7670" s="142"/>
      <c r="F7670" s="142"/>
      <c r="K7670" s="140" t="s">
        <v>9228</v>
      </c>
    </row>
    <row r="7671" spans="1:11" s="139" customFormat="1" ht="30" customHeight="1">
      <c r="A7671" s="140" t="s">
        <v>5884</v>
      </c>
      <c r="B7671" s="142"/>
      <c r="C7671" s="142">
        <v>57327.9</v>
      </c>
      <c r="D7671" s="142"/>
      <c r="E7671" s="142">
        <v>57327.9</v>
      </c>
      <c r="F7671" s="142"/>
      <c r="K7671" s="140" t="s">
        <v>9229</v>
      </c>
    </row>
    <row r="7672" spans="1:11" s="139" customFormat="1" ht="30" customHeight="1">
      <c r="A7672" s="140" t="s">
        <v>5885</v>
      </c>
      <c r="B7672" s="142"/>
      <c r="C7672" s="142">
        <v>36853.599999999999</v>
      </c>
      <c r="D7672" s="142"/>
      <c r="E7672" s="142">
        <v>36853.599999999999</v>
      </c>
      <c r="F7672" s="142"/>
      <c r="K7672" s="140" t="s">
        <v>9230</v>
      </c>
    </row>
    <row r="7673" spans="1:11" s="139" customFormat="1" ht="30" customHeight="1">
      <c r="A7673" s="140" t="s">
        <v>3748</v>
      </c>
      <c r="B7673" s="142">
        <v>8045.9</v>
      </c>
      <c r="C7673" s="142">
        <v>78644.800000000003</v>
      </c>
      <c r="D7673" s="142">
        <v>40221.599999999999</v>
      </c>
      <c r="E7673" s="142">
        <v>126912.3</v>
      </c>
      <c r="F7673" s="142"/>
      <c r="K7673" s="140" t="s">
        <v>7190</v>
      </c>
    </row>
    <row r="7674" spans="1:11" s="139" customFormat="1" ht="30" customHeight="1">
      <c r="A7674" s="140" t="s">
        <v>3708</v>
      </c>
      <c r="B7674" s="142">
        <v>40229.5</v>
      </c>
      <c r="C7674" s="142">
        <v>198872</v>
      </c>
      <c r="D7674" s="142">
        <v>201108</v>
      </c>
      <c r="E7674" s="142">
        <v>440209.5</v>
      </c>
      <c r="F7674" s="142"/>
      <c r="K7674" s="140" t="s">
        <v>6882</v>
      </c>
    </row>
    <row r="7675" spans="1:11" s="139" customFormat="1" ht="30" customHeight="1">
      <c r="A7675" s="140"/>
      <c r="B7675" s="140"/>
      <c r="C7675" s="140"/>
      <c r="D7675" s="140"/>
      <c r="E7675" s="140"/>
      <c r="F7675" s="140"/>
    </row>
    <row r="7676" spans="1:11" s="139" customFormat="1" ht="30" customHeight="1" thickBot="1">
      <c r="A7676" s="144" t="s">
        <v>3566</v>
      </c>
      <c r="B7676" s="145">
        <v>40229</v>
      </c>
      <c r="C7676" s="145">
        <v>198872</v>
      </c>
      <c r="D7676" s="145">
        <v>201108</v>
      </c>
      <c r="E7676" s="145">
        <v>440209</v>
      </c>
      <c r="F7676" s="144"/>
    </row>
    <row r="7677" spans="1:11" s="139" customFormat="1" ht="30" customHeight="1">
      <c r="A7677" s="140"/>
      <c r="B7677" s="140"/>
      <c r="C7677" s="140"/>
      <c r="D7677" s="140"/>
      <c r="E7677" s="140"/>
      <c r="F7677" s="140"/>
    </row>
    <row r="7678" spans="1:11" s="139" customFormat="1" ht="30" customHeight="1">
      <c r="A7678" s="140" t="s">
        <v>9316</v>
      </c>
      <c r="B7678" s="141">
        <v>76151</v>
      </c>
      <c r="C7678" s="141">
        <v>3524959</v>
      </c>
      <c r="D7678" s="141">
        <v>234183</v>
      </c>
      <c r="E7678" s="141">
        <v>3835293</v>
      </c>
      <c r="F7678" s="140" t="s">
        <v>52</v>
      </c>
      <c r="G7678" s="139" t="s">
        <v>52</v>
      </c>
      <c r="H7678" s="139" t="s">
        <v>6619</v>
      </c>
      <c r="K7678" s="139">
        <v>1</v>
      </c>
    </row>
    <row r="7679" spans="1:11" s="139" customFormat="1" ht="30" customHeight="1">
      <c r="A7679" s="147"/>
      <c r="B7679" s="140"/>
      <c r="C7679" s="140"/>
      <c r="D7679" s="140"/>
      <c r="E7679" s="140"/>
      <c r="F7679" s="140"/>
    </row>
    <row r="7680" spans="1:11" s="139" customFormat="1" ht="30" customHeight="1">
      <c r="A7680" s="140" t="s">
        <v>6674</v>
      </c>
      <c r="B7680" s="140"/>
      <c r="C7680" s="140"/>
      <c r="D7680" s="140"/>
      <c r="E7680" s="140"/>
      <c r="F7680" s="140"/>
      <c r="G7680" s="139" t="s">
        <v>52</v>
      </c>
      <c r="I7680" s="139" t="s">
        <v>1535</v>
      </c>
      <c r="J7680" s="139" t="s">
        <v>52</v>
      </c>
      <c r="K7680" s="139" t="s">
        <v>56</v>
      </c>
    </row>
    <row r="7681" spans="1:11" s="139" customFormat="1" ht="30" customHeight="1">
      <c r="A7681" s="140" t="s">
        <v>5886</v>
      </c>
      <c r="B7681" s="142"/>
      <c r="C7681" s="142"/>
      <c r="D7681" s="142"/>
      <c r="E7681" s="142"/>
      <c r="F7681" s="142"/>
      <c r="K7681" s="140" t="s">
        <v>9317</v>
      </c>
    </row>
    <row r="7682" spans="1:11" s="139" customFormat="1" ht="30" customHeight="1">
      <c r="A7682" s="140" t="s">
        <v>52</v>
      </c>
      <c r="B7682" s="142"/>
      <c r="C7682" s="142"/>
      <c r="D7682" s="142"/>
      <c r="E7682" s="142"/>
      <c r="F7682" s="142"/>
      <c r="K7682" s="140" t="s">
        <v>52</v>
      </c>
    </row>
    <row r="7683" spans="1:11" s="139" customFormat="1" ht="30" customHeight="1">
      <c r="A7683" s="140" t="s">
        <v>3548</v>
      </c>
      <c r="B7683" s="142"/>
      <c r="C7683" s="142"/>
      <c r="D7683" s="142"/>
      <c r="E7683" s="142"/>
      <c r="F7683" s="142"/>
      <c r="K7683" s="140" t="s">
        <v>9233</v>
      </c>
    </row>
    <row r="7684" spans="1:11" s="139" customFormat="1" ht="30" customHeight="1">
      <c r="A7684" s="140" t="s">
        <v>5753</v>
      </c>
      <c r="B7684" s="142"/>
      <c r="C7684" s="142"/>
      <c r="D7684" s="142"/>
      <c r="E7684" s="142"/>
      <c r="F7684" s="142"/>
      <c r="K7684" s="140" t="s">
        <v>9234</v>
      </c>
    </row>
    <row r="7685" spans="1:11" s="139" customFormat="1" ht="30" customHeight="1">
      <c r="A7685" s="140" t="s">
        <v>5754</v>
      </c>
      <c r="B7685" s="142"/>
      <c r="C7685" s="142"/>
      <c r="D7685" s="142"/>
      <c r="E7685" s="142"/>
      <c r="F7685" s="142"/>
      <c r="K7685" s="140" t="s">
        <v>9235</v>
      </c>
    </row>
    <row r="7686" spans="1:11" s="139" customFormat="1" ht="30" customHeight="1">
      <c r="A7686" s="140" t="s">
        <v>5755</v>
      </c>
      <c r="B7686" s="142"/>
      <c r="C7686" s="142"/>
      <c r="D7686" s="142"/>
      <c r="E7686" s="142"/>
      <c r="F7686" s="142"/>
      <c r="K7686" s="140" t="s">
        <v>9236</v>
      </c>
    </row>
    <row r="7687" spans="1:11" s="139" customFormat="1" ht="30" customHeight="1">
      <c r="A7687" s="140" t="s">
        <v>5756</v>
      </c>
      <c r="B7687" s="142"/>
      <c r="C7687" s="142"/>
      <c r="D7687" s="142"/>
      <c r="E7687" s="142"/>
      <c r="F7687" s="142"/>
      <c r="K7687" s="140" t="s">
        <v>9237</v>
      </c>
    </row>
    <row r="7688" spans="1:11" s="139" customFormat="1" ht="30" customHeight="1">
      <c r="A7688" s="140" t="s">
        <v>5757</v>
      </c>
      <c r="B7688" s="142"/>
      <c r="C7688" s="142"/>
      <c r="D7688" s="142"/>
      <c r="E7688" s="142"/>
      <c r="F7688" s="142"/>
      <c r="K7688" s="140" t="s">
        <v>9238</v>
      </c>
    </row>
    <row r="7689" spans="1:11" s="139" customFormat="1" ht="30" customHeight="1">
      <c r="A7689" s="140" t="s">
        <v>5758</v>
      </c>
      <c r="B7689" s="142"/>
      <c r="C7689" s="142"/>
      <c r="D7689" s="142"/>
      <c r="E7689" s="142"/>
      <c r="F7689" s="142"/>
      <c r="K7689" s="140" t="s">
        <v>9239</v>
      </c>
    </row>
    <row r="7690" spans="1:11" s="139" customFormat="1" ht="30" customHeight="1">
      <c r="A7690" s="140" t="s">
        <v>5869</v>
      </c>
      <c r="B7690" s="142"/>
      <c r="C7690" s="142"/>
      <c r="D7690" s="142"/>
      <c r="E7690" s="142"/>
      <c r="F7690" s="142"/>
      <c r="K7690" s="140" t="s">
        <v>9311</v>
      </c>
    </row>
    <row r="7691" spans="1:11" s="139" customFormat="1" ht="30" customHeight="1">
      <c r="A7691" s="140" t="s">
        <v>5760</v>
      </c>
      <c r="B7691" s="142"/>
      <c r="C7691" s="142"/>
      <c r="D7691" s="142"/>
      <c r="E7691" s="142"/>
      <c r="F7691" s="142"/>
      <c r="K7691" s="140" t="s">
        <v>9241</v>
      </c>
    </row>
    <row r="7692" spans="1:11" s="139" customFormat="1" ht="30" customHeight="1">
      <c r="A7692" s="140" t="s">
        <v>5761</v>
      </c>
      <c r="B7692" s="142"/>
      <c r="C7692" s="142"/>
      <c r="D7692" s="142"/>
      <c r="E7692" s="142"/>
      <c r="F7692" s="142"/>
      <c r="K7692" s="140" t="s">
        <v>9242</v>
      </c>
    </row>
    <row r="7693" spans="1:11" s="139" customFormat="1" ht="30" customHeight="1">
      <c r="A7693" s="140" t="s">
        <v>5762</v>
      </c>
      <c r="B7693" s="142"/>
      <c r="C7693" s="142"/>
      <c r="D7693" s="142"/>
      <c r="E7693" s="142"/>
      <c r="F7693" s="142"/>
      <c r="K7693" s="140" t="s">
        <v>9243</v>
      </c>
    </row>
    <row r="7694" spans="1:11" s="139" customFormat="1" ht="30" customHeight="1">
      <c r="A7694" s="140" t="s">
        <v>5763</v>
      </c>
      <c r="B7694" s="142"/>
      <c r="C7694" s="142"/>
      <c r="D7694" s="142"/>
      <c r="E7694" s="142"/>
      <c r="F7694" s="142"/>
      <c r="K7694" s="140" t="s">
        <v>9244</v>
      </c>
    </row>
    <row r="7695" spans="1:11" s="139" customFormat="1" ht="30" customHeight="1">
      <c r="A7695" s="140" t="s">
        <v>5762</v>
      </c>
      <c r="B7695" s="142"/>
      <c r="C7695" s="142"/>
      <c r="D7695" s="142"/>
      <c r="E7695" s="142"/>
      <c r="F7695" s="142"/>
      <c r="K7695" s="140" t="s">
        <v>9243</v>
      </c>
    </row>
    <row r="7696" spans="1:11" s="139" customFormat="1" ht="30" customHeight="1">
      <c r="A7696" s="140" t="s">
        <v>5764</v>
      </c>
      <c r="B7696" s="142"/>
      <c r="C7696" s="142"/>
      <c r="D7696" s="142"/>
      <c r="E7696" s="142"/>
      <c r="F7696" s="142"/>
      <c r="K7696" s="140" t="s">
        <v>9245</v>
      </c>
    </row>
    <row r="7697" spans="1:11" s="139" customFormat="1" ht="30" customHeight="1">
      <c r="A7697" s="140" t="s">
        <v>5765</v>
      </c>
      <c r="B7697" s="142"/>
      <c r="C7697" s="142"/>
      <c r="D7697" s="142"/>
      <c r="E7697" s="142"/>
      <c r="F7697" s="142"/>
      <c r="K7697" s="140" t="s">
        <v>9246</v>
      </c>
    </row>
    <row r="7698" spans="1:11" s="139" customFormat="1" ht="30" customHeight="1">
      <c r="A7698" s="140" t="s">
        <v>52</v>
      </c>
      <c r="B7698" s="142"/>
      <c r="C7698" s="142"/>
      <c r="D7698" s="142"/>
      <c r="E7698" s="142"/>
      <c r="F7698" s="142"/>
      <c r="K7698" s="140" t="s">
        <v>6676</v>
      </c>
    </row>
    <row r="7699" spans="1:11" s="139" customFormat="1" ht="30" customHeight="1">
      <c r="A7699" s="140" t="s">
        <v>5576</v>
      </c>
      <c r="B7699" s="142"/>
      <c r="C7699" s="142"/>
      <c r="D7699" s="142"/>
      <c r="E7699" s="142"/>
      <c r="F7699" s="142"/>
      <c r="K7699" s="140" t="s">
        <v>9023</v>
      </c>
    </row>
    <row r="7700" spans="1:11" s="139" customFormat="1" ht="30" customHeight="1">
      <c r="A7700" s="140" t="s">
        <v>5766</v>
      </c>
      <c r="B7700" s="142"/>
      <c r="C7700" s="142"/>
      <c r="D7700" s="142"/>
      <c r="E7700" s="142"/>
      <c r="F7700" s="142"/>
      <c r="K7700" s="140" t="s">
        <v>9247</v>
      </c>
    </row>
    <row r="7701" spans="1:11" s="139" customFormat="1" ht="30" customHeight="1">
      <c r="A7701" s="140" t="s">
        <v>5870</v>
      </c>
      <c r="B7701" s="142">
        <v>36948</v>
      </c>
      <c r="C7701" s="142"/>
      <c r="D7701" s="142"/>
      <c r="E7701" s="142">
        <v>36948</v>
      </c>
      <c r="F7701" s="142" t="s">
        <v>8742</v>
      </c>
      <c r="K7701" s="140" t="s">
        <v>9248</v>
      </c>
    </row>
    <row r="7702" spans="1:11" s="139" customFormat="1" ht="30" customHeight="1">
      <c r="A7702" s="140" t="s">
        <v>5871</v>
      </c>
      <c r="B7702" s="142"/>
      <c r="C7702" s="142">
        <v>163008</v>
      </c>
      <c r="D7702" s="142"/>
      <c r="E7702" s="142">
        <v>163008</v>
      </c>
      <c r="F7702" s="142" t="s">
        <v>8744</v>
      </c>
      <c r="K7702" s="140" t="s">
        <v>9249</v>
      </c>
    </row>
    <row r="7703" spans="1:11" s="139" customFormat="1" ht="30" customHeight="1">
      <c r="A7703" s="140" t="s">
        <v>5872</v>
      </c>
      <c r="B7703" s="142"/>
      <c r="C7703" s="142"/>
      <c r="D7703" s="142">
        <v>67506</v>
      </c>
      <c r="E7703" s="142">
        <v>67506</v>
      </c>
      <c r="F7703" s="142" t="s">
        <v>8746</v>
      </c>
      <c r="K7703" s="140" t="s">
        <v>9250</v>
      </c>
    </row>
    <row r="7704" spans="1:11" s="139" customFormat="1" ht="30" customHeight="1">
      <c r="A7704" s="140" t="s">
        <v>5770</v>
      </c>
      <c r="B7704" s="142"/>
      <c r="C7704" s="142"/>
      <c r="D7704" s="142"/>
      <c r="E7704" s="142"/>
      <c r="F7704" s="142"/>
      <c r="K7704" s="140" t="s">
        <v>9251</v>
      </c>
    </row>
    <row r="7705" spans="1:11" s="139" customFormat="1" ht="30" customHeight="1">
      <c r="A7705" s="140" t="s">
        <v>5873</v>
      </c>
      <c r="B7705" s="142">
        <v>23973</v>
      </c>
      <c r="C7705" s="142"/>
      <c r="D7705" s="142"/>
      <c r="E7705" s="142">
        <v>23973</v>
      </c>
      <c r="F7705" s="142" t="s">
        <v>8418</v>
      </c>
      <c r="K7705" s="140" t="s">
        <v>9252</v>
      </c>
    </row>
    <row r="7706" spans="1:11" s="139" customFormat="1" ht="30" customHeight="1">
      <c r="A7706" s="140" t="s">
        <v>5874</v>
      </c>
      <c r="B7706" s="142"/>
      <c r="C7706" s="142">
        <v>40752</v>
      </c>
      <c r="D7706" s="142"/>
      <c r="E7706" s="142">
        <v>40752</v>
      </c>
      <c r="F7706" s="142" t="s">
        <v>8420</v>
      </c>
      <c r="K7706" s="140" t="s">
        <v>9253</v>
      </c>
    </row>
    <row r="7707" spans="1:11" s="139" customFormat="1" ht="30" customHeight="1">
      <c r="A7707" s="140" t="s">
        <v>5875</v>
      </c>
      <c r="B7707" s="142"/>
      <c r="C7707" s="142"/>
      <c r="D7707" s="142">
        <v>119841</v>
      </c>
      <c r="E7707" s="142">
        <v>119841</v>
      </c>
      <c r="F7707" s="142" t="s">
        <v>8422</v>
      </c>
      <c r="K7707" s="140" t="s">
        <v>9254</v>
      </c>
    </row>
    <row r="7708" spans="1:11" s="139" customFormat="1" ht="30" customHeight="1">
      <c r="A7708" s="140" t="s">
        <v>5774</v>
      </c>
      <c r="B7708" s="142"/>
      <c r="C7708" s="142"/>
      <c r="D7708" s="142"/>
      <c r="E7708" s="142"/>
      <c r="F7708" s="142"/>
      <c r="K7708" s="140" t="s">
        <v>9255</v>
      </c>
    </row>
    <row r="7709" spans="1:11" s="139" customFormat="1" ht="30" customHeight="1">
      <c r="A7709" s="140" t="s">
        <v>5887</v>
      </c>
      <c r="B7709" s="142">
        <v>15230.2</v>
      </c>
      <c r="C7709" s="142"/>
      <c r="D7709" s="142"/>
      <c r="E7709" s="142">
        <v>15230.2</v>
      </c>
      <c r="F7709" s="142"/>
      <c r="K7709" s="140" t="s">
        <v>9256</v>
      </c>
    </row>
    <row r="7710" spans="1:11" s="139" customFormat="1" ht="30" customHeight="1">
      <c r="A7710" s="140" t="s">
        <v>5888</v>
      </c>
      <c r="B7710" s="142"/>
      <c r="C7710" s="142">
        <v>178290</v>
      </c>
      <c r="D7710" s="142"/>
      <c r="E7710" s="142">
        <v>178290</v>
      </c>
      <c r="F7710" s="142"/>
      <c r="K7710" s="140" t="s">
        <v>9257</v>
      </c>
    </row>
    <row r="7711" spans="1:11" s="139" customFormat="1" ht="30" customHeight="1">
      <c r="A7711" s="140" t="s">
        <v>5889</v>
      </c>
      <c r="B7711" s="142"/>
      <c r="C7711" s="142"/>
      <c r="D7711" s="142">
        <v>46836.7</v>
      </c>
      <c r="E7711" s="142">
        <v>46836.7</v>
      </c>
      <c r="F7711" s="142"/>
      <c r="K7711" s="140" t="s">
        <v>9258</v>
      </c>
    </row>
    <row r="7712" spans="1:11" s="139" customFormat="1" ht="30" customHeight="1">
      <c r="A7712" s="140" t="s">
        <v>5747</v>
      </c>
      <c r="B7712" s="142"/>
      <c r="C7712" s="142"/>
      <c r="D7712" s="142"/>
      <c r="E7712" s="142"/>
      <c r="F7712" s="142"/>
      <c r="K7712" s="140" t="s">
        <v>9226</v>
      </c>
    </row>
    <row r="7713" spans="1:11" s="139" customFormat="1" ht="30" customHeight="1">
      <c r="A7713" s="140" t="s">
        <v>5890</v>
      </c>
      <c r="B7713" s="142"/>
      <c r="C7713" s="142">
        <v>114615</v>
      </c>
      <c r="D7713" s="142"/>
      <c r="E7713" s="142">
        <v>114615</v>
      </c>
      <c r="F7713" s="142"/>
      <c r="K7713" s="140" t="s">
        <v>9259</v>
      </c>
    </row>
    <row r="7714" spans="1:11" s="139" customFormat="1" ht="30" customHeight="1">
      <c r="A7714" s="140" t="s">
        <v>52</v>
      </c>
      <c r="B7714" s="146"/>
      <c r="C7714" s="146"/>
      <c r="D7714" s="146"/>
      <c r="E7714" s="146"/>
      <c r="F7714" s="146"/>
      <c r="K7714" s="140" t="s">
        <v>6994</v>
      </c>
    </row>
    <row r="7715" spans="1:11" s="139" customFormat="1" ht="30" customHeight="1">
      <c r="A7715" s="140" t="s">
        <v>3618</v>
      </c>
      <c r="B7715" s="142">
        <v>76151.199999999997</v>
      </c>
      <c r="C7715" s="142">
        <v>496665</v>
      </c>
      <c r="D7715" s="142">
        <v>234183.7</v>
      </c>
      <c r="E7715" s="142">
        <v>806999.89999999991</v>
      </c>
      <c r="F7715" s="142"/>
      <c r="K7715" s="140" t="s">
        <v>6757</v>
      </c>
    </row>
    <row r="7716" spans="1:11" s="139" customFormat="1" ht="30" customHeight="1">
      <c r="A7716" s="140" t="s">
        <v>52</v>
      </c>
      <c r="B7716" s="142"/>
      <c r="C7716" s="142"/>
      <c r="D7716" s="142"/>
      <c r="E7716" s="142"/>
      <c r="F7716" s="142"/>
      <c r="K7716" s="140" t="s">
        <v>6758</v>
      </c>
    </row>
    <row r="7717" spans="1:11" s="139" customFormat="1" ht="30" customHeight="1">
      <c r="A7717" s="140" t="s">
        <v>3956</v>
      </c>
      <c r="B7717" s="142"/>
      <c r="C7717" s="142"/>
      <c r="D7717" s="142"/>
      <c r="E7717" s="142"/>
      <c r="F7717" s="142"/>
      <c r="K7717" s="140" t="s">
        <v>7073</v>
      </c>
    </row>
    <row r="7718" spans="1:11" s="139" customFormat="1" ht="30" customHeight="1">
      <c r="A7718" s="140" t="s">
        <v>5876</v>
      </c>
      <c r="B7718" s="142"/>
      <c r="C7718" s="142">
        <v>716600.2</v>
      </c>
      <c r="D7718" s="142"/>
      <c r="E7718" s="142">
        <v>716600.2</v>
      </c>
      <c r="F7718" s="142" t="s">
        <v>6752</v>
      </c>
      <c r="K7718" s="140" t="s">
        <v>9260</v>
      </c>
    </row>
    <row r="7719" spans="1:11" s="139" customFormat="1" ht="30" customHeight="1">
      <c r="A7719" s="140" t="s">
        <v>5877</v>
      </c>
      <c r="B7719" s="142"/>
      <c r="C7719" s="142">
        <v>424521</v>
      </c>
      <c r="D7719" s="142"/>
      <c r="E7719" s="142">
        <v>424521</v>
      </c>
      <c r="F7719" s="142" t="s">
        <v>6755</v>
      </c>
      <c r="K7719" s="140" t="s">
        <v>9261</v>
      </c>
    </row>
    <row r="7720" spans="1:11" s="139" customFormat="1" ht="30" customHeight="1">
      <c r="A7720" s="140" t="s">
        <v>5891</v>
      </c>
      <c r="B7720" s="142"/>
      <c r="C7720" s="142">
        <v>101256</v>
      </c>
      <c r="D7720" s="142"/>
      <c r="E7720" s="142">
        <v>101256</v>
      </c>
      <c r="F7720" s="142" t="s">
        <v>9262</v>
      </c>
      <c r="K7720" s="140" t="s">
        <v>9263</v>
      </c>
    </row>
    <row r="7721" spans="1:11" s="139" customFormat="1" ht="30" customHeight="1">
      <c r="A7721" s="140" t="s">
        <v>3618</v>
      </c>
      <c r="B7721" s="142"/>
      <c r="C7721" s="142">
        <v>1242377.2</v>
      </c>
      <c r="D7721" s="142"/>
      <c r="E7721" s="142">
        <v>1242377.2</v>
      </c>
      <c r="F7721" s="142"/>
      <c r="K7721" s="140" t="s">
        <v>6761</v>
      </c>
    </row>
    <row r="7722" spans="1:11" s="139" customFormat="1" ht="30" customHeight="1">
      <c r="A7722" s="140" t="s">
        <v>52</v>
      </c>
      <c r="B7722" s="142"/>
      <c r="C7722" s="142"/>
      <c r="D7722" s="142"/>
      <c r="E7722" s="142"/>
      <c r="F7722" s="142"/>
      <c r="K7722" s="140" t="s">
        <v>6796</v>
      </c>
    </row>
    <row r="7723" spans="1:11" s="139" customFormat="1" ht="30" customHeight="1">
      <c r="A7723" s="140" t="s">
        <v>5337</v>
      </c>
      <c r="B7723" s="142"/>
      <c r="C7723" s="142"/>
      <c r="D7723" s="142"/>
      <c r="E7723" s="142"/>
      <c r="F7723" s="142"/>
      <c r="K7723" s="140" t="s">
        <v>8766</v>
      </c>
    </row>
    <row r="7724" spans="1:11" s="139" customFormat="1" ht="30" customHeight="1">
      <c r="A7724" s="140" t="s">
        <v>5892</v>
      </c>
      <c r="B7724" s="142"/>
      <c r="C7724" s="142">
        <v>1087080</v>
      </c>
      <c r="D7724" s="142"/>
      <c r="E7724" s="142">
        <v>1087080</v>
      </c>
      <c r="F7724" s="142"/>
      <c r="K7724" s="140" t="s">
        <v>9264</v>
      </c>
    </row>
    <row r="7725" spans="1:11" s="139" customFormat="1" ht="30" customHeight="1">
      <c r="A7725" s="140" t="s">
        <v>5893</v>
      </c>
      <c r="B7725" s="142"/>
      <c r="C7725" s="142">
        <v>698837.1</v>
      </c>
      <c r="D7725" s="142"/>
      <c r="E7725" s="142">
        <v>698837.1</v>
      </c>
      <c r="F7725" s="142"/>
      <c r="K7725" s="140" t="s">
        <v>9265</v>
      </c>
    </row>
    <row r="7726" spans="1:11" s="139" customFormat="1" ht="30" customHeight="1">
      <c r="A7726" s="140" t="s">
        <v>3618</v>
      </c>
      <c r="B7726" s="142"/>
      <c r="C7726" s="142">
        <v>1785917.1</v>
      </c>
      <c r="D7726" s="142"/>
      <c r="E7726" s="142">
        <v>1785917.1</v>
      </c>
      <c r="F7726" s="142"/>
      <c r="K7726" s="140" t="s">
        <v>6821</v>
      </c>
    </row>
    <row r="7727" spans="1:11" s="139" customFormat="1" ht="30" customHeight="1">
      <c r="A7727" s="140" t="s">
        <v>3970</v>
      </c>
      <c r="B7727" s="142">
        <v>76151.199999999997</v>
      </c>
      <c r="C7727" s="142">
        <v>3524959.3</v>
      </c>
      <c r="D7727" s="142">
        <v>234183.7</v>
      </c>
      <c r="E7727" s="142">
        <v>3835294.2</v>
      </c>
      <c r="F7727" s="142"/>
      <c r="K7727" s="140" t="s">
        <v>9266</v>
      </c>
    </row>
    <row r="7728" spans="1:11" s="139" customFormat="1" ht="30" customHeight="1">
      <c r="A7728" s="140"/>
      <c r="B7728" s="140"/>
      <c r="C7728" s="140"/>
      <c r="D7728" s="140"/>
      <c r="E7728" s="140"/>
      <c r="F7728" s="140"/>
    </row>
    <row r="7729" spans="1:11" s="139" customFormat="1" ht="30" customHeight="1" thickBot="1">
      <c r="A7729" s="144" t="s">
        <v>3566</v>
      </c>
      <c r="B7729" s="145">
        <v>76151</v>
      </c>
      <c r="C7729" s="145">
        <v>3524959</v>
      </c>
      <c r="D7729" s="145">
        <v>234183</v>
      </c>
      <c r="E7729" s="145">
        <v>3835293</v>
      </c>
      <c r="F7729" s="144"/>
    </row>
    <row r="7730" spans="1:11" s="139" customFormat="1" ht="30" customHeight="1">
      <c r="A7730" s="140"/>
      <c r="B7730" s="140"/>
      <c r="C7730" s="140"/>
      <c r="D7730" s="140"/>
      <c r="E7730" s="140"/>
      <c r="F7730" s="140"/>
    </row>
    <row r="7731" spans="1:11" s="139" customFormat="1" ht="30" customHeight="1">
      <c r="A7731" s="140" t="s">
        <v>9318</v>
      </c>
      <c r="B7731" s="141">
        <v>39425</v>
      </c>
      <c r="C7731" s="141">
        <v>145641</v>
      </c>
      <c r="D7731" s="141">
        <v>197090</v>
      </c>
      <c r="E7731" s="141">
        <v>382156</v>
      </c>
      <c r="F7731" s="140" t="s">
        <v>52</v>
      </c>
      <c r="G7731" s="139" t="s">
        <v>52</v>
      </c>
      <c r="H7731" s="139" t="s">
        <v>6620</v>
      </c>
      <c r="K7731" s="139">
        <v>1</v>
      </c>
    </row>
    <row r="7732" spans="1:11" s="139" customFormat="1" ht="30" customHeight="1">
      <c r="A7732" s="147"/>
      <c r="B7732" s="140"/>
      <c r="C7732" s="140"/>
      <c r="D7732" s="140"/>
      <c r="E7732" s="140"/>
      <c r="F7732" s="140"/>
    </row>
    <row r="7733" spans="1:11" s="139" customFormat="1" ht="30" customHeight="1">
      <c r="A7733" s="140" t="s">
        <v>6674</v>
      </c>
      <c r="B7733" s="140"/>
      <c r="C7733" s="140"/>
      <c r="D7733" s="140"/>
      <c r="E7733" s="140"/>
      <c r="F7733" s="140"/>
      <c r="G7733" s="139" t="s">
        <v>52</v>
      </c>
      <c r="I7733" s="139" t="s">
        <v>1535</v>
      </c>
      <c r="J7733" s="139" t="s">
        <v>52</v>
      </c>
      <c r="K7733" s="139" t="s">
        <v>56</v>
      </c>
    </row>
    <row r="7734" spans="1:11" s="139" customFormat="1" ht="30" customHeight="1">
      <c r="A7734" s="140" t="s">
        <v>5894</v>
      </c>
      <c r="B7734" s="142"/>
      <c r="C7734" s="142"/>
      <c r="D7734" s="142"/>
      <c r="E7734" s="142"/>
      <c r="F7734" s="142"/>
      <c r="K7734" s="140" t="s">
        <v>9319</v>
      </c>
    </row>
    <row r="7735" spans="1:11" s="139" customFormat="1" ht="30" customHeight="1">
      <c r="A7735" s="140" t="s">
        <v>52</v>
      </c>
      <c r="B7735" s="142"/>
      <c r="C7735" s="142"/>
      <c r="D7735" s="142"/>
      <c r="E7735" s="142"/>
      <c r="F7735" s="142"/>
      <c r="K7735" s="140" t="s">
        <v>52</v>
      </c>
    </row>
    <row r="7736" spans="1:11" s="139" customFormat="1" ht="30" customHeight="1">
      <c r="A7736" s="140" t="s">
        <v>3548</v>
      </c>
      <c r="B7736" s="142"/>
      <c r="C7736" s="142"/>
      <c r="D7736" s="142"/>
      <c r="E7736" s="142"/>
      <c r="F7736" s="142"/>
      <c r="K7736" s="140" t="s">
        <v>6677</v>
      </c>
    </row>
    <row r="7737" spans="1:11" s="139" customFormat="1" ht="30" customHeight="1">
      <c r="A7737" s="140" t="s">
        <v>4977</v>
      </c>
      <c r="B7737" s="142"/>
      <c r="C7737" s="142"/>
      <c r="D7737" s="142"/>
      <c r="E7737" s="142"/>
      <c r="F7737" s="142"/>
      <c r="K7737" s="140" t="s">
        <v>8398</v>
      </c>
    </row>
    <row r="7738" spans="1:11" s="139" customFormat="1" ht="30" customHeight="1">
      <c r="A7738" s="140" t="s">
        <v>5727</v>
      </c>
      <c r="B7738" s="142"/>
      <c r="C7738" s="142"/>
      <c r="D7738" s="142"/>
      <c r="E7738" s="142"/>
      <c r="F7738" s="142"/>
      <c r="K7738" s="140" t="s">
        <v>9206</v>
      </c>
    </row>
    <row r="7739" spans="1:11" s="139" customFormat="1" ht="30" customHeight="1">
      <c r="A7739" s="140" t="s">
        <v>4321</v>
      </c>
      <c r="B7739" s="142"/>
      <c r="C7739" s="142"/>
      <c r="D7739" s="142"/>
      <c r="E7739" s="142"/>
      <c r="F7739" s="142"/>
      <c r="K7739" s="140" t="s">
        <v>7554</v>
      </c>
    </row>
    <row r="7740" spans="1:11" s="139" customFormat="1" ht="30" customHeight="1">
      <c r="A7740" s="140" t="s">
        <v>4322</v>
      </c>
      <c r="B7740" s="142"/>
      <c r="C7740" s="142"/>
      <c r="D7740" s="142"/>
      <c r="E7740" s="142"/>
      <c r="F7740" s="142"/>
      <c r="K7740" s="140" t="s">
        <v>7555</v>
      </c>
    </row>
    <row r="7741" spans="1:11" s="139" customFormat="1" ht="30" customHeight="1">
      <c r="A7741" s="140" t="s">
        <v>4979</v>
      </c>
      <c r="B7741" s="142"/>
      <c r="C7741" s="142"/>
      <c r="D7741" s="142"/>
      <c r="E7741" s="142"/>
      <c r="F7741" s="142"/>
      <c r="K7741" s="140" t="s">
        <v>8400</v>
      </c>
    </row>
    <row r="7742" spans="1:11" s="139" customFormat="1" ht="30" customHeight="1">
      <c r="A7742" s="140" t="s">
        <v>4980</v>
      </c>
      <c r="B7742" s="142"/>
      <c r="C7742" s="142"/>
      <c r="D7742" s="142"/>
      <c r="E7742" s="142"/>
      <c r="F7742" s="142"/>
      <c r="K7742" s="140" t="s">
        <v>8401</v>
      </c>
    </row>
    <row r="7743" spans="1:11" s="139" customFormat="1" ht="30" customHeight="1">
      <c r="A7743" s="140" t="s">
        <v>4981</v>
      </c>
      <c r="B7743" s="142"/>
      <c r="C7743" s="142"/>
      <c r="D7743" s="142"/>
      <c r="E7743" s="142"/>
      <c r="F7743" s="142"/>
      <c r="K7743" s="140" t="s">
        <v>8402</v>
      </c>
    </row>
    <row r="7744" spans="1:11" s="139" customFormat="1" ht="30" customHeight="1">
      <c r="A7744" s="140" t="s">
        <v>3635</v>
      </c>
      <c r="B7744" s="142"/>
      <c r="C7744" s="142"/>
      <c r="D7744" s="142"/>
      <c r="E7744" s="142"/>
      <c r="F7744" s="142"/>
      <c r="K7744" s="140" t="s">
        <v>6777</v>
      </c>
    </row>
    <row r="7745" spans="1:11" s="139" customFormat="1" ht="30" customHeight="1">
      <c r="A7745" s="140" t="s">
        <v>4982</v>
      </c>
      <c r="B7745" s="142"/>
      <c r="C7745" s="142"/>
      <c r="D7745" s="142"/>
      <c r="E7745" s="142"/>
      <c r="F7745" s="142"/>
      <c r="K7745" s="140" t="s">
        <v>8403</v>
      </c>
    </row>
    <row r="7746" spans="1:11" s="139" customFormat="1" ht="30" customHeight="1">
      <c r="A7746" s="140" t="s">
        <v>4983</v>
      </c>
      <c r="B7746" s="142"/>
      <c r="C7746" s="142"/>
      <c r="D7746" s="142"/>
      <c r="E7746" s="142"/>
      <c r="F7746" s="142"/>
      <c r="K7746" s="140" t="s">
        <v>8404</v>
      </c>
    </row>
    <row r="7747" spans="1:11" s="139" customFormat="1" ht="30" customHeight="1">
      <c r="A7747" s="140" t="s">
        <v>4984</v>
      </c>
      <c r="B7747" s="142"/>
      <c r="C7747" s="142"/>
      <c r="D7747" s="142"/>
      <c r="E7747" s="142"/>
      <c r="F7747" s="142"/>
      <c r="K7747" s="140" t="s">
        <v>8405</v>
      </c>
    </row>
    <row r="7748" spans="1:11" s="139" customFormat="1" ht="30" customHeight="1">
      <c r="A7748" s="140" t="s">
        <v>4985</v>
      </c>
      <c r="B7748" s="142"/>
      <c r="C7748" s="142"/>
      <c r="D7748" s="142"/>
      <c r="E7748" s="142"/>
      <c r="F7748" s="142"/>
      <c r="K7748" s="140" t="s">
        <v>4985</v>
      </c>
    </row>
    <row r="7749" spans="1:11" s="139" customFormat="1" ht="30" customHeight="1">
      <c r="A7749" s="140" t="s">
        <v>4986</v>
      </c>
      <c r="B7749" s="142"/>
      <c r="C7749" s="142"/>
      <c r="D7749" s="142"/>
      <c r="E7749" s="142"/>
      <c r="F7749" s="142"/>
      <c r="K7749" s="140" t="s">
        <v>4986</v>
      </c>
    </row>
    <row r="7750" spans="1:11" s="139" customFormat="1" ht="30" customHeight="1">
      <c r="A7750" s="140" t="s">
        <v>3586</v>
      </c>
      <c r="B7750" s="142"/>
      <c r="C7750" s="142"/>
      <c r="D7750" s="142"/>
      <c r="E7750" s="142"/>
      <c r="F7750" s="142"/>
      <c r="K7750" s="140" t="s">
        <v>6718</v>
      </c>
    </row>
    <row r="7751" spans="1:11" s="139" customFormat="1" ht="30" customHeight="1">
      <c r="A7751" s="140" t="s">
        <v>4987</v>
      </c>
      <c r="B7751" s="142"/>
      <c r="C7751" s="142"/>
      <c r="D7751" s="142"/>
      <c r="E7751" s="142"/>
      <c r="F7751" s="142"/>
      <c r="K7751" s="140" t="s">
        <v>8406</v>
      </c>
    </row>
    <row r="7752" spans="1:11" s="139" customFormat="1" ht="30" customHeight="1">
      <c r="A7752" s="140" t="s">
        <v>5728</v>
      </c>
      <c r="B7752" s="142"/>
      <c r="C7752" s="142"/>
      <c r="D7752" s="142"/>
      <c r="E7752" s="142"/>
      <c r="F7752" s="142"/>
      <c r="K7752" s="140" t="s">
        <v>9207</v>
      </c>
    </row>
    <row r="7753" spans="1:11" s="139" customFormat="1" ht="30" customHeight="1">
      <c r="A7753" s="140" t="s">
        <v>4989</v>
      </c>
      <c r="B7753" s="142"/>
      <c r="C7753" s="142"/>
      <c r="D7753" s="142"/>
      <c r="E7753" s="142"/>
      <c r="F7753" s="142"/>
      <c r="K7753" s="140" t="s">
        <v>9208</v>
      </c>
    </row>
    <row r="7754" spans="1:11" s="139" customFormat="1" ht="30" customHeight="1">
      <c r="A7754" s="140" t="s">
        <v>5729</v>
      </c>
      <c r="B7754" s="142"/>
      <c r="C7754" s="142"/>
      <c r="D7754" s="142"/>
      <c r="E7754" s="142"/>
      <c r="F7754" s="142"/>
      <c r="K7754" s="140" t="s">
        <v>9209</v>
      </c>
    </row>
    <row r="7755" spans="1:11" s="139" customFormat="1" ht="30" customHeight="1">
      <c r="A7755" s="140" t="s">
        <v>5895</v>
      </c>
      <c r="B7755" s="142"/>
      <c r="C7755" s="142"/>
      <c r="D7755" s="142"/>
      <c r="E7755" s="142"/>
      <c r="F7755" s="142"/>
      <c r="K7755" s="140" t="s">
        <v>9320</v>
      </c>
    </row>
    <row r="7756" spans="1:11" s="139" customFormat="1" ht="30" customHeight="1">
      <c r="A7756" s="140" t="s">
        <v>4992</v>
      </c>
      <c r="B7756" s="142"/>
      <c r="C7756" s="142"/>
      <c r="D7756" s="142"/>
      <c r="E7756" s="142"/>
      <c r="F7756" s="142"/>
      <c r="K7756" s="140" t="s">
        <v>8411</v>
      </c>
    </row>
    <row r="7757" spans="1:11" s="139" customFormat="1" ht="30" customHeight="1">
      <c r="A7757" s="140" t="s">
        <v>4993</v>
      </c>
      <c r="B7757" s="142"/>
      <c r="C7757" s="142"/>
      <c r="D7757" s="142"/>
      <c r="E7757" s="142"/>
      <c r="F7757" s="142"/>
      <c r="K7757" s="140" t="s">
        <v>8412</v>
      </c>
    </row>
    <row r="7758" spans="1:11" s="139" customFormat="1" ht="30" customHeight="1">
      <c r="A7758" s="140" t="s">
        <v>4994</v>
      </c>
      <c r="B7758" s="142"/>
      <c r="C7758" s="142"/>
      <c r="D7758" s="142"/>
      <c r="E7758" s="142"/>
      <c r="F7758" s="142"/>
      <c r="K7758" s="140" t="s">
        <v>8413</v>
      </c>
    </row>
    <row r="7759" spans="1:11" s="139" customFormat="1" ht="30" customHeight="1">
      <c r="A7759" s="140" t="s">
        <v>4995</v>
      </c>
      <c r="B7759" s="142"/>
      <c r="C7759" s="142"/>
      <c r="D7759" s="142"/>
      <c r="E7759" s="142"/>
      <c r="F7759" s="142"/>
      <c r="K7759" s="140" t="s">
        <v>8414</v>
      </c>
    </row>
    <row r="7760" spans="1:11" s="139" customFormat="1" ht="30" customHeight="1">
      <c r="A7760" s="140" t="s">
        <v>4994</v>
      </c>
      <c r="B7760" s="142"/>
      <c r="C7760" s="142"/>
      <c r="D7760" s="142"/>
      <c r="E7760" s="142"/>
      <c r="F7760" s="142"/>
      <c r="K7760" s="140" t="s">
        <v>8413</v>
      </c>
    </row>
    <row r="7761" spans="1:11" s="139" customFormat="1" ht="30" customHeight="1">
      <c r="A7761" s="140" t="s">
        <v>4996</v>
      </c>
      <c r="B7761" s="142"/>
      <c r="C7761" s="142"/>
      <c r="D7761" s="142"/>
      <c r="E7761" s="142"/>
      <c r="F7761" s="142"/>
      <c r="K7761" s="140" t="s">
        <v>8415</v>
      </c>
    </row>
    <row r="7762" spans="1:11" s="139" customFormat="1" ht="30" customHeight="1">
      <c r="A7762" s="140" t="s">
        <v>4997</v>
      </c>
      <c r="B7762" s="142"/>
      <c r="C7762" s="142"/>
      <c r="D7762" s="142"/>
      <c r="E7762" s="142"/>
      <c r="F7762" s="142"/>
      <c r="K7762" s="140" t="s">
        <v>8416</v>
      </c>
    </row>
    <row r="7763" spans="1:11" s="139" customFormat="1" ht="30" customHeight="1">
      <c r="A7763" s="140" t="s">
        <v>52</v>
      </c>
      <c r="B7763" s="142"/>
      <c r="C7763" s="142"/>
      <c r="D7763" s="142"/>
      <c r="E7763" s="142"/>
      <c r="F7763" s="142"/>
      <c r="K7763" s="140" t="s">
        <v>6676</v>
      </c>
    </row>
    <row r="7764" spans="1:11" s="139" customFormat="1" ht="30" customHeight="1">
      <c r="A7764" s="140" t="s">
        <v>4998</v>
      </c>
      <c r="B7764" s="142"/>
      <c r="C7764" s="142"/>
      <c r="D7764" s="142"/>
      <c r="E7764" s="142"/>
      <c r="F7764" s="142"/>
      <c r="K7764" s="140" t="s">
        <v>8417</v>
      </c>
    </row>
    <row r="7765" spans="1:11" s="139" customFormat="1" ht="30" customHeight="1">
      <c r="A7765" s="140" t="s">
        <v>5028</v>
      </c>
      <c r="B7765" s="142">
        <v>26638.7</v>
      </c>
      <c r="C7765" s="142"/>
      <c r="D7765" s="142"/>
      <c r="E7765" s="142">
        <v>26638.7</v>
      </c>
      <c r="F7765" s="142" t="s">
        <v>8418</v>
      </c>
      <c r="K7765" s="140" t="s">
        <v>8419</v>
      </c>
    </row>
    <row r="7766" spans="1:11" s="139" customFormat="1" ht="30" customHeight="1">
      <c r="A7766" s="140" t="s">
        <v>5029</v>
      </c>
      <c r="B7766" s="142"/>
      <c r="C7766" s="142">
        <v>45283.6</v>
      </c>
      <c r="D7766" s="142"/>
      <c r="E7766" s="142">
        <v>45283.6</v>
      </c>
      <c r="F7766" s="142" t="s">
        <v>8420</v>
      </c>
      <c r="K7766" s="140" t="s">
        <v>8421</v>
      </c>
    </row>
    <row r="7767" spans="1:11" s="139" customFormat="1" ht="30" customHeight="1">
      <c r="A7767" s="140" t="s">
        <v>5030</v>
      </c>
      <c r="B7767" s="142"/>
      <c r="C7767" s="142"/>
      <c r="D7767" s="142">
        <v>133167.29999999999</v>
      </c>
      <c r="E7767" s="142">
        <v>133167.29999999999</v>
      </c>
      <c r="F7767" s="142" t="s">
        <v>8422</v>
      </c>
      <c r="K7767" s="140" t="s">
        <v>8423</v>
      </c>
    </row>
    <row r="7768" spans="1:11" s="139" customFormat="1" ht="30" customHeight="1">
      <c r="A7768" s="140" t="s">
        <v>52</v>
      </c>
      <c r="B7768" s="142"/>
      <c r="C7768" s="142"/>
      <c r="D7768" s="142"/>
      <c r="E7768" s="142"/>
      <c r="F7768" s="142"/>
      <c r="K7768" s="140" t="s">
        <v>52</v>
      </c>
    </row>
    <row r="7769" spans="1:11" s="139" customFormat="1" ht="30" customHeight="1">
      <c r="A7769" s="140" t="s">
        <v>3748</v>
      </c>
      <c r="B7769" s="142">
        <v>26638.7</v>
      </c>
      <c r="C7769" s="142">
        <v>45283.6</v>
      </c>
      <c r="D7769" s="142">
        <v>133167.29999999999</v>
      </c>
      <c r="E7769" s="142">
        <v>205089.6</v>
      </c>
      <c r="F7769" s="142"/>
      <c r="K7769" s="140" t="s">
        <v>6919</v>
      </c>
    </row>
    <row r="7770" spans="1:11" s="139" customFormat="1" ht="30" customHeight="1">
      <c r="A7770" s="140" t="s">
        <v>52</v>
      </c>
      <c r="B7770" s="142"/>
      <c r="C7770" s="142"/>
      <c r="D7770" s="142"/>
      <c r="E7770" s="142"/>
      <c r="F7770" s="142"/>
      <c r="K7770" s="140" t="s">
        <v>6758</v>
      </c>
    </row>
    <row r="7771" spans="1:11" s="139" customFormat="1" ht="30" customHeight="1">
      <c r="A7771" s="140" t="s">
        <v>5002</v>
      </c>
      <c r="B7771" s="142"/>
      <c r="C7771" s="142"/>
      <c r="D7771" s="142"/>
      <c r="E7771" s="142"/>
      <c r="F7771" s="142"/>
      <c r="K7771" s="140" t="s">
        <v>8424</v>
      </c>
    </row>
    <row r="7772" spans="1:11" s="139" customFormat="1" ht="30" customHeight="1">
      <c r="A7772" s="140" t="s">
        <v>4341</v>
      </c>
      <c r="B7772" s="142"/>
      <c r="C7772" s="142"/>
      <c r="D7772" s="142"/>
      <c r="E7772" s="142"/>
      <c r="F7772" s="142"/>
      <c r="K7772" s="140" t="s">
        <v>7577</v>
      </c>
    </row>
    <row r="7773" spans="1:11" s="139" customFormat="1" ht="30" customHeight="1">
      <c r="A7773" s="140" t="s">
        <v>5004</v>
      </c>
      <c r="B7773" s="142"/>
      <c r="C7773" s="142"/>
      <c r="D7773" s="142"/>
      <c r="E7773" s="142"/>
      <c r="F7773" s="142"/>
      <c r="K7773" s="140" t="s">
        <v>8426</v>
      </c>
    </row>
    <row r="7774" spans="1:11" s="139" customFormat="1" ht="30" customHeight="1">
      <c r="A7774" s="140" t="s">
        <v>5005</v>
      </c>
      <c r="B7774" s="142"/>
      <c r="C7774" s="142"/>
      <c r="D7774" s="142"/>
      <c r="E7774" s="142"/>
      <c r="F7774" s="142"/>
      <c r="K7774" s="140" t="s">
        <v>8427</v>
      </c>
    </row>
    <row r="7775" spans="1:11" s="139" customFormat="1" ht="30" customHeight="1">
      <c r="A7775" s="140" t="s">
        <v>5006</v>
      </c>
      <c r="B7775" s="142"/>
      <c r="C7775" s="142"/>
      <c r="D7775" s="142"/>
      <c r="E7775" s="142"/>
      <c r="F7775" s="142"/>
      <c r="K7775" s="140" t="s">
        <v>8428</v>
      </c>
    </row>
    <row r="7776" spans="1:11" s="139" customFormat="1" ht="30" customHeight="1">
      <c r="A7776" s="140" t="s">
        <v>5731</v>
      </c>
      <c r="B7776" s="142"/>
      <c r="C7776" s="142"/>
      <c r="D7776" s="142"/>
      <c r="E7776" s="142"/>
      <c r="F7776" s="142"/>
      <c r="K7776" s="140" t="s">
        <v>9211</v>
      </c>
    </row>
    <row r="7777" spans="1:11" s="139" customFormat="1" ht="30" customHeight="1">
      <c r="A7777" s="140" t="s">
        <v>5732</v>
      </c>
      <c r="B7777" s="142"/>
      <c r="C7777" s="142"/>
      <c r="D7777" s="142"/>
      <c r="E7777" s="142"/>
      <c r="F7777" s="142"/>
      <c r="K7777" s="140" t="s">
        <v>9212</v>
      </c>
    </row>
    <row r="7778" spans="1:11" s="139" customFormat="1" ht="30" customHeight="1">
      <c r="A7778" s="140" t="s">
        <v>5009</v>
      </c>
      <c r="B7778" s="142"/>
      <c r="C7778" s="142"/>
      <c r="D7778" s="142"/>
      <c r="E7778" s="142"/>
      <c r="F7778" s="142"/>
      <c r="K7778" s="140" t="s">
        <v>8431</v>
      </c>
    </row>
    <row r="7779" spans="1:11" s="139" customFormat="1" ht="30" customHeight="1">
      <c r="A7779" s="140" t="s">
        <v>5733</v>
      </c>
      <c r="B7779" s="142"/>
      <c r="C7779" s="142"/>
      <c r="D7779" s="142"/>
      <c r="E7779" s="142"/>
      <c r="F7779" s="142"/>
      <c r="K7779" s="140" t="s">
        <v>8432</v>
      </c>
    </row>
    <row r="7780" spans="1:11" s="139" customFormat="1" ht="30" customHeight="1">
      <c r="A7780" s="140" t="s">
        <v>5011</v>
      </c>
      <c r="B7780" s="142"/>
      <c r="C7780" s="142"/>
      <c r="D7780" s="142"/>
      <c r="E7780" s="142"/>
      <c r="F7780" s="142"/>
      <c r="K7780" s="140" t="s">
        <v>8433</v>
      </c>
    </row>
    <row r="7781" spans="1:11" s="139" customFormat="1" ht="30" customHeight="1">
      <c r="A7781" s="140" t="s">
        <v>5813</v>
      </c>
      <c r="B7781" s="142">
        <v>12787.1</v>
      </c>
      <c r="C7781" s="142"/>
      <c r="D7781" s="142"/>
      <c r="E7781" s="142">
        <v>12787.1</v>
      </c>
      <c r="F7781" s="142" t="s">
        <v>8418</v>
      </c>
      <c r="K7781" s="140" t="s">
        <v>8434</v>
      </c>
    </row>
    <row r="7782" spans="1:11" s="139" customFormat="1" ht="30" customHeight="1">
      <c r="A7782" s="140" t="s">
        <v>5814</v>
      </c>
      <c r="B7782" s="142"/>
      <c r="C7782" s="142">
        <v>21737.1</v>
      </c>
      <c r="D7782" s="142"/>
      <c r="E7782" s="142">
        <v>21737.1</v>
      </c>
      <c r="F7782" s="142" t="s">
        <v>8420</v>
      </c>
      <c r="K7782" s="140" t="s">
        <v>8435</v>
      </c>
    </row>
    <row r="7783" spans="1:11" s="139" customFormat="1" ht="30" customHeight="1">
      <c r="A7783" s="140" t="s">
        <v>5815</v>
      </c>
      <c r="B7783" s="142"/>
      <c r="C7783" s="142"/>
      <c r="D7783" s="142">
        <v>63923.1</v>
      </c>
      <c r="E7783" s="142">
        <v>63923.1</v>
      </c>
      <c r="F7783" s="142" t="s">
        <v>8422</v>
      </c>
      <c r="K7783" s="140" t="s">
        <v>8436</v>
      </c>
    </row>
    <row r="7784" spans="1:11" s="139" customFormat="1" ht="30" customHeight="1">
      <c r="A7784" s="140" t="s">
        <v>52</v>
      </c>
      <c r="B7784" s="142"/>
      <c r="C7784" s="142"/>
      <c r="D7784" s="142"/>
      <c r="E7784" s="142"/>
      <c r="F7784" s="142"/>
      <c r="K7784" s="140" t="s">
        <v>52</v>
      </c>
    </row>
    <row r="7785" spans="1:11" s="139" customFormat="1" ht="30" customHeight="1">
      <c r="A7785" s="140" t="s">
        <v>3748</v>
      </c>
      <c r="B7785" s="142">
        <v>12787.1</v>
      </c>
      <c r="C7785" s="142">
        <v>21737.1</v>
      </c>
      <c r="D7785" s="142">
        <v>63923.1</v>
      </c>
      <c r="E7785" s="142">
        <v>98447.3</v>
      </c>
      <c r="F7785" s="142"/>
      <c r="K7785" s="140" t="s">
        <v>6924</v>
      </c>
    </row>
    <row r="7786" spans="1:11" s="139" customFormat="1" ht="30" customHeight="1">
      <c r="A7786" s="140" t="s">
        <v>52</v>
      </c>
      <c r="B7786" s="142"/>
      <c r="C7786" s="142"/>
      <c r="D7786" s="142"/>
      <c r="E7786" s="142"/>
      <c r="F7786" s="142"/>
      <c r="K7786" s="140" t="s">
        <v>6796</v>
      </c>
    </row>
    <row r="7787" spans="1:11" s="139" customFormat="1" ht="30" customHeight="1">
      <c r="A7787" s="140" t="s">
        <v>3650</v>
      </c>
      <c r="B7787" s="142"/>
      <c r="C7787" s="142"/>
      <c r="D7787" s="142"/>
      <c r="E7787" s="142"/>
      <c r="F7787" s="142"/>
      <c r="K7787" s="140" t="s">
        <v>6806</v>
      </c>
    </row>
    <row r="7788" spans="1:11" s="139" customFormat="1" ht="30" customHeight="1">
      <c r="A7788" s="140" t="s">
        <v>5034</v>
      </c>
      <c r="B7788" s="142"/>
      <c r="C7788" s="142"/>
      <c r="D7788" s="142"/>
      <c r="E7788" s="142"/>
      <c r="F7788" s="142"/>
      <c r="K7788" s="140" t="s">
        <v>8437</v>
      </c>
    </row>
    <row r="7789" spans="1:11" s="139" customFormat="1" ht="30" customHeight="1">
      <c r="A7789" s="140" t="s">
        <v>5816</v>
      </c>
      <c r="B7789" s="142"/>
      <c r="C7789" s="142">
        <v>78621.2</v>
      </c>
      <c r="D7789" s="142"/>
      <c r="E7789" s="142">
        <v>78621.2</v>
      </c>
      <c r="F7789" s="142" t="s">
        <v>6755</v>
      </c>
      <c r="K7789" s="140" t="s">
        <v>9213</v>
      </c>
    </row>
    <row r="7790" spans="1:11" s="139" customFormat="1" ht="30" customHeight="1">
      <c r="A7790" s="140" t="s">
        <v>52</v>
      </c>
      <c r="B7790" s="142"/>
      <c r="C7790" s="142"/>
      <c r="D7790" s="142"/>
      <c r="E7790" s="142"/>
      <c r="F7790" s="142"/>
      <c r="K7790" s="140" t="s">
        <v>52</v>
      </c>
    </row>
    <row r="7791" spans="1:11" s="139" customFormat="1" ht="30" customHeight="1">
      <c r="A7791" s="140" t="s">
        <v>3748</v>
      </c>
      <c r="B7791" s="142"/>
      <c r="C7791" s="142">
        <v>78621.2</v>
      </c>
      <c r="D7791" s="142"/>
      <c r="E7791" s="142">
        <v>78621.2</v>
      </c>
      <c r="F7791" s="142"/>
      <c r="K7791" s="140" t="s">
        <v>6993</v>
      </c>
    </row>
    <row r="7792" spans="1:11" s="139" customFormat="1" ht="30" customHeight="1">
      <c r="A7792" s="140" t="s">
        <v>52</v>
      </c>
      <c r="B7792" s="146"/>
      <c r="C7792" s="146"/>
      <c r="D7792" s="146"/>
      <c r="E7792" s="146"/>
      <c r="F7792" s="146"/>
      <c r="K7792" s="140" t="s">
        <v>6994</v>
      </c>
    </row>
    <row r="7793" spans="1:11" s="139" customFormat="1" ht="30" customHeight="1">
      <c r="A7793" s="140" t="s">
        <v>3801</v>
      </c>
      <c r="B7793" s="146">
        <v>39425.800000000003</v>
      </c>
      <c r="C7793" s="146">
        <v>145641.9</v>
      </c>
      <c r="D7793" s="146">
        <v>197090.4</v>
      </c>
      <c r="E7793" s="146">
        <v>382158.10000000003</v>
      </c>
      <c r="F7793" s="146"/>
      <c r="K7793" s="140" t="s">
        <v>6995</v>
      </c>
    </row>
    <row r="7794" spans="1:11" s="139" customFormat="1" ht="30" customHeight="1">
      <c r="A7794" s="140"/>
      <c r="B7794" s="140"/>
      <c r="C7794" s="140"/>
      <c r="D7794" s="140"/>
      <c r="E7794" s="140"/>
      <c r="F7794" s="140"/>
    </row>
    <row r="7795" spans="1:11" s="139" customFormat="1" ht="30" customHeight="1" thickBot="1">
      <c r="A7795" s="144" t="s">
        <v>3566</v>
      </c>
      <c r="B7795" s="145">
        <v>39425</v>
      </c>
      <c r="C7795" s="145">
        <v>145641</v>
      </c>
      <c r="D7795" s="145">
        <v>197090</v>
      </c>
      <c r="E7795" s="145">
        <v>382156</v>
      </c>
      <c r="F7795" s="144"/>
    </row>
    <row r="7796" spans="1:11" s="139" customFormat="1" ht="30" customHeight="1">
      <c r="A7796" s="140"/>
      <c r="B7796" s="140"/>
      <c r="C7796" s="140"/>
      <c r="D7796" s="140"/>
      <c r="E7796" s="140"/>
      <c r="F7796" s="140"/>
    </row>
    <row r="7797" spans="1:11" s="139" customFormat="1" ht="30" customHeight="1">
      <c r="A7797" s="140" t="s">
        <v>9321</v>
      </c>
      <c r="B7797" s="141">
        <v>48275</v>
      </c>
      <c r="C7797" s="141">
        <v>238646</v>
      </c>
      <c r="D7797" s="141">
        <v>241329</v>
      </c>
      <c r="E7797" s="141">
        <v>528250</v>
      </c>
      <c r="F7797" s="140" t="s">
        <v>52</v>
      </c>
      <c r="G7797" s="139" t="s">
        <v>52</v>
      </c>
      <c r="H7797" s="139" t="s">
        <v>6621</v>
      </c>
      <c r="K7797" s="139">
        <v>1</v>
      </c>
    </row>
    <row r="7798" spans="1:11" s="139" customFormat="1" ht="30" customHeight="1">
      <c r="A7798" s="147"/>
      <c r="B7798" s="140"/>
      <c r="C7798" s="140"/>
      <c r="D7798" s="140"/>
      <c r="E7798" s="140"/>
      <c r="F7798" s="140"/>
    </row>
    <row r="7799" spans="1:11" s="139" customFormat="1" ht="30" customHeight="1">
      <c r="A7799" s="140" t="s">
        <v>6674</v>
      </c>
      <c r="B7799" s="140"/>
      <c r="C7799" s="140"/>
      <c r="D7799" s="140"/>
      <c r="E7799" s="140"/>
      <c r="F7799" s="140"/>
      <c r="G7799" s="139" t="s">
        <v>52</v>
      </c>
      <c r="I7799" s="139" t="s">
        <v>1535</v>
      </c>
      <c r="J7799" s="139" t="s">
        <v>52</v>
      </c>
      <c r="K7799" s="139" t="s">
        <v>56</v>
      </c>
    </row>
    <row r="7800" spans="1:11" s="139" customFormat="1" ht="30" customHeight="1">
      <c r="A7800" s="140" t="s">
        <v>52</v>
      </c>
      <c r="B7800" s="142"/>
      <c r="C7800" s="142"/>
      <c r="D7800" s="142"/>
      <c r="E7800" s="142"/>
      <c r="F7800" s="142"/>
      <c r="K7800" s="140" t="s">
        <v>6814</v>
      </c>
    </row>
    <row r="7801" spans="1:11" s="139" customFormat="1" ht="30" customHeight="1">
      <c r="A7801" s="140" t="s">
        <v>52</v>
      </c>
      <c r="B7801" s="142"/>
      <c r="C7801" s="142"/>
      <c r="D7801" s="142"/>
      <c r="E7801" s="142"/>
      <c r="F7801" s="142"/>
      <c r="K7801" s="140" t="s">
        <v>52</v>
      </c>
    </row>
    <row r="7802" spans="1:11" s="139" customFormat="1" ht="30" customHeight="1">
      <c r="A7802" s="140" t="s">
        <v>5896</v>
      </c>
      <c r="B7802" s="142"/>
      <c r="C7802" s="142"/>
      <c r="D7802" s="142"/>
      <c r="E7802" s="142"/>
      <c r="F7802" s="142"/>
      <c r="K7802" s="140" t="s">
        <v>9322</v>
      </c>
    </row>
    <row r="7803" spans="1:11" s="139" customFormat="1" ht="30" customHeight="1">
      <c r="A7803" s="140" t="s">
        <v>52</v>
      </c>
      <c r="B7803" s="142"/>
      <c r="C7803" s="142"/>
      <c r="D7803" s="142"/>
      <c r="E7803" s="142"/>
      <c r="F7803" s="142"/>
      <c r="K7803" s="140" t="s">
        <v>52</v>
      </c>
    </row>
    <row r="7804" spans="1:11" s="139" customFormat="1" ht="30" customHeight="1">
      <c r="A7804" s="140" t="s">
        <v>3548</v>
      </c>
      <c r="B7804" s="142"/>
      <c r="C7804" s="142"/>
      <c r="D7804" s="142"/>
      <c r="E7804" s="142"/>
      <c r="F7804" s="142"/>
      <c r="K7804" s="140" t="s">
        <v>6677</v>
      </c>
    </row>
    <row r="7805" spans="1:11" s="139" customFormat="1" ht="30" customHeight="1">
      <c r="A7805" s="140" t="s">
        <v>4977</v>
      </c>
      <c r="B7805" s="142"/>
      <c r="C7805" s="142"/>
      <c r="D7805" s="142"/>
      <c r="E7805" s="142"/>
      <c r="F7805" s="142"/>
      <c r="K7805" s="140" t="s">
        <v>8398</v>
      </c>
    </row>
    <row r="7806" spans="1:11" s="139" customFormat="1" ht="30" customHeight="1">
      <c r="A7806" s="140" t="s">
        <v>4978</v>
      </c>
      <c r="B7806" s="142"/>
      <c r="C7806" s="142"/>
      <c r="D7806" s="142"/>
      <c r="E7806" s="142"/>
      <c r="F7806" s="142"/>
      <c r="K7806" s="140" t="s">
        <v>8399</v>
      </c>
    </row>
    <row r="7807" spans="1:11" s="139" customFormat="1" ht="30" customHeight="1">
      <c r="A7807" s="140" t="s">
        <v>4321</v>
      </c>
      <c r="B7807" s="142"/>
      <c r="C7807" s="142"/>
      <c r="D7807" s="142"/>
      <c r="E7807" s="142"/>
      <c r="F7807" s="142"/>
      <c r="K7807" s="140" t="s">
        <v>7554</v>
      </c>
    </row>
    <row r="7808" spans="1:11" s="139" customFormat="1" ht="30" customHeight="1">
      <c r="A7808" s="140" t="s">
        <v>4322</v>
      </c>
      <c r="B7808" s="142"/>
      <c r="C7808" s="142"/>
      <c r="D7808" s="142"/>
      <c r="E7808" s="142"/>
      <c r="F7808" s="142"/>
      <c r="K7808" s="140" t="s">
        <v>7555</v>
      </c>
    </row>
    <row r="7809" spans="1:11" s="139" customFormat="1" ht="30" customHeight="1">
      <c r="A7809" s="140" t="s">
        <v>4979</v>
      </c>
      <c r="B7809" s="142"/>
      <c r="C7809" s="142"/>
      <c r="D7809" s="142"/>
      <c r="E7809" s="142"/>
      <c r="F7809" s="142"/>
      <c r="K7809" s="140" t="s">
        <v>8400</v>
      </c>
    </row>
    <row r="7810" spans="1:11" s="139" customFormat="1" ht="30" customHeight="1">
      <c r="A7810" s="140" t="s">
        <v>4980</v>
      </c>
      <c r="B7810" s="142"/>
      <c r="C7810" s="142"/>
      <c r="D7810" s="142"/>
      <c r="E7810" s="142"/>
      <c r="F7810" s="142"/>
      <c r="K7810" s="140" t="s">
        <v>8401</v>
      </c>
    </row>
    <row r="7811" spans="1:11" s="139" customFormat="1" ht="30" customHeight="1">
      <c r="A7811" s="140" t="s">
        <v>4981</v>
      </c>
      <c r="B7811" s="142"/>
      <c r="C7811" s="142"/>
      <c r="D7811" s="142"/>
      <c r="E7811" s="142"/>
      <c r="F7811" s="142"/>
      <c r="K7811" s="140" t="s">
        <v>8402</v>
      </c>
    </row>
    <row r="7812" spans="1:11" s="139" customFormat="1" ht="30" customHeight="1">
      <c r="A7812" s="140" t="s">
        <v>3635</v>
      </c>
      <c r="B7812" s="142"/>
      <c r="C7812" s="142"/>
      <c r="D7812" s="142"/>
      <c r="E7812" s="142"/>
      <c r="F7812" s="142"/>
      <c r="K7812" s="140" t="s">
        <v>6777</v>
      </c>
    </row>
    <row r="7813" spans="1:11" s="139" customFormat="1" ht="30" customHeight="1">
      <c r="A7813" s="140" t="s">
        <v>4982</v>
      </c>
      <c r="B7813" s="142"/>
      <c r="C7813" s="142"/>
      <c r="D7813" s="142"/>
      <c r="E7813" s="142"/>
      <c r="F7813" s="142"/>
      <c r="K7813" s="140" t="s">
        <v>8403</v>
      </c>
    </row>
    <row r="7814" spans="1:11" s="139" customFormat="1" ht="30" customHeight="1">
      <c r="A7814" s="140" t="s">
        <v>4983</v>
      </c>
      <c r="B7814" s="142"/>
      <c r="C7814" s="142"/>
      <c r="D7814" s="142"/>
      <c r="E7814" s="142"/>
      <c r="F7814" s="142"/>
      <c r="K7814" s="140" t="s">
        <v>8404</v>
      </c>
    </row>
    <row r="7815" spans="1:11" s="139" customFormat="1" ht="30" customHeight="1">
      <c r="A7815" s="140" t="s">
        <v>4984</v>
      </c>
      <c r="B7815" s="142"/>
      <c r="C7815" s="142"/>
      <c r="D7815" s="142"/>
      <c r="E7815" s="142"/>
      <c r="F7815" s="142"/>
      <c r="K7815" s="140" t="s">
        <v>8405</v>
      </c>
    </row>
    <row r="7816" spans="1:11" s="139" customFormat="1" ht="30" customHeight="1">
      <c r="A7816" s="140" t="s">
        <v>4985</v>
      </c>
      <c r="B7816" s="142"/>
      <c r="C7816" s="142"/>
      <c r="D7816" s="142"/>
      <c r="E7816" s="142"/>
      <c r="F7816" s="142"/>
      <c r="K7816" s="140" t="s">
        <v>4985</v>
      </c>
    </row>
    <row r="7817" spans="1:11" s="139" customFormat="1" ht="30" customHeight="1">
      <c r="A7817" s="140" t="s">
        <v>4986</v>
      </c>
      <c r="B7817" s="142"/>
      <c r="C7817" s="142"/>
      <c r="D7817" s="142"/>
      <c r="E7817" s="142"/>
      <c r="F7817" s="142"/>
      <c r="K7817" s="140" t="s">
        <v>4986</v>
      </c>
    </row>
    <row r="7818" spans="1:11" s="139" customFormat="1" ht="30" customHeight="1">
      <c r="A7818" s="140" t="s">
        <v>3586</v>
      </c>
      <c r="B7818" s="142"/>
      <c r="C7818" s="142"/>
      <c r="D7818" s="142"/>
      <c r="E7818" s="142"/>
      <c r="F7818" s="142"/>
      <c r="K7818" s="140" t="s">
        <v>6718</v>
      </c>
    </row>
    <row r="7819" spans="1:11" s="139" customFormat="1" ht="30" customHeight="1">
      <c r="A7819" s="140" t="s">
        <v>4987</v>
      </c>
      <c r="B7819" s="142"/>
      <c r="C7819" s="142"/>
      <c r="D7819" s="142"/>
      <c r="E7819" s="142"/>
      <c r="F7819" s="142"/>
      <c r="K7819" s="140" t="s">
        <v>8406</v>
      </c>
    </row>
    <row r="7820" spans="1:11" s="139" customFormat="1" ht="30" customHeight="1">
      <c r="A7820" s="140" t="s">
        <v>4988</v>
      </c>
      <c r="B7820" s="142"/>
      <c r="C7820" s="142"/>
      <c r="D7820" s="142"/>
      <c r="E7820" s="142"/>
      <c r="F7820" s="142"/>
      <c r="K7820" s="140" t="s">
        <v>8407</v>
      </c>
    </row>
    <row r="7821" spans="1:11" s="139" customFormat="1" ht="30" customHeight="1">
      <c r="A7821" s="140" t="s">
        <v>4989</v>
      </c>
      <c r="B7821" s="142"/>
      <c r="C7821" s="142"/>
      <c r="D7821" s="142"/>
      <c r="E7821" s="142"/>
      <c r="F7821" s="142"/>
      <c r="K7821" s="140" t="s">
        <v>8408</v>
      </c>
    </row>
    <row r="7822" spans="1:11" s="139" customFormat="1" ht="30" customHeight="1">
      <c r="A7822" s="140" t="s">
        <v>4990</v>
      </c>
      <c r="B7822" s="142"/>
      <c r="C7822" s="142"/>
      <c r="D7822" s="142"/>
      <c r="E7822" s="142"/>
      <c r="F7822" s="142"/>
      <c r="K7822" s="140" t="s">
        <v>8409</v>
      </c>
    </row>
    <row r="7823" spans="1:11" s="139" customFormat="1" ht="30" customHeight="1">
      <c r="A7823" s="140" t="s">
        <v>5027</v>
      </c>
      <c r="B7823" s="142"/>
      <c r="C7823" s="142"/>
      <c r="D7823" s="142"/>
      <c r="E7823" s="142"/>
      <c r="F7823" s="142"/>
      <c r="K7823" s="140" t="s">
        <v>8444</v>
      </c>
    </row>
    <row r="7824" spans="1:11" s="139" customFormat="1" ht="30" customHeight="1">
      <c r="A7824" s="140" t="s">
        <v>4992</v>
      </c>
      <c r="B7824" s="142"/>
      <c r="C7824" s="142"/>
      <c r="D7824" s="142"/>
      <c r="E7824" s="142"/>
      <c r="F7824" s="142"/>
      <c r="K7824" s="140" t="s">
        <v>8411</v>
      </c>
    </row>
    <row r="7825" spans="1:11" s="139" customFormat="1" ht="30" customHeight="1">
      <c r="A7825" s="140" t="s">
        <v>4993</v>
      </c>
      <c r="B7825" s="142"/>
      <c r="C7825" s="142"/>
      <c r="D7825" s="142"/>
      <c r="E7825" s="142"/>
      <c r="F7825" s="142"/>
      <c r="K7825" s="140" t="s">
        <v>8412</v>
      </c>
    </row>
    <row r="7826" spans="1:11" s="139" customFormat="1" ht="30" customHeight="1">
      <c r="A7826" s="140" t="s">
        <v>4994</v>
      </c>
      <c r="B7826" s="142"/>
      <c r="C7826" s="142"/>
      <c r="D7826" s="142"/>
      <c r="E7826" s="142"/>
      <c r="F7826" s="142"/>
      <c r="K7826" s="140" t="s">
        <v>8413</v>
      </c>
    </row>
    <row r="7827" spans="1:11" s="139" customFormat="1" ht="30" customHeight="1">
      <c r="A7827" s="140" t="s">
        <v>4995</v>
      </c>
      <c r="B7827" s="142"/>
      <c r="C7827" s="142"/>
      <c r="D7827" s="142"/>
      <c r="E7827" s="142"/>
      <c r="F7827" s="142"/>
      <c r="K7827" s="140" t="s">
        <v>8414</v>
      </c>
    </row>
    <row r="7828" spans="1:11" s="139" customFormat="1" ht="30" customHeight="1">
      <c r="A7828" s="140" t="s">
        <v>4994</v>
      </c>
      <c r="B7828" s="142"/>
      <c r="C7828" s="142"/>
      <c r="D7828" s="142"/>
      <c r="E7828" s="142"/>
      <c r="F7828" s="142"/>
      <c r="K7828" s="140" t="s">
        <v>8413</v>
      </c>
    </row>
    <row r="7829" spans="1:11" s="139" customFormat="1" ht="30" customHeight="1">
      <c r="A7829" s="140" t="s">
        <v>4996</v>
      </c>
      <c r="B7829" s="142"/>
      <c r="C7829" s="142"/>
      <c r="D7829" s="142"/>
      <c r="E7829" s="142"/>
      <c r="F7829" s="142"/>
      <c r="K7829" s="140" t="s">
        <v>8415</v>
      </c>
    </row>
    <row r="7830" spans="1:11" s="139" customFormat="1" ht="30" customHeight="1">
      <c r="A7830" s="140" t="s">
        <v>4997</v>
      </c>
      <c r="B7830" s="142"/>
      <c r="C7830" s="142"/>
      <c r="D7830" s="142"/>
      <c r="E7830" s="142"/>
      <c r="F7830" s="142"/>
      <c r="K7830" s="140" t="s">
        <v>8416</v>
      </c>
    </row>
    <row r="7831" spans="1:11" s="139" customFormat="1" ht="30" customHeight="1">
      <c r="A7831" s="140" t="s">
        <v>52</v>
      </c>
      <c r="B7831" s="142"/>
      <c r="C7831" s="142"/>
      <c r="D7831" s="142"/>
      <c r="E7831" s="142"/>
      <c r="F7831" s="142"/>
      <c r="K7831" s="140" t="s">
        <v>6676</v>
      </c>
    </row>
    <row r="7832" spans="1:11" s="139" customFormat="1" ht="30" customHeight="1">
      <c r="A7832" s="140" t="s">
        <v>4998</v>
      </c>
      <c r="B7832" s="142"/>
      <c r="C7832" s="142"/>
      <c r="D7832" s="142"/>
      <c r="E7832" s="142"/>
      <c r="F7832" s="142"/>
      <c r="K7832" s="140" t="s">
        <v>8417</v>
      </c>
    </row>
    <row r="7833" spans="1:11" s="139" customFormat="1" ht="30" customHeight="1">
      <c r="A7833" s="140" t="s">
        <v>5028</v>
      </c>
      <c r="B7833" s="142">
        <v>26638.7</v>
      </c>
      <c r="C7833" s="142"/>
      <c r="D7833" s="142"/>
      <c r="E7833" s="142">
        <v>26638.7</v>
      </c>
      <c r="F7833" s="142" t="s">
        <v>8418</v>
      </c>
      <c r="K7833" s="140" t="s">
        <v>8419</v>
      </c>
    </row>
    <row r="7834" spans="1:11" s="139" customFormat="1" ht="30" customHeight="1">
      <c r="A7834" s="140" t="s">
        <v>5029</v>
      </c>
      <c r="B7834" s="142"/>
      <c r="C7834" s="142">
        <v>45283.6</v>
      </c>
      <c r="D7834" s="142"/>
      <c r="E7834" s="142">
        <v>45283.6</v>
      </c>
      <c r="F7834" s="142" t="s">
        <v>8420</v>
      </c>
      <c r="K7834" s="140" t="s">
        <v>8421</v>
      </c>
    </row>
    <row r="7835" spans="1:11" s="139" customFormat="1" ht="30" customHeight="1">
      <c r="A7835" s="140" t="s">
        <v>5030</v>
      </c>
      <c r="B7835" s="142"/>
      <c r="C7835" s="142"/>
      <c r="D7835" s="142">
        <v>133167.29999999999</v>
      </c>
      <c r="E7835" s="142">
        <v>133167.29999999999</v>
      </c>
      <c r="F7835" s="142" t="s">
        <v>8422</v>
      </c>
      <c r="K7835" s="140" t="s">
        <v>8423</v>
      </c>
    </row>
    <row r="7836" spans="1:11" s="139" customFormat="1" ht="30" customHeight="1">
      <c r="A7836" s="140" t="s">
        <v>52</v>
      </c>
      <c r="B7836" s="142"/>
      <c r="C7836" s="142"/>
      <c r="D7836" s="142"/>
      <c r="E7836" s="142"/>
      <c r="F7836" s="142"/>
      <c r="K7836" s="140" t="s">
        <v>52</v>
      </c>
    </row>
    <row r="7837" spans="1:11" s="139" customFormat="1" ht="30" customHeight="1">
      <c r="A7837" s="140" t="s">
        <v>3748</v>
      </c>
      <c r="B7837" s="142">
        <v>26638.7</v>
      </c>
      <c r="C7837" s="142">
        <v>45283.6</v>
      </c>
      <c r="D7837" s="142">
        <v>133167.29999999999</v>
      </c>
      <c r="E7837" s="142">
        <v>205089.6</v>
      </c>
      <c r="F7837" s="142"/>
      <c r="K7837" s="140" t="s">
        <v>6919</v>
      </c>
    </row>
    <row r="7838" spans="1:11" s="139" customFormat="1" ht="30" customHeight="1">
      <c r="A7838" s="140" t="s">
        <v>52</v>
      </c>
      <c r="B7838" s="142"/>
      <c r="C7838" s="142"/>
      <c r="D7838" s="142"/>
      <c r="E7838" s="142"/>
      <c r="F7838" s="142"/>
      <c r="K7838" s="140" t="s">
        <v>6758</v>
      </c>
    </row>
    <row r="7839" spans="1:11" s="139" customFormat="1" ht="30" customHeight="1">
      <c r="A7839" s="140" t="s">
        <v>5002</v>
      </c>
      <c r="B7839" s="142"/>
      <c r="C7839" s="142"/>
      <c r="D7839" s="142"/>
      <c r="E7839" s="142"/>
      <c r="F7839" s="142"/>
      <c r="K7839" s="140" t="s">
        <v>8424</v>
      </c>
    </row>
    <row r="7840" spans="1:11" s="139" customFormat="1" ht="30" customHeight="1">
      <c r="A7840" s="140" t="s">
        <v>5003</v>
      </c>
      <c r="B7840" s="142"/>
      <c r="C7840" s="142"/>
      <c r="D7840" s="142"/>
      <c r="E7840" s="142"/>
      <c r="F7840" s="142"/>
      <c r="K7840" s="140" t="s">
        <v>8425</v>
      </c>
    </row>
    <row r="7841" spans="1:11" s="139" customFormat="1" ht="30" customHeight="1">
      <c r="A7841" s="140" t="s">
        <v>5004</v>
      </c>
      <c r="B7841" s="142"/>
      <c r="C7841" s="142"/>
      <c r="D7841" s="142"/>
      <c r="E7841" s="142"/>
      <c r="F7841" s="142"/>
      <c r="K7841" s="140" t="s">
        <v>8426</v>
      </c>
    </row>
    <row r="7842" spans="1:11" s="139" customFormat="1" ht="30" customHeight="1">
      <c r="A7842" s="140" t="s">
        <v>5005</v>
      </c>
      <c r="B7842" s="142"/>
      <c r="C7842" s="142"/>
      <c r="D7842" s="142"/>
      <c r="E7842" s="142"/>
      <c r="F7842" s="142"/>
      <c r="K7842" s="140" t="s">
        <v>8427</v>
      </c>
    </row>
    <row r="7843" spans="1:11" s="139" customFormat="1" ht="30" customHeight="1">
      <c r="A7843" s="140" t="s">
        <v>5006</v>
      </c>
      <c r="B7843" s="142"/>
      <c r="C7843" s="142"/>
      <c r="D7843" s="142"/>
      <c r="E7843" s="142"/>
      <c r="F7843" s="142"/>
      <c r="K7843" s="140" t="s">
        <v>8428</v>
      </c>
    </row>
    <row r="7844" spans="1:11" s="139" customFormat="1" ht="30" customHeight="1">
      <c r="A7844" s="140" t="s">
        <v>5007</v>
      </c>
      <c r="B7844" s="142"/>
      <c r="C7844" s="142"/>
      <c r="D7844" s="142"/>
      <c r="E7844" s="142"/>
      <c r="F7844" s="142"/>
      <c r="K7844" s="140" t="s">
        <v>8429</v>
      </c>
    </row>
    <row r="7845" spans="1:11" s="139" customFormat="1" ht="30" customHeight="1">
      <c r="A7845" s="140" t="s">
        <v>5008</v>
      </c>
      <c r="B7845" s="142"/>
      <c r="C7845" s="142"/>
      <c r="D7845" s="142"/>
      <c r="E7845" s="142"/>
      <c r="F7845" s="142"/>
      <c r="K7845" s="140" t="s">
        <v>8430</v>
      </c>
    </row>
    <row r="7846" spans="1:11" s="139" customFormat="1" ht="30" customHeight="1">
      <c r="A7846" s="140" t="s">
        <v>5009</v>
      </c>
      <c r="B7846" s="142"/>
      <c r="C7846" s="142"/>
      <c r="D7846" s="142"/>
      <c r="E7846" s="142"/>
      <c r="F7846" s="142"/>
      <c r="K7846" s="140" t="s">
        <v>8431</v>
      </c>
    </row>
    <row r="7847" spans="1:11" s="139" customFormat="1" ht="30" customHeight="1">
      <c r="A7847" s="140" t="s">
        <v>5010</v>
      </c>
      <c r="B7847" s="142"/>
      <c r="C7847" s="142"/>
      <c r="D7847" s="142"/>
      <c r="E7847" s="142"/>
      <c r="F7847" s="142"/>
      <c r="K7847" s="140" t="s">
        <v>8432</v>
      </c>
    </row>
    <row r="7848" spans="1:11" s="139" customFormat="1" ht="30" customHeight="1">
      <c r="A7848" s="140" t="s">
        <v>5011</v>
      </c>
      <c r="B7848" s="142"/>
      <c r="C7848" s="142"/>
      <c r="D7848" s="142"/>
      <c r="E7848" s="142"/>
      <c r="F7848" s="142"/>
      <c r="K7848" s="140" t="s">
        <v>8433</v>
      </c>
    </row>
    <row r="7849" spans="1:11" s="139" customFormat="1" ht="30" customHeight="1">
      <c r="A7849" s="140" t="s">
        <v>5031</v>
      </c>
      <c r="B7849" s="142">
        <v>11981.7</v>
      </c>
      <c r="C7849" s="142"/>
      <c r="D7849" s="142"/>
      <c r="E7849" s="142">
        <v>11981.7</v>
      </c>
      <c r="F7849" s="142" t="s">
        <v>8418</v>
      </c>
      <c r="K7849" s="140" t="s">
        <v>8434</v>
      </c>
    </row>
    <row r="7850" spans="1:11" s="139" customFormat="1" ht="30" customHeight="1">
      <c r="A7850" s="140" t="s">
        <v>5032</v>
      </c>
      <c r="B7850" s="142"/>
      <c r="C7850" s="142">
        <v>20367.8</v>
      </c>
      <c r="D7850" s="142"/>
      <c r="E7850" s="142">
        <v>20367.8</v>
      </c>
      <c r="F7850" s="142" t="s">
        <v>8420</v>
      </c>
      <c r="K7850" s="140" t="s">
        <v>8435</v>
      </c>
    </row>
    <row r="7851" spans="1:11" s="139" customFormat="1" ht="30" customHeight="1">
      <c r="A7851" s="140" t="s">
        <v>5033</v>
      </c>
      <c r="B7851" s="142"/>
      <c r="C7851" s="142"/>
      <c r="D7851" s="142">
        <v>59896.5</v>
      </c>
      <c r="E7851" s="142">
        <v>59896.5</v>
      </c>
      <c r="F7851" s="142" t="s">
        <v>8422</v>
      </c>
      <c r="K7851" s="140" t="s">
        <v>8436</v>
      </c>
    </row>
    <row r="7852" spans="1:11" s="139" customFormat="1" ht="30" customHeight="1">
      <c r="A7852" s="140" t="s">
        <v>52</v>
      </c>
      <c r="B7852" s="142"/>
      <c r="C7852" s="142"/>
      <c r="D7852" s="142"/>
      <c r="E7852" s="142"/>
      <c r="F7852" s="142"/>
      <c r="K7852" s="140" t="s">
        <v>52</v>
      </c>
    </row>
    <row r="7853" spans="1:11" s="139" customFormat="1" ht="30" customHeight="1">
      <c r="A7853" s="140" t="s">
        <v>4709</v>
      </c>
      <c r="B7853" s="142">
        <v>11981.7</v>
      </c>
      <c r="C7853" s="142">
        <v>20367.8</v>
      </c>
      <c r="D7853" s="142">
        <v>59896.5</v>
      </c>
      <c r="E7853" s="142">
        <v>92246</v>
      </c>
      <c r="F7853" s="142"/>
      <c r="K7853" s="140" t="s">
        <v>9315</v>
      </c>
    </row>
    <row r="7854" spans="1:11" s="139" customFormat="1" ht="30" customHeight="1">
      <c r="A7854" s="140" t="s">
        <v>52</v>
      </c>
      <c r="B7854" s="142"/>
      <c r="C7854" s="142"/>
      <c r="D7854" s="142"/>
      <c r="E7854" s="142"/>
      <c r="F7854" s="142"/>
      <c r="K7854" s="140" t="s">
        <v>6796</v>
      </c>
    </row>
    <row r="7855" spans="1:11" s="139" customFormat="1" ht="30" customHeight="1">
      <c r="A7855" s="140" t="s">
        <v>3650</v>
      </c>
      <c r="B7855" s="142"/>
      <c r="C7855" s="142"/>
      <c r="D7855" s="142"/>
      <c r="E7855" s="142"/>
      <c r="F7855" s="142"/>
      <c r="K7855" s="140" t="s">
        <v>6806</v>
      </c>
    </row>
    <row r="7856" spans="1:11" s="139" customFormat="1" ht="30" customHeight="1">
      <c r="A7856" s="140" t="s">
        <v>5034</v>
      </c>
      <c r="B7856" s="142"/>
      <c r="C7856" s="142"/>
      <c r="D7856" s="142"/>
      <c r="E7856" s="142"/>
      <c r="F7856" s="142"/>
      <c r="K7856" s="140" t="s">
        <v>8437</v>
      </c>
    </row>
    <row r="7857" spans="1:11" s="139" customFormat="1" ht="30" customHeight="1">
      <c r="A7857" s="140" t="s">
        <v>5035</v>
      </c>
      <c r="B7857" s="142"/>
      <c r="C7857" s="142">
        <v>78621.2</v>
      </c>
      <c r="D7857" s="142"/>
      <c r="E7857" s="142">
        <v>78621.2</v>
      </c>
      <c r="F7857" s="142" t="s">
        <v>6755</v>
      </c>
      <c r="K7857" s="140" t="s">
        <v>8438</v>
      </c>
    </row>
    <row r="7858" spans="1:11" s="139" customFormat="1" ht="30" customHeight="1">
      <c r="A7858" s="140" t="s">
        <v>52</v>
      </c>
      <c r="B7858" s="142"/>
      <c r="C7858" s="142"/>
      <c r="D7858" s="142"/>
      <c r="E7858" s="142"/>
      <c r="F7858" s="142"/>
      <c r="K7858" s="140" t="s">
        <v>52</v>
      </c>
    </row>
    <row r="7859" spans="1:11" s="139" customFormat="1" ht="30" customHeight="1">
      <c r="A7859" s="140" t="s">
        <v>3748</v>
      </c>
      <c r="B7859" s="142"/>
      <c r="C7859" s="142">
        <v>78621.2</v>
      </c>
      <c r="D7859" s="142"/>
      <c r="E7859" s="142">
        <v>78621.2</v>
      </c>
      <c r="F7859" s="142"/>
      <c r="K7859" s="140" t="s">
        <v>6993</v>
      </c>
    </row>
    <row r="7860" spans="1:11" s="139" customFormat="1" ht="30" customHeight="1">
      <c r="A7860" s="140" t="s">
        <v>52</v>
      </c>
      <c r="B7860" s="142"/>
      <c r="C7860" s="142"/>
      <c r="D7860" s="142"/>
      <c r="E7860" s="142"/>
      <c r="F7860" s="142"/>
      <c r="K7860" s="140" t="s">
        <v>6805</v>
      </c>
    </row>
    <row r="7861" spans="1:11" s="139" customFormat="1" ht="30" customHeight="1">
      <c r="A7861" s="140" t="s">
        <v>5739</v>
      </c>
      <c r="B7861" s="142"/>
      <c r="C7861" s="142"/>
      <c r="D7861" s="142"/>
      <c r="E7861" s="142"/>
      <c r="F7861" s="142"/>
      <c r="K7861" s="140" t="s">
        <v>9218</v>
      </c>
    </row>
    <row r="7862" spans="1:11" s="139" customFormat="1" ht="30" customHeight="1">
      <c r="A7862" s="140" t="s">
        <v>5740</v>
      </c>
      <c r="B7862" s="142"/>
      <c r="C7862" s="142"/>
      <c r="D7862" s="142"/>
      <c r="E7862" s="142"/>
      <c r="F7862" s="142"/>
      <c r="K7862" s="140" t="s">
        <v>9219</v>
      </c>
    </row>
    <row r="7863" spans="1:11" s="139" customFormat="1" ht="30" customHeight="1">
      <c r="A7863" s="140" t="s">
        <v>5741</v>
      </c>
      <c r="B7863" s="142"/>
      <c r="C7863" s="142"/>
      <c r="D7863" s="142"/>
      <c r="E7863" s="142"/>
      <c r="F7863" s="142"/>
      <c r="K7863" s="140" t="s">
        <v>9220</v>
      </c>
    </row>
    <row r="7864" spans="1:11" s="139" customFormat="1" ht="30" customHeight="1">
      <c r="A7864" s="140" t="s">
        <v>5818</v>
      </c>
      <c r="B7864" s="142">
        <v>9655.1</v>
      </c>
      <c r="C7864" s="142"/>
      <c r="D7864" s="142"/>
      <c r="E7864" s="142">
        <v>9655.1</v>
      </c>
      <c r="F7864" s="142"/>
      <c r="K7864" s="140" t="s">
        <v>9221</v>
      </c>
    </row>
    <row r="7865" spans="1:11" s="139" customFormat="1" ht="30" customHeight="1">
      <c r="A7865" s="140" t="s">
        <v>5743</v>
      </c>
      <c r="B7865" s="142"/>
      <c r="C7865" s="142"/>
      <c r="D7865" s="142"/>
      <c r="E7865" s="142"/>
      <c r="F7865" s="142"/>
      <c r="K7865" s="140" t="s">
        <v>9222</v>
      </c>
    </row>
    <row r="7866" spans="1:11" s="139" customFormat="1" ht="30" customHeight="1">
      <c r="A7866" s="140" t="s">
        <v>5819</v>
      </c>
      <c r="B7866" s="142"/>
      <c r="C7866" s="142">
        <v>57444.9</v>
      </c>
      <c r="D7866" s="142"/>
      <c r="E7866" s="142">
        <v>57444.9</v>
      </c>
      <c r="F7866" s="142"/>
      <c r="K7866" s="140" t="s">
        <v>9223</v>
      </c>
    </row>
    <row r="7867" spans="1:11" s="139" customFormat="1" ht="30" customHeight="1">
      <c r="A7867" s="140" t="s">
        <v>5745</v>
      </c>
      <c r="B7867" s="142"/>
      <c r="C7867" s="142"/>
      <c r="D7867" s="142"/>
      <c r="E7867" s="142"/>
      <c r="F7867" s="142"/>
      <c r="K7867" s="140" t="s">
        <v>9224</v>
      </c>
    </row>
    <row r="7868" spans="1:11" s="139" customFormat="1" ht="30" customHeight="1">
      <c r="A7868" s="140" t="s">
        <v>5820</v>
      </c>
      <c r="B7868" s="142"/>
      <c r="C7868" s="142"/>
      <c r="D7868" s="142">
        <v>48265.9</v>
      </c>
      <c r="E7868" s="142">
        <v>48265.9</v>
      </c>
      <c r="F7868" s="142"/>
      <c r="K7868" s="140" t="s">
        <v>9225</v>
      </c>
    </row>
    <row r="7869" spans="1:11" s="139" customFormat="1" ht="30" customHeight="1">
      <c r="A7869" s="140" t="s">
        <v>5747</v>
      </c>
      <c r="B7869" s="142"/>
      <c r="C7869" s="142"/>
      <c r="D7869" s="142"/>
      <c r="E7869" s="142"/>
      <c r="F7869" s="142"/>
      <c r="K7869" s="140" t="s">
        <v>9226</v>
      </c>
    </row>
    <row r="7870" spans="1:11" s="139" customFormat="1" ht="30" customHeight="1">
      <c r="A7870" s="140" t="s">
        <v>5821</v>
      </c>
      <c r="B7870" s="142"/>
      <c r="C7870" s="142">
        <v>36928.800000000003</v>
      </c>
      <c r="D7870" s="142"/>
      <c r="E7870" s="142">
        <v>36928.800000000003</v>
      </c>
      <c r="F7870" s="142"/>
      <c r="K7870" s="140" t="s">
        <v>9227</v>
      </c>
    </row>
    <row r="7871" spans="1:11" s="139" customFormat="1" ht="30" customHeight="1">
      <c r="A7871" s="140" t="s">
        <v>5749</v>
      </c>
      <c r="B7871" s="142"/>
      <c r="C7871" s="142"/>
      <c r="D7871" s="142"/>
      <c r="E7871" s="142"/>
      <c r="F7871" s="142"/>
      <c r="K7871" s="140" t="s">
        <v>9228</v>
      </c>
    </row>
    <row r="7872" spans="1:11" s="139" customFormat="1" ht="30" customHeight="1">
      <c r="A7872" s="140" t="s">
        <v>5822</v>
      </c>
      <c r="B7872" s="142"/>
      <c r="C7872" s="142">
        <v>68793.5</v>
      </c>
      <c r="D7872" s="142"/>
      <c r="E7872" s="142">
        <v>68793.5</v>
      </c>
      <c r="F7872" s="142"/>
      <c r="K7872" s="140" t="s">
        <v>9229</v>
      </c>
    </row>
    <row r="7873" spans="1:11" s="139" customFormat="1" ht="30" customHeight="1">
      <c r="A7873" s="140" t="s">
        <v>5823</v>
      </c>
      <c r="B7873" s="142"/>
      <c r="C7873" s="142">
        <v>44224.4</v>
      </c>
      <c r="D7873" s="142"/>
      <c r="E7873" s="142">
        <v>44224.4</v>
      </c>
      <c r="F7873" s="142"/>
      <c r="K7873" s="140" t="s">
        <v>9230</v>
      </c>
    </row>
    <row r="7874" spans="1:11" s="139" customFormat="1" ht="30" customHeight="1">
      <c r="A7874" s="140" t="s">
        <v>3748</v>
      </c>
      <c r="B7874" s="142">
        <v>9655.1</v>
      </c>
      <c r="C7874" s="142">
        <v>94373.7</v>
      </c>
      <c r="D7874" s="142">
        <v>48265.9</v>
      </c>
      <c r="E7874" s="142">
        <v>152294.70000000001</v>
      </c>
      <c r="F7874" s="142"/>
      <c r="K7874" s="140" t="s">
        <v>7190</v>
      </c>
    </row>
    <row r="7875" spans="1:11" s="139" customFormat="1" ht="30" customHeight="1">
      <c r="A7875" s="140" t="s">
        <v>3708</v>
      </c>
      <c r="B7875" s="142">
        <v>48275.5</v>
      </c>
      <c r="C7875" s="142">
        <v>238646.3</v>
      </c>
      <c r="D7875" s="142">
        <v>241329.7</v>
      </c>
      <c r="E7875" s="142">
        <v>528251.5</v>
      </c>
      <c r="F7875" s="142"/>
      <c r="K7875" s="140" t="s">
        <v>6882</v>
      </c>
    </row>
    <row r="7876" spans="1:11" s="139" customFormat="1" ht="30" customHeight="1">
      <c r="A7876" s="140"/>
      <c r="B7876" s="140"/>
      <c r="C7876" s="140"/>
      <c r="D7876" s="140"/>
      <c r="E7876" s="140"/>
      <c r="F7876" s="140"/>
    </row>
    <row r="7877" spans="1:11" s="139" customFormat="1" ht="30" customHeight="1" thickBot="1">
      <c r="A7877" s="144" t="s">
        <v>3566</v>
      </c>
      <c r="B7877" s="145">
        <v>48275</v>
      </c>
      <c r="C7877" s="145">
        <v>238646</v>
      </c>
      <c r="D7877" s="145">
        <v>241329</v>
      </c>
      <c r="E7877" s="145">
        <v>528250</v>
      </c>
      <c r="F7877" s="144"/>
    </row>
    <row r="7878" spans="1:11" s="139" customFormat="1" ht="30" customHeight="1">
      <c r="A7878" s="140"/>
      <c r="B7878" s="140"/>
      <c r="C7878" s="140"/>
      <c r="D7878" s="140"/>
      <c r="E7878" s="140"/>
      <c r="F7878" s="140"/>
    </row>
    <row r="7879" spans="1:11" s="139" customFormat="1" ht="30" customHeight="1">
      <c r="A7879" s="140" t="s">
        <v>9323</v>
      </c>
      <c r="B7879" s="141">
        <v>91381</v>
      </c>
      <c r="C7879" s="141">
        <v>4229951</v>
      </c>
      <c r="D7879" s="141">
        <v>281020</v>
      </c>
      <c r="E7879" s="141">
        <v>4602352</v>
      </c>
      <c r="F7879" s="140" t="s">
        <v>52</v>
      </c>
      <c r="G7879" s="139" t="s">
        <v>52</v>
      </c>
      <c r="H7879" s="139" t="s">
        <v>6622</v>
      </c>
      <c r="K7879" s="139">
        <v>1</v>
      </c>
    </row>
    <row r="7880" spans="1:11" s="139" customFormat="1" ht="30" customHeight="1">
      <c r="A7880" s="147"/>
      <c r="B7880" s="140"/>
      <c r="C7880" s="140"/>
      <c r="D7880" s="140"/>
      <c r="E7880" s="140"/>
      <c r="F7880" s="140"/>
    </row>
    <row r="7881" spans="1:11" s="139" customFormat="1" ht="30" customHeight="1">
      <c r="A7881" s="140" t="s">
        <v>6674</v>
      </c>
      <c r="B7881" s="140"/>
      <c r="C7881" s="140"/>
      <c r="D7881" s="140"/>
      <c r="E7881" s="140"/>
      <c r="F7881" s="140"/>
      <c r="G7881" s="139" t="s">
        <v>52</v>
      </c>
      <c r="I7881" s="139" t="s">
        <v>1535</v>
      </c>
      <c r="J7881" s="139" t="s">
        <v>52</v>
      </c>
      <c r="K7881" s="139" t="s">
        <v>56</v>
      </c>
    </row>
    <row r="7882" spans="1:11" s="139" customFormat="1" ht="30" customHeight="1">
      <c r="A7882" s="140" t="s">
        <v>5897</v>
      </c>
      <c r="B7882" s="142"/>
      <c r="C7882" s="142"/>
      <c r="D7882" s="142"/>
      <c r="E7882" s="142"/>
      <c r="F7882" s="142"/>
      <c r="K7882" s="140" t="s">
        <v>9324</v>
      </c>
    </row>
    <row r="7883" spans="1:11" s="139" customFormat="1" ht="30" customHeight="1">
      <c r="A7883" s="140" t="s">
        <v>52</v>
      </c>
      <c r="B7883" s="142"/>
      <c r="C7883" s="142"/>
      <c r="D7883" s="142"/>
      <c r="E7883" s="142"/>
      <c r="F7883" s="142"/>
      <c r="K7883" s="140" t="s">
        <v>52</v>
      </c>
    </row>
    <row r="7884" spans="1:11" s="139" customFormat="1" ht="30" customHeight="1">
      <c r="A7884" s="140" t="s">
        <v>3548</v>
      </c>
      <c r="B7884" s="142"/>
      <c r="C7884" s="142"/>
      <c r="D7884" s="142"/>
      <c r="E7884" s="142"/>
      <c r="F7884" s="142"/>
      <c r="K7884" s="140" t="s">
        <v>9233</v>
      </c>
    </row>
    <row r="7885" spans="1:11" s="139" customFormat="1" ht="30" customHeight="1">
      <c r="A7885" s="140" t="s">
        <v>5753</v>
      </c>
      <c r="B7885" s="142"/>
      <c r="C7885" s="142"/>
      <c r="D7885" s="142"/>
      <c r="E7885" s="142"/>
      <c r="F7885" s="142"/>
      <c r="K7885" s="140" t="s">
        <v>9234</v>
      </c>
    </row>
    <row r="7886" spans="1:11" s="139" customFormat="1" ht="30" customHeight="1">
      <c r="A7886" s="140" t="s">
        <v>5754</v>
      </c>
      <c r="B7886" s="142"/>
      <c r="C7886" s="142"/>
      <c r="D7886" s="142"/>
      <c r="E7886" s="142"/>
      <c r="F7886" s="142"/>
      <c r="K7886" s="140" t="s">
        <v>9235</v>
      </c>
    </row>
    <row r="7887" spans="1:11" s="139" customFormat="1" ht="30" customHeight="1">
      <c r="A7887" s="140" t="s">
        <v>5755</v>
      </c>
      <c r="B7887" s="142"/>
      <c r="C7887" s="142"/>
      <c r="D7887" s="142"/>
      <c r="E7887" s="142"/>
      <c r="F7887" s="142"/>
      <c r="K7887" s="140" t="s">
        <v>9236</v>
      </c>
    </row>
    <row r="7888" spans="1:11" s="139" customFormat="1" ht="30" customHeight="1">
      <c r="A7888" s="140" t="s">
        <v>5756</v>
      </c>
      <c r="B7888" s="142"/>
      <c r="C7888" s="142"/>
      <c r="D7888" s="142"/>
      <c r="E7888" s="142"/>
      <c r="F7888" s="142"/>
      <c r="K7888" s="140" t="s">
        <v>9237</v>
      </c>
    </row>
    <row r="7889" spans="1:11" s="139" customFormat="1" ht="30" customHeight="1">
      <c r="A7889" s="140" t="s">
        <v>5757</v>
      </c>
      <c r="B7889" s="142"/>
      <c r="C7889" s="142"/>
      <c r="D7889" s="142"/>
      <c r="E7889" s="142"/>
      <c r="F7889" s="142"/>
      <c r="K7889" s="140" t="s">
        <v>9238</v>
      </c>
    </row>
    <row r="7890" spans="1:11" s="139" customFormat="1" ht="30" customHeight="1">
      <c r="A7890" s="140" t="s">
        <v>5758</v>
      </c>
      <c r="B7890" s="142"/>
      <c r="C7890" s="142"/>
      <c r="D7890" s="142"/>
      <c r="E7890" s="142"/>
      <c r="F7890" s="142"/>
      <c r="K7890" s="140" t="s">
        <v>9239</v>
      </c>
    </row>
    <row r="7891" spans="1:11" s="139" customFormat="1" ht="30" customHeight="1">
      <c r="A7891" s="140" t="s">
        <v>5825</v>
      </c>
      <c r="B7891" s="142"/>
      <c r="C7891" s="142"/>
      <c r="D7891" s="142"/>
      <c r="E7891" s="142"/>
      <c r="F7891" s="142"/>
      <c r="K7891" s="140" t="s">
        <v>9280</v>
      </c>
    </row>
    <row r="7892" spans="1:11" s="139" customFormat="1" ht="30" customHeight="1">
      <c r="A7892" s="140" t="s">
        <v>5760</v>
      </c>
      <c r="B7892" s="142"/>
      <c r="C7892" s="142"/>
      <c r="D7892" s="142"/>
      <c r="E7892" s="142"/>
      <c r="F7892" s="142"/>
      <c r="K7892" s="140" t="s">
        <v>9241</v>
      </c>
    </row>
    <row r="7893" spans="1:11" s="139" customFormat="1" ht="30" customHeight="1">
      <c r="A7893" s="140" t="s">
        <v>5761</v>
      </c>
      <c r="B7893" s="142"/>
      <c r="C7893" s="142"/>
      <c r="D7893" s="142"/>
      <c r="E7893" s="142"/>
      <c r="F7893" s="142"/>
      <c r="K7893" s="140" t="s">
        <v>9242</v>
      </c>
    </row>
    <row r="7894" spans="1:11" s="139" customFormat="1" ht="30" customHeight="1">
      <c r="A7894" s="140" t="s">
        <v>5762</v>
      </c>
      <c r="B7894" s="142"/>
      <c r="C7894" s="142"/>
      <c r="D7894" s="142"/>
      <c r="E7894" s="142"/>
      <c r="F7894" s="142"/>
      <c r="K7894" s="140" t="s">
        <v>9243</v>
      </c>
    </row>
    <row r="7895" spans="1:11" s="139" customFormat="1" ht="30" customHeight="1">
      <c r="A7895" s="140" t="s">
        <v>5763</v>
      </c>
      <c r="B7895" s="142"/>
      <c r="C7895" s="142"/>
      <c r="D7895" s="142"/>
      <c r="E7895" s="142"/>
      <c r="F7895" s="142"/>
      <c r="K7895" s="140" t="s">
        <v>9244</v>
      </c>
    </row>
    <row r="7896" spans="1:11" s="139" customFormat="1" ht="30" customHeight="1">
      <c r="A7896" s="140" t="s">
        <v>5762</v>
      </c>
      <c r="B7896" s="142"/>
      <c r="C7896" s="142"/>
      <c r="D7896" s="142"/>
      <c r="E7896" s="142"/>
      <c r="F7896" s="142"/>
      <c r="K7896" s="140" t="s">
        <v>9243</v>
      </c>
    </row>
    <row r="7897" spans="1:11" s="139" customFormat="1" ht="30" customHeight="1">
      <c r="A7897" s="140" t="s">
        <v>5764</v>
      </c>
      <c r="B7897" s="142"/>
      <c r="C7897" s="142"/>
      <c r="D7897" s="142"/>
      <c r="E7897" s="142"/>
      <c r="F7897" s="142"/>
      <c r="K7897" s="140" t="s">
        <v>9245</v>
      </c>
    </row>
    <row r="7898" spans="1:11" s="139" customFormat="1" ht="30" customHeight="1">
      <c r="A7898" s="140" t="s">
        <v>5765</v>
      </c>
      <c r="B7898" s="142"/>
      <c r="C7898" s="142"/>
      <c r="D7898" s="142"/>
      <c r="E7898" s="142"/>
      <c r="F7898" s="142"/>
      <c r="K7898" s="140" t="s">
        <v>9246</v>
      </c>
    </row>
    <row r="7899" spans="1:11" s="139" customFormat="1" ht="30" customHeight="1">
      <c r="A7899" s="140" t="s">
        <v>52</v>
      </c>
      <c r="B7899" s="142"/>
      <c r="C7899" s="142"/>
      <c r="D7899" s="142"/>
      <c r="E7899" s="142"/>
      <c r="F7899" s="142"/>
      <c r="K7899" s="140" t="s">
        <v>6676</v>
      </c>
    </row>
    <row r="7900" spans="1:11" s="139" customFormat="1" ht="30" customHeight="1">
      <c r="A7900" s="140" t="s">
        <v>5576</v>
      </c>
      <c r="B7900" s="142"/>
      <c r="C7900" s="142"/>
      <c r="D7900" s="142"/>
      <c r="E7900" s="142"/>
      <c r="F7900" s="142"/>
      <c r="K7900" s="140" t="s">
        <v>9023</v>
      </c>
    </row>
    <row r="7901" spans="1:11" s="139" customFormat="1" ht="30" customHeight="1">
      <c r="A7901" s="140" t="s">
        <v>5766</v>
      </c>
      <c r="B7901" s="142"/>
      <c r="C7901" s="142"/>
      <c r="D7901" s="142"/>
      <c r="E7901" s="142"/>
      <c r="F7901" s="142"/>
      <c r="K7901" s="140" t="s">
        <v>9247</v>
      </c>
    </row>
    <row r="7902" spans="1:11" s="139" customFormat="1" ht="30" customHeight="1">
      <c r="A7902" s="140" t="s">
        <v>5826</v>
      </c>
      <c r="B7902" s="142">
        <v>44337.599999999999</v>
      </c>
      <c r="C7902" s="142"/>
      <c r="D7902" s="142"/>
      <c r="E7902" s="142">
        <v>44337.599999999999</v>
      </c>
      <c r="F7902" s="142" t="s">
        <v>8742</v>
      </c>
      <c r="K7902" s="140" t="s">
        <v>9248</v>
      </c>
    </row>
    <row r="7903" spans="1:11" s="139" customFormat="1" ht="30" customHeight="1">
      <c r="A7903" s="140" t="s">
        <v>5827</v>
      </c>
      <c r="B7903" s="142"/>
      <c r="C7903" s="142">
        <v>195609.60000000001</v>
      </c>
      <c r="D7903" s="142"/>
      <c r="E7903" s="142">
        <v>195609.60000000001</v>
      </c>
      <c r="F7903" s="142" t="s">
        <v>8744</v>
      </c>
      <c r="K7903" s="140" t="s">
        <v>9249</v>
      </c>
    </row>
    <row r="7904" spans="1:11" s="139" customFormat="1" ht="30" customHeight="1">
      <c r="A7904" s="140" t="s">
        <v>5828</v>
      </c>
      <c r="B7904" s="142"/>
      <c r="C7904" s="142"/>
      <c r="D7904" s="142">
        <v>81007.199999999997</v>
      </c>
      <c r="E7904" s="142">
        <v>81007.199999999997</v>
      </c>
      <c r="F7904" s="142" t="s">
        <v>8746</v>
      </c>
      <c r="K7904" s="140" t="s">
        <v>9250</v>
      </c>
    </row>
    <row r="7905" spans="1:11" s="139" customFormat="1" ht="30" customHeight="1">
      <c r="A7905" s="140" t="s">
        <v>5770</v>
      </c>
      <c r="B7905" s="142"/>
      <c r="C7905" s="142"/>
      <c r="D7905" s="142"/>
      <c r="E7905" s="142"/>
      <c r="F7905" s="142"/>
      <c r="K7905" s="140" t="s">
        <v>9251</v>
      </c>
    </row>
    <row r="7906" spans="1:11" s="139" customFormat="1" ht="30" customHeight="1">
      <c r="A7906" s="140" t="s">
        <v>5829</v>
      </c>
      <c r="B7906" s="142">
        <v>28767.599999999999</v>
      </c>
      <c r="C7906" s="142"/>
      <c r="D7906" s="142"/>
      <c r="E7906" s="142">
        <v>28767.599999999999</v>
      </c>
      <c r="F7906" s="142" t="s">
        <v>8418</v>
      </c>
      <c r="K7906" s="140" t="s">
        <v>9252</v>
      </c>
    </row>
    <row r="7907" spans="1:11" s="139" customFormat="1" ht="30" customHeight="1">
      <c r="A7907" s="140" t="s">
        <v>5830</v>
      </c>
      <c r="B7907" s="142"/>
      <c r="C7907" s="142">
        <v>48902.400000000001</v>
      </c>
      <c r="D7907" s="142"/>
      <c r="E7907" s="142">
        <v>48902.400000000001</v>
      </c>
      <c r="F7907" s="142" t="s">
        <v>8420</v>
      </c>
      <c r="K7907" s="140" t="s">
        <v>9253</v>
      </c>
    </row>
    <row r="7908" spans="1:11" s="139" customFormat="1" ht="30" customHeight="1">
      <c r="A7908" s="140" t="s">
        <v>5831</v>
      </c>
      <c r="B7908" s="142"/>
      <c r="C7908" s="142"/>
      <c r="D7908" s="142">
        <v>143809.20000000001</v>
      </c>
      <c r="E7908" s="142">
        <v>143809.20000000001</v>
      </c>
      <c r="F7908" s="142" t="s">
        <v>8422</v>
      </c>
      <c r="K7908" s="140" t="s">
        <v>9254</v>
      </c>
    </row>
    <row r="7909" spans="1:11" s="139" customFormat="1" ht="30" customHeight="1">
      <c r="A7909" s="140" t="s">
        <v>5774</v>
      </c>
      <c r="B7909" s="142"/>
      <c r="C7909" s="142"/>
      <c r="D7909" s="142"/>
      <c r="E7909" s="142"/>
      <c r="F7909" s="142"/>
      <c r="K7909" s="140" t="s">
        <v>9255</v>
      </c>
    </row>
    <row r="7910" spans="1:11" s="139" customFormat="1" ht="30" customHeight="1">
      <c r="A7910" s="140" t="s">
        <v>5832</v>
      </c>
      <c r="B7910" s="142">
        <v>18276.3</v>
      </c>
      <c r="C7910" s="142"/>
      <c r="D7910" s="142"/>
      <c r="E7910" s="142">
        <v>18276.3</v>
      </c>
      <c r="F7910" s="142"/>
      <c r="K7910" s="140" t="s">
        <v>9256</v>
      </c>
    </row>
    <row r="7911" spans="1:11" s="139" customFormat="1" ht="30" customHeight="1">
      <c r="A7911" s="140" t="s">
        <v>5833</v>
      </c>
      <c r="B7911" s="142"/>
      <c r="C7911" s="142">
        <v>213948</v>
      </c>
      <c r="D7911" s="142"/>
      <c r="E7911" s="142">
        <v>213948</v>
      </c>
      <c r="F7911" s="142"/>
      <c r="K7911" s="140" t="s">
        <v>9257</v>
      </c>
    </row>
    <row r="7912" spans="1:11" s="139" customFormat="1" ht="30" customHeight="1">
      <c r="A7912" s="140" t="s">
        <v>5834</v>
      </c>
      <c r="B7912" s="142"/>
      <c r="C7912" s="142"/>
      <c r="D7912" s="142">
        <v>56204.1</v>
      </c>
      <c r="E7912" s="142">
        <v>56204.1</v>
      </c>
      <c r="F7912" s="142"/>
      <c r="K7912" s="140" t="s">
        <v>9258</v>
      </c>
    </row>
    <row r="7913" spans="1:11" s="139" customFormat="1" ht="30" customHeight="1">
      <c r="A7913" s="140" t="s">
        <v>5747</v>
      </c>
      <c r="B7913" s="142"/>
      <c r="C7913" s="142"/>
      <c r="D7913" s="142"/>
      <c r="E7913" s="142"/>
      <c r="F7913" s="142"/>
      <c r="K7913" s="140" t="s">
        <v>9226</v>
      </c>
    </row>
    <row r="7914" spans="1:11" s="139" customFormat="1" ht="30" customHeight="1">
      <c r="A7914" s="140" t="s">
        <v>5835</v>
      </c>
      <c r="B7914" s="142"/>
      <c r="C7914" s="142">
        <v>137538</v>
      </c>
      <c r="D7914" s="142"/>
      <c r="E7914" s="142">
        <v>137538</v>
      </c>
      <c r="F7914" s="142"/>
      <c r="K7914" s="140" t="s">
        <v>9259</v>
      </c>
    </row>
    <row r="7915" spans="1:11" s="139" customFormat="1" ht="30" customHeight="1">
      <c r="A7915" s="140" t="s">
        <v>52</v>
      </c>
      <c r="B7915" s="146"/>
      <c r="C7915" s="146"/>
      <c r="D7915" s="146"/>
      <c r="E7915" s="146"/>
      <c r="F7915" s="146"/>
      <c r="K7915" s="140" t="s">
        <v>6994</v>
      </c>
    </row>
    <row r="7916" spans="1:11" s="139" customFormat="1" ht="30" customHeight="1">
      <c r="A7916" s="140" t="s">
        <v>3618</v>
      </c>
      <c r="B7916" s="142">
        <v>91381.5</v>
      </c>
      <c r="C7916" s="142">
        <v>595998</v>
      </c>
      <c r="D7916" s="142">
        <v>281020.5</v>
      </c>
      <c r="E7916" s="142">
        <v>968400</v>
      </c>
      <c r="F7916" s="142"/>
      <c r="K7916" s="140" t="s">
        <v>6757</v>
      </c>
    </row>
    <row r="7917" spans="1:11" s="139" customFormat="1" ht="30" customHeight="1">
      <c r="A7917" s="140" t="s">
        <v>52</v>
      </c>
      <c r="B7917" s="142"/>
      <c r="C7917" s="142"/>
      <c r="D7917" s="142"/>
      <c r="E7917" s="142"/>
      <c r="F7917" s="142"/>
      <c r="K7917" s="140" t="s">
        <v>6758</v>
      </c>
    </row>
    <row r="7918" spans="1:11" s="139" customFormat="1" ht="30" customHeight="1">
      <c r="A7918" s="140" t="s">
        <v>3956</v>
      </c>
      <c r="B7918" s="142"/>
      <c r="C7918" s="142"/>
      <c r="D7918" s="142"/>
      <c r="E7918" s="142"/>
      <c r="F7918" s="142"/>
      <c r="K7918" s="140" t="s">
        <v>7073</v>
      </c>
    </row>
    <row r="7919" spans="1:11" s="139" customFormat="1" ht="30" customHeight="1">
      <c r="A7919" s="140" t="s">
        <v>5836</v>
      </c>
      <c r="B7919" s="142"/>
      <c r="C7919" s="142">
        <v>859920.3</v>
      </c>
      <c r="D7919" s="142"/>
      <c r="E7919" s="142">
        <v>859920.3</v>
      </c>
      <c r="F7919" s="142" t="s">
        <v>6752</v>
      </c>
      <c r="K7919" s="140" t="s">
        <v>9260</v>
      </c>
    </row>
    <row r="7920" spans="1:11" s="139" customFormat="1" ht="30" customHeight="1">
      <c r="A7920" s="140" t="s">
        <v>5837</v>
      </c>
      <c r="B7920" s="142"/>
      <c r="C7920" s="142">
        <v>509425.2</v>
      </c>
      <c r="D7920" s="142"/>
      <c r="E7920" s="142">
        <v>509425.2</v>
      </c>
      <c r="F7920" s="142" t="s">
        <v>6755</v>
      </c>
      <c r="K7920" s="140" t="s">
        <v>9261</v>
      </c>
    </row>
    <row r="7921" spans="1:11" s="139" customFormat="1" ht="30" customHeight="1">
      <c r="A7921" s="140" t="s">
        <v>5838</v>
      </c>
      <c r="B7921" s="142"/>
      <c r="C7921" s="142">
        <v>121507.2</v>
      </c>
      <c r="D7921" s="142"/>
      <c r="E7921" s="142">
        <v>121507.2</v>
      </c>
      <c r="F7921" s="142" t="s">
        <v>9262</v>
      </c>
      <c r="K7921" s="140" t="s">
        <v>9263</v>
      </c>
    </row>
    <row r="7922" spans="1:11" s="139" customFormat="1" ht="30" customHeight="1">
      <c r="A7922" s="140" t="s">
        <v>3618</v>
      </c>
      <c r="B7922" s="142"/>
      <c r="C7922" s="142">
        <v>1490852.7</v>
      </c>
      <c r="D7922" s="142"/>
      <c r="E7922" s="142">
        <v>1490852.7</v>
      </c>
      <c r="F7922" s="142"/>
      <c r="K7922" s="140" t="s">
        <v>6761</v>
      </c>
    </row>
    <row r="7923" spans="1:11" s="139" customFormat="1" ht="30" customHeight="1">
      <c r="A7923" s="140" t="s">
        <v>52</v>
      </c>
      <c r="B7923" s="142"/>
      <c r="C7923" s="142"/>
      <c r="D7923" s="142"/>
      <c r="E7923" s="142"/>
      <c r="F7923" s="142"/>
      <c r="K7923" s="140" t="s">
        <v>6796</v>
      </c>
    </row>
    <row r="7924" spans="1:11" s="139" customFormat="1" ht="30" customHeight="1">
      <c r="A7924" s="140" t="s">
        <v>5337</v>
      </c>
      <c r="B7924" s="142"/>
      <c r="C7924" s="142"/>
      <c r="D7924" s="142"/>
      <c r="E7924" s="142"/>
      <c r="F7924" s="142"/>
      <c r="K7924" s="140" t="s">
        <v>8766</v>
      </c>
    </row>
    <row r="7925" spans="1:11" s="139" customFormat="1" ht="30" customHeight="1">
      <c r="A7925" s="140" t="s">
        <v>5839</v>
      </c>
      <c r="B7925" s="142"/>
      <c r="C7925" s="142">
        <v>1304496.1000000001</v>
      </c>
      <c r="D7925" s="142"/>
      <c r="E7925" s="142">
        <v>1304496.1000000001</v>
      </c>
      <c r="F7925" s="142"/>
      <c r="K7925" s="140" t="s">
        <v>9264</v>
      </c>
    </row>
    <row r="7926" spans="1:11" s="139" customFormat="1" ht="30" customHeight="1">
      <c r="A7926" s="140" t="s">
        <v>5840</v>
      </c>
      <c r="B7926" s="142"/>
      <c r="C7926" s="142">
        <v>838604.6</v>
      </c>
      <c r="D7926" s="142"/>
      <c r="E7926" s="142">
        <v>838604.6</v>
      </c>
      <c r="F7926" s="142"/>
      <c r="K7926" s="140" t="s">
        <v>9265</v>
      </c>
    </row>
    <row r="7927" spans="1:11" s="139" customFormat="1" ht="30" customHeight="1">
      <c r="A7927" s="140" t="s">
        <v>3618</v>
      </c>
      <c r="B7927" s="142"/>
      <c r="C7927" s="142">
        <v>2143100.7000000002</v>
      </c>
      <c r="D7927" s="142"/>
      <c r="E7927" s="142">
        <v>2143100.7000000002</v>
      </c>
      <c r="F7927" s="142"/>
      <c r="K7927" s="140" t="s">
        <v>6821</v>
      </c>
    </row>
    <row r="7928" spans="1:11" s="139" customFormat="1" ht="30" customHeight="1">
      <c r="A7928" s="140" t="s">
        <v>3970</v>
      </c>
      <c r="B7928" s="142">
        <v>91381.5</v>
      </c>
      <c r="C7928" s="142">
        <v>4229951.4000000004</v>
      </c>
      <c r="D7928" s="142">
        <v>281020.5</v>
      </c>
      <c r="E7928" s="142">
        <v>4602353.4000000004</v>
      </c>
      <c r="F7928" s="142"/>
      <c r="K7928" s="140" t="s">
        <v>9266</v>
      </c>
    </row>
    <row r="7929" spans="1:11" s="139" customFormat="1" ht="30" customHeight="1">
      <c r="A7929" s="140"/>
      <c r="B7929" s="140"/>
      <c r="C7929" s="140"/>
      <c r="D7929" s="140"/>
      <c r="E7929" s="140"/>
      <c r="F7929" s="140"/>
    </row>
    <row r="7930" spans="1:11" s="139" customFormat="1" ht="30" customHeight="1" thickBot="1">
      <c r="A7930" s="144" t="s">
        <v>3566</v>
      </c>
      <c r="B7930" s="145">
        <v>91381</v>
      </c>
      <c r="C7930" s="145">
        <v>4229951</v>
      </c>
      <c r="D7930" s="145">
        <v>281020</v>
      </c>
      <c r="E7930" s="145">
        <v>4602352</v>
      </c>
      <c r="F7930" s="144"/>
    </row>
    <row r="7931" spans="1:11" s="139" customFormat="1" ht="30" customHeight="1">
      <c r="A7931" s="140"/>
      <c r="B7931" s="140"/>
      <c r="C7931" s="140"/>
      <c r="D7931" s="140"/>
      <c r="E7931" s="140"/>
      <c r="F7931" s="140"/>
    </row>
    <row r="7932" spans="1:11" s="139" customFormat="1" ht="30" customHeight="1">
      <c r="A7932" s="140" t="s">
        <v>9325</v>
      </c>
      <c r="B7932" s="141">
        <v>43806</v>
      </c>
      <c r="C7932" s="141">
        <v>161824</v>
      </c>
      <c r="D7932" s="141">
        <v>218989</v>
      </c>
      <c r="E7932" s="141">
        <v>424619</v>
      </c>
      <c r="F7932" s="140" t="s">
        <v>52</v>
      </c>
      <c r="G7932" s="139" t="s">
        <v>52</v>
      </c>
      <c r="H7932" s="139" t="s">
        <v>6623</v>
      </c>
      <c r="K7932" s="139">
        <v>1</v>
      </c>
    </row>
    <row r="7933" spans="1:11" s="139" customFormat="1" ht="30" customHeight="1">
      <c r="A7933" s="147"/>
      <c r="B7933" s="140"/>
      <c r="C7933" s="140"/>
      <c r="D7933" s="140"/>
      <c r="E7933" s="140"/>
      <c r="F7933" s="140"/>
    </row>
    <row r="7934" spans="1:11" s="139" customFormat="1" ht="30" customHeight="1">
      <c r="A7934" s="140" t="s">
        <v>6674</v>
      </c>
      <c r="B7934" s="140"/>
      <c r="C7934" s="140"/>
      <c r="D7934" s="140"/>
      <c r="E7934" s="140"/>
      <c r="F7934" s="140"/>
      <c r="G7934" s="139" t="s">
        <v>52</v>
      </c>
      <c r="I7934" s="139" t="s">
        <v>1535</v>
      </c>
      <c r="J7934" s="139" t="s">
        <v>52</v>
      </c>
      <c r="K7934" s="139" t="s">
        <v>56</v>
      </c>
    </row>
    <row r="7935" spans="1:11" s="139" customFormat="1" ht="30" customHeight="1">
      <c r="A7935" s="140" t="s">
        <v>5898</v>
      </c>
      <c r="B7935" s="142"/>
      <c r="C7935" s="142"/>
      <c r="D7935" s="142"/>
      <c r="E7935" s="142"/>
      <c r="F7935" s="142"/>
      <c r="K7935" s="140" t="s">
        <v>9326</v>
      </c>
    </row>
    <row r="7936" spans="1:11" s="139" customFormat="1" ht="30" customHeight="1">
      <c r="A7936" s="140" t="s">
        <v>52</v>
      </c>
      <c r="B7936" s="142"/>
      <c r="C7936" s="142"/>
      <c r="D7936" s="142"/>
      <c r="E7936" s="142"/>
      <c r="F7936" s="142"/>
      <c r="K7936" s="140" t="s">
        <v>52</v>
      </c>
    </row>
    <row r="7937" spans="1:11" s="139" customFormat="1" ht="30" customHeight="1">
      <c r="A7937" s="140" t="s">
        <v>3548</v>
      </c>
      <c r="B7937" s="142"/>
      <c r="C7937" s="142"/>
      <c r="D7937" s="142"/>
      <c r="E7937" s="142"/>
      <c r="F7937" s="142"/>
      <c r="K7937" s="140" t="s">
        <v>6677</v>
      </c>
    </row>
    <row r="7938" spans="1:11" s="139" customFormat="1" ht="30" customHeight="1">
      <c r="A7938" s="140" t="s">
        <v>4977</v>
      </c>
      <c r="B7938" s="142"/>
      <c r="C7938" s="142"/>
      <c r="D7938" s="142"/>
      <c r="E7938" s="142"/>
      <c r="F7938" s="142"/>
      <c r="K7938" s="140" t="s">
        <v>8398</v>
      </c>
    </row>
    <row r="7939" spans="1:11" s="139" customFormat="1" ht="30" customHeight="1">
      <c r="A7939" s="140" t="s">
        <v>5727</v>
      </c>
      <c r="B7939" s="142"/>
      <c r="C7939" s="142"/>
      <c r="D7939" s="142"/>
      <c r="E7939" s="142"/>
      <c r="F7939" s="142"/>
      <c r="K7939" s="140" t="s">
        <v>9206</v>
      </c>
    </row>
    <row r="7940" spans="1:11" s="139" customFormat="1" ht="30" customHeight="1">
      <c r="A7940" s="140" t="s">
        <v>4321</v>
      </c>
      <c r="B7940" s="142"/>
      <c r="C7940" s="142"/>
      <c r="D7940" s="142"/>
      <c r="E7940" s="142"/>
      <c r="F7940" s="142"/>
      <c r="K7940" s="140" t="s">
        <v>7554</v>
      </c>
    </row>
    <row r="7941" spans="1:11" s="139" customFormat="1" ht="30" customHeight="1">
      <c r="A7941" s="140" t="s">
        <v>4322</v>
      </c>
      <c r="B7941" s="142"/>
      <c r="C7941" s="142"/>
      <c r="D7941" s="142"/>
      <c r="E7941" s="142"/>
      <c r="F7941" s="142"/>
      <c r="K7941" s="140" t="s">
        <v>7555</v>
      </c>
    </row>
    <row r="7942" spans="1:11" s="139" customFormat="1" ht="30" customHeight="1">
      <c r="A7942" s="140" t="s">
        <v>4979</v>
      </c>
      <c r="B7942" s="142"/>
      <c r="C7942" s="142"/>
      <c r="D7942" s="142"/>
      <c r="E7942" s="142"/>
      <c r="F7942" s="142"/>
      <c r="K7942" s="140" t="s">
        <v>8400</v>
      </c>
    </row>
    <row r="7943" spans="1:11" s="139" customFormat="1" ht="30" customHeight="1">
      <c r="A7943" s="140" t="s">
        <v>4980</v>
      </c>
      <c r="B7943" s="142"/>
      <c r="C7943" s="142"/>
      <c r="D7943" s="142"/>
      <c r="E7943" s="142"/>
      <c r="F7943" s="142"/>
      <c r="K7943" s="140" t="s">
        <v>8401</v>
      </c>
    </row>
    <row r="7944" spans="1:11" s="139" customFormat="1" ht="30" customHeight="1">
      <c r="A7944" s="140" t="s">
        <v>4981</v>
      </c>
      <c r="B7944" s="142"/>
      <c r="C7944" s="142"/>
      <c r="D7944" s="142"/>
      <c r="E7944" s="142"/>
      <c r="F7944" s="142"/>
      <c r="K7944" s="140" t="s">
        <v>8402</v>
      </c>
    </row>
    <row r="7945" spans="1:11" s="139" customFormat="1" ht="30" customHeight="1">
      <c r="A7945" s="140" t="s">
        <v>3635</v>
      </c>
      <c r="B7945" s="142"/>
      <c r="C7945" s="142"/>
      <c r="D7945" s="142"/>
      <c r="E7945" s="142"/>
      <c r="F7945" s="142"/>
      <c r="K7945" s="140" t="s">
        <v>6777</v>
      </c>
    </row>
    <row r="7946" spans="1:11" s="139" customFormat="1" ht="30" customHeight="1">
      <c r="A7946" s="140" t="s">
        <v>4982</v>
      </c>
      <c r="B7946" s="142"/>
      <c r="C7946" s="142"/>
      <c r="D7946" s="142"/>
      <c r="E7946" s="142"/>
      <c r="F7946" s="142"/>
      <c r="K7946" s="140" t="s">
        <v>8403</v>
      </c>
    </row>
    <row r="7947" spans="1:11" s="139" customFormat="1" ht="30" customHeight="1">
      <c r="A7947" s="140" t="s">
        <v>4983</v>
      </c>
      <c r="B7947" s="142"/>
      <c r="C7947" s="142"/>
      <c r="D7947" s="142"/>
      <c r="E7947" s="142"/>
      <c r="F7947" s="142"/>
      <c r="K7947" s="140" t="s">
        <v>8404</v>
      </c>
    </row>
    <row r="7948" spans="1:11" s="139" customFormat="1" ht="30" customHeight="1">
      <c r="A7948" s="140" t="s">
        <v>4984</v>
      </c>
      <c r="B7948" s="142"/>
      <c r="C7948" s="142"/>
      <c r="D7948" s="142"/>
      <c r="E7948" s="142"/>
      <c r="F7948" s="142"/>
      <c r="K7948" s="140" t="s">
        <v>8405</v>
      </c>
    </row>
    <row r="7949" spans="1:11" s="139" customFormat="1" ht="30" customHeight="1">
      <c r="A7949" s="140" t="s">
        <v>4985</v>
      </c>
      <c r="B7949" s="142"/>
      <c r="C7949" s="142"/>
      <c r="D7949" s="142"/>
      <c r="E7949" s="142"/>
      <c r="F7949" s="142"/>
      <c r="K7949" s="140" t="s">
        <v>4985</v>
      </c>
    </row>
    <row r="7950" spans="1:11" s="139" customFormat="1" ht="30" customHeight="1">
      <c r="A7950" s="140" t="s">
        <v>4986</v>
      </c>
      <c r="B7950" s="142"/>
      <c r="C7950" s="142"/>
      <c r="D7950" s="142"/>
      <c r="E7950" s="142"/>
      <c r="F7950" s="142"/>
      <c r="K7950" s="140" t="s">
        <v>4986</v>
      </c>
    </row>
    <row r="7951" spans="1:11" s="139" customFormat="1" ht="30" customHeight="1">
      <c r="A7951" s="140" t="s">
        <v>3586</v>
      </c>
      <c r="B7951" s="142"/>
      <c r="C7951" s="142"/>
      <c r="D7951" s="142"/>
      <c r="E7951" s="142"/>
      <c r="F7951" s="142"/>
      <c r="K7951" s="140" t="s">
        <v>6718</v>
      </c>
    </row>
    <row r="7952" spans="1:11" s="139" customFormat="1" ht="30" customHeight="1">
      <c r="A7952" s="140" t="s">
        <v>4987</v>
      </c>
      <c r="B7952" s="142"/>
      <c r="C7952" s="142"/>
      <c r="D7952" s="142"/>
      <c r="E7952" s="142"/>
      <c r="F7952" s="142"/>
      <c r="K7952" s="140" t="s">
        <v>8406</v>
      </c>
    </row>
    <row r="7953" spans="1:11" s="139" customFormat="1" ht="30" customHeight="1">
      <c r="A7953" s="140" t="s">
        <v>5728</v>
      </c>
      <c r="B7953" s="142"/>
      <c r="C7953" s="142"/>
      <c r="D7953" s="142"/>
      <c r="E7953" s="142"/>
      <c r="F7953" s="142"/>
      <c r="K7953" s="140" t="s">
        <v>9207</v>
      </c>
    </row>
    <row r="7954" spans="1:11" s="139" customFormat="1" ht="30" customHeight="1">
      <c r="A7954" s="140" t="s">
        <v>4989</v>
      </c>
      <c r="B7954" s="142"/>
      <c r="C7954" s="142"/>
      <c r="D7954" s="142"/>
      <c r="E7954" s="142"/>
      <c r="F7954" s="142"/>
      <c r="K7954" s="140" t="s">
        <v>9208</v>
      </c>
    </row>
    <row r="7955" spans="1:11" s="139" customFormat="1" ht="30" customHeight="1">
      <c r="A7955" s="140" t="s">
        <v>5729</v>
      </c>
      <c r="B7955" s="142"/>
      <c r="C7955" s="142"/>
      <c r="D7955" s="142"/>
      <c r="E7955" s="142"/>
      <c r="F7955" s="142"/>
      <c r="K7955" s="140" t="s">
        <v>9209</v>
      </c>
    </row>
    <row r="7956" spans="1:11" s="139" customFormat="1" ht="30" customHeight="1">
      <c r="A7956" s="140" t="s">
        <v>5899</v>
      </c>
      <c r="B7956" s="142"/>
      <c r="C7956" s="142"/>
      <c r="D7956" s="142"/>
      <c r="E7956" s="142"/>
      <c r="F7956" s="142"/>
      <c r="K7956" s="140" t="s">
        <v>9327</v>
      </c>
    </row>
    <row r="7957" spans="1:11" s="139" customFormat="1" ht="30" customHeight="1">
      <c r="A7957" s="140" t="s">
        <v>4992</v>
      </c>
      <c r="B7957" s="142"/>
      <c r="C7957" s="142"/>
      <c r="D7957" s="142"/>
      <c r="E7957" s="142"/>
      <c r="F7957" s="142"/>
      <c r="K7957" s="140" t="s">
        <v>8411</v>
      </c>
    </row>
    <row r="7958" spans="1:11" s="139" customFormat="1" ht="30" customHeight="1">
      <c r="A7958" s="140" t="s">
        <v>4993</v>
      </c>
      <c r="B7958" s="142"/>
      <c r="C7958" s="142"/>
      <c r="D7958" s="142"/>
      <c r="E7958" s="142"/>
      <c r="F7958" s="142"/>
      <c r="K7958" s="140" t="s">
        <v>8412</v>
      </c>
    </row>
    <row r="7959" spans="1:11" s="139" customFormat="1" ht="30" customHeight="1">
      <c r="A7959" s="140" t="s">
        <v>4994</v>
      </c>
      <c r="B7959" s="142"/>
      <c r="C7959" s="142"/>
      <c r="D7959" s="142"/>
      <c r="E7959" s="142"/>
      <c r="F7959" s="142"/>
      <c r="K7959" s="140" t="s">
        <v>8413</v>
      </c>
    </row>
    <row r="7960" spans="1:11" s="139" customFormat="1" ht="30" customHeight="1">
      <c r="A7960" s="140" t="s">
        <v>4995</v>
      </c>
      <c r="B7960" s="142"/>
      <c r="C7960" s="142"/>
      <c r="D7960" s="142"/>
      <c r="E7960" s="142"/>
      <c r="F7960" s="142"/>
      <c r="K7960" s="140" t="s">
        <v>8414</v>
      </c>
    </row>
    <row r="7961" spans="1:11" s="139" customFormat="1" ht="30" customHeight="1">
      <c r="A7961" s="140" t="s">
        <v>4994</v>
      </c>
      <c r="B7961" s="142"/>
      <c r="C7961" s="142"/>
      <c r="D7961" s="142"/>
      <c r="E7961" s="142"/>
      <c r="F7961" s="142"/>
      <c r="K7961" s="140" t="s">
        <v>8413</v>
      </c>
    </row>
    <row r="7962" spans="1:11" s="139" customFormat="1" ht="30" customHeight="1">
      <c r="A7962" s="140" t="s">
        <v>4996</v>
      </c>
      <c r="B7962" s="142"/>
      <c r="C7962" s="142"/>
      <c r="D7962" s="142"/>
      <c r="E7962" s="142"/>
      <c r="F7962" s="142"/>
      <c r="K7962" s="140" t="s">
        <v>8415</v>
      </c>
    </row>
    <row r="7963" spans="1:11" s="139" customFormat="1" ht="30" customHeight="1">
      <c r="A7963" s="140" t="s">
        <v>4997</v>
      </c>
      <c r="B7963" s="142"/>
      <c r="C7963" s="142"/>
      <c r="D7963" s="142"/>
      <c r="E7963" s="142"/>
      <c r="F7963" s="142"/>
      <c r="K7963" s="140" t="s">
        <v>8416</v>
      </c>
    </row>
    <row r="7964" spans="1:11" s="139" customFormat="1" ht="30" customHeight="1">
      <c r="A7964" s="140" t="s">
        <v>52</v>
      </c>
      <c r="B7964" s="142"/>
      <c r="C7964" s="142"/>
      <c r="D7964" s="142"/>
      <c r="E7964" s="142"/>
      <c r="F7964" s="142"/>
      <c r="K7964" s="140" t="s">
        <v>6676</v>
      </c>
    </row>
    <row r="7965" spans="1:11" s="139" customFormat="1" ht="30" customHeight="1">
      <c r="A7965" s="140" t="s">
        <v>4998</v>
      </c>
      <c r="B7965" s="142"/>
      <c r="C7965" s="142"/>
      <c r="D7965" s="142"/>
      <c r="E7965" s="142"/>
      <c r="F7965" s="142"/>
      <c r="K7965" s="140" t="s">
        <v>8417</v>
      </c>
    </row>
    <row r="7966" spans="1:11" s="139" customFormat="1" ht="30" customHeight="1">
      <c r="A7966" s="140" t="s">
        <v>5049</v>
      </c>
      <c r="B7966" s="142">
        <v>29598.6</v>
      </c>
      <c r="C7966" s="142"/>
      <c r="D7966" s="142"/>
      <c r="E7966" s="142">
        <v>29598.6</v>
      </c>
      <c r="F7966" s="142" t="s">
        <v>8418</v>
      </c>
      <c r="K7966" s="140" t="s">
        <v>8419</v>
      </c>
    </row>
    <row r="7967" spans="1:11" s="139" customFormat="1" ht="30" customHeight="1">
      <c r="A7967" s="140" t="s">
        <v>5050</v>
      </c>
      <c r="B7967" s="142"/>
      <c r="C7967" s="142">
        <v>50315.1</v>
      </c>
      <c r="D7967" s="142"/>
      <c r="E7967" s="142">
        <v>50315.1</v>
      </c>
      <c r="F7967" s="142" t="s">
        <v>8420</v>
      </c>
      <c r="K7967" s="140" t="s">
        <v>8421</v>
      </c>
    </row>
    <row r="7968" spans="1:11" s="139" customFormat="1" ht="30" customHeight="1">
      <c r="A7968" s="140" t="s">
        <v>5051</v>
      </c>
      <c r="B7968" s="142"/>
      <c r="C7968" s="142"/>
      <c r="D7968" s="142">
        <v>147963.6</v>
      </c>
      <c r="E7968" s="142">
        <v>147963.6</v>
      </c>
      <c r="F7968" s="142" t="s">
        <v>8422</v>
      </c>
      <c r="K7968" s="140" t="s">
        <v>8423</v>
      </c>
    </row>
    <row r="7969" spans="1:11" s="139" customFormat="1" ht="30" customHeight="1">
      <c r="A7969" s="140" t="s">
        <v>52</v>
      </c>
      <c r="B7969" s="142"/>
      <c r="C7969" s="142"/>
      <c r="D7969" s="142"/>
      <c r="E7969" s="142"/>
      <c r="F7969" s="142"/>
      <c r="K7969" s="140" t="s">
        <v>52</v>
      </c>
    </row>
    <row r="7970" spans="1:11" s="139" customFormat="1" ht="30" customHeight="1">
      <c r="A7970" s="140" t="s">
        <v>3748</v>
      </c>
      <c r="B7970" s="142">
        <v>29598.6</v>
      </c>
      <c r="C7970" s="142">
        <v>50315.1</v>
      </c>
      <c r="D7970" s="142">
        <v>147963.6</v>
      </c>
      <c r="E7970" s="142">
        <v>227877.3</v>
      </c>
      <c r="F7970" s="142"/>
      <c r="K7970" s="140" t="s">
        <v>6919</v>
      </c>
    </row>
    <row r="7971" spans="1:11" s="139" customFormat="1" ht="30" customHeight="1">
      <c r="A7971" s="140" t="s">
        <v>52</v>
      </c>
      <c r="B7971" s="142"/>
      <c r="C7971" s="142"/>
      <c r="D7971" s="142"/>
      <c r="E7971" s="142"/>
      <c r="F7971" s="142"/>
      <c r="K7971" s="140" t="s">
        <v>6758</v>
      </c>
    </row>
    <row r="7972" spans="1:11" s="139" customFormat="1" ht="30" customHeight="1">
      <c r="A7972" s="140" t="s">
        <v>5002</v>
      </c>
      <c r="B7972" s="142"/>
      <c r="C7972" s="142"/>
      <c r="D7972" s="142"/>
      <c r="E7972" s="142"/>
      <c r="F7972" s="142"/>
      <c r="K7972" s="140" t="s">
        <v>8424</v>
      </c>
    </row>
    <row r="7973" spans="1:11" s="139" customFormat="1" ht="30" customHeight="1">
      <c r="A7973" s="140" t="s">
        <v>4341</v>
      </c>
      <c r="B7973" s="142"/>
      <c r="C7973" s="142"/>
      <c r="D7973" s="142"/>
      <c r="E7973" s="142"/>
      <c r="F7973" s="142"/>
      <c r="K7973" s="140" t="s">
        <v>7577</v>
      </c>
    </row>
    <row r="7974" spans="1:11" s="139" customFormat="1" ht="30" customHeight="1">
      <c r="A7974" s="140" t="s">
        <v>5004</v>
      </c>
      <c r="B7974" s="142"/>
      <c r="C7974" s="142"/>
      <c r="D7974" s="142"/>
      <c r="E7974" s="142"/>
      <c r="F7974" s="142"/>
      <c r="K7974" s="140" t="s">
        <v>8426</v>
      </c>
    </row>
    <row r="7975" spans="1:11" s="139" customFormat="1" ht="30" customHeight="1">
      <c r="A7975" s="140" t="s">
        <v>5005</v>
      </c>
      <c r="B7975" s="142"/>
      <c r="C7975" s="142"/>
      <c r="D7975" s="142"/>
      <c r="E7975" s="142"/>
      <c r="F7975" s="142"/>
      <c r="K7975" s="140" t="s">
        <v>8427</v>
      </c>
    </row>
    <row r="7976" spans="1:11" s="139" customFormat="1" ht="30" customHeight="1">
      <c r="A7976" s="140" t="s">
        <v>5006</v>
      </c>
      <c r="B7976" s="142"/>
      <c r="C7976" s="142"/>
      <c r="D7976" s="142"/>
      <c r="E7976" s="142"/>
      <c r="F7976" s="142"/>
      <c r="K7976" s="140" t="s">
        <v>8428</v>
      </c>
    </row>
    <row r="7977" spans="1:11" s="139" customFormat="1" ht="30" customHeight="1">
      <c r="A7977" s="140" t="s">
        <v>5731</v>
      </c>
      <c r="B7977" s="142"/>
      <c r="C7977" s="142"/>
      <c r="D7977" s="142"/>
      <c r="E7977" s="142"/>
      <c r="F7977" s="142"/>
      <c r="K7977" s="140" t="s">
        <v>9211</v>
      </c>
    </row>
    <row r="7978" spans="1:11" s="139" customFormat="1" ht="30" customHeight="1">
      <c r="A7978" s="140" t="s">
        <v>5732</v>
      </c>
      <c r="B7978" s="142"/>
      <c r="C7978" s="142"/>
      <c r="D7978" s="142"/>
      <c r="E7978" s="142"/>
      <c r="F7978" s="142"/>
      <c r="K7978" s="140" t="s">
        <v>9212</v>
      </c>
    </row>
    <row r="7979" spans="1:11" s="139" customFormat="1" ht="30" customHeight="1">
      <c r="A7979" s="140" t="s">
        <v>5009</v>
      </c>
      <c r="B7979" s="142"/>
      <c r="C7979" s="142"/>
      <c r="D7979" s="142"/>
      <c r="E7979" s="142"/>
      <c r="F7979" s="142"/>
      <c r="K7979" s="140" t="s">
        <v>8431</v>
      </c>
    </row>
    <row r="7980" spans="1:11" s="139" customFormat="1" ht="30" customHeight="1">
      <c r="A7980" s="140" t="s">
        <v>5733</v>
      </c>
      <c r="B7980" s="142"/>
      <c r="C7980" s="142"/>
      <c r="D7980" s="142"/>
      <c r="E7980" s="142"/>
      <c r="F7980" s="142"/>
      <c r="K7980" s="140" t="s">
        <v>8432</v>
      </c>
    </row>
    <row r="7981" spans="1:11" s="139" customFormat="1" ht="30" customHeight="1">
      <c r="A7981" s="140" t="s">
        <v>5011</v>
      </c>
      <c r="B7981" s="142"/>
      <c r="C7981" s="142"/>
      <c r="D7981" s="142"/>
      <c r="E7981" s="142"/>
      <c r="F7981" s="142"/>
      <c r="K7981" s="140" t="s">
        <v>8433</v>
      </c>
    </row>
    <row r="7982" spans="1:11" s="139" customFormat="1" ht="30" customHeight="1">
      <c r="A7982" s="140" t="s">
        <v>5900</v>
      </c>
      <c r="B7982" s="142">
        <v>14207.9</v>
      </c>
      <c r="C7982" s="142"/>
      <c r="D7982" s="142"/>
      <c r="E7982" s="142">
        <v>14207.9</v>
      </c>
      <c r="F7982" s="142" t="s">
        <v>8418</v>
      </c>
      <c r="K7982" s="140" t="s">
        <v>8434</v>
      </c>
    </row>
    <row r="7983" spans="1:11" s="139" customFormat="1" ht="30" customHeight="1">
      <c r="A7983" s="140" t="s">
        <v>5901</v>
      </c>
      <c r="B7983" s="142"/>
      <c r="C7983" s="142">
        <v>24152.3</v>
      </c>
      <c r="D7983" s="142"/>
      <c r="E7983" s="142">
        <v>24152.3</v>
      </c>
      <c r="F7983" s="142" t="s">
        <v>8420</v>
      </c>
      <c r="K7983" s="140" t="s">
        <v>8435</v>
      </c>
    </row>
    <row r="7984" spans="1:11" s="139" customFormat="1" ht="30" customHeight="1">
      <c r="A7984" s="140" t="s">
        <v>5902</v>
      </c>
      <c r="B7984" s="142"/>
      <c r="C7984" s="142"/>
      <c r="D7984" s="142">
        <v>71025.7</v>
      </c>
      <c r="E7984" s="142">
        <v>71025.7</v>
      </c>
      <c r="F7984" s="142" t="s">
        <v>8422</v>
      </c>
      <c r="K7984" s="140" t="s">
        <v>8436</v>
      </c>
    </row>
    <row r="7985" spans="1:11" s="139" customFormat="1" ht="30" customHeight="1">
      <c r="A7985" s="140" t="s">
        <v>52</v>
      </c>
      <c r="B7985" s="142"/>
      <c r="C7985" s="142"/>
      <c r="D7985" s="142"/>
      <c r="E7985" s="142"/>
      <c r="F7985" s="142"/>
      <c r="K7985" s="140" t="s">
        <v>52</v>
      </c>
    </row>
    <row r="7986" spans="1:11" s="139" customFormat="1" ht="30" customHeight="1">
      <c r="A7986" s="140" t="s">
        <v>3748</v>
      </c>
      <c r="B7986" s="142">
        <v>14207.9</v>
      </c>
      <c r="C7986" s="142">
        <v>24152.3</v>
      </c>
      <c r="D7986" s="142">
        <v>71025.7</v>
      </c>
      <c r="E7986" s="142">
        <v>109385.9</v>
      </c>
      <c r="F7986" s="142"/>
      <c r="K7986" s="140" t="s">
        <v>6924</v>
      </c>
    </row>
    <row r="7987" spans="1:11" s="139" customFormat="1" ht="30" customHeight="1">
      <c r="A7987" s="140" t="s">
        <v>52</v>
      </c>
      <c r="B7987" s="142"/>
      <c r="C7987" s="142"/>
      <c r="D7987" s="142"/>
      <c r="E7987" s="142"/>
      <c r="F7987" s="142"/>
      <c r="K7987" s="140" t="s">
        <v>6796</v>
      </c>
    </row>
    <row r="7988" spans="1:11" s="139" customFormat="1" ht="30" customHeight="1">
      <c r="A7988" s="140" t="s">
        <v>3650</v>
      </c>
      <c r="B7988" s="142"/>
      <c r="C7988" s="142"/>
      <c r="D7988" s="142"/>
      <c r="E7988" s="142"/>
      <c r="F7988" s="142"/>
      <c r="K7988" s="140" t="s">
        <v>6806</v>
      </c>
    </row>
    <row r="7989" spans="1:11" s="139" customFormat="1" ht="30" customHeight="1">
      <c r="A7989" s="140" t="s">
        <v>5055</v>
      </c>
      <c r="B7989" s="142"/>
      <c r="C7989" s="142"/>
      <c r="D7989" s="142"/>
      <c r="E7989" s="142"/>
      <c r="F7989" s="142"/>
      <c r="K7989" s="140" t="s">
        <v>8437</v>
      </c>
    </row>
    <row r="7990" spans="1:11" s="139" customFormat="1" ht="30" customHeight="1">
      <c r="A7990" s="140" t="s">
        <v>5903</v>
      </c>
      <c r="B7990" s="142"/>
      <c r="C7990" s="142">
        <v>87356.9</v>
      </c>
      <c r="D7990" s="142"/>
      <c r="E7990" s="142">
        <v>87356.9</v>
      </c>
      <c r="F7990" s="142" t="s">
        <v>6755</v>
      </c>
      <c r="K7990" s="140" t="s">
        <v>9213</v>
      </c>
    </row>
    <row r="7991" spans="1:11" s="139" customFormat="1" ht="30" customHeight="1">
      <c r="A7991" s="140" t="s">
        <v>52</v>
      </c>
      <c r="B7991" s="142"/>
      <c r="C7991" s="142"/>
      <c r="D7991" s="142"/>
      <c r="E7991" s="142"/>
      <c r="F7991" s="142"/>
      <c r="K7991" s="140" t="s">
        <v>52</v>
      </c>
    </row>
    <row r="7992" spans="1:11" s="139" customFormat="1" ht="30" customHeight="1">
      <c r="A7992" s="140" t="s">
        <v>3748</v>
      </c>
      <c r="B7992" s="142"/>
      <c r="C7992" s="142">
        <v>87356.9</v>
      </c>
      <c r="D7992" s="142"/>
      <c r="E7992" s="142">
        <v>87356.9</v>
      </c>
      <c r="F7992" s="142"/>
      <c r="K7992" s="140" t="s">
        <v>6993</v>
      </c>
    </row>
    <row r="7993" spans="1:11" s="139" customFormat="1" ht="30" customHeight="1">
      <c r="A7993" s="140" t="s">
        <v>52</v>
      </c>
      <c r="B7993" s="146"/>
      <c r="C7993" s="146"/>
      <c r="D7993" s="146"/>
      <c r="E7993" s="146"/>
      <c r="F7993" s="146"/>
      <c r="K7993" s="140" t="s">
        <v>6994</v>
      </c>
    </row>
    <row r="7994" spans="1:11" s="139" customFormat="1" ht="30" customHeight="1">
      <c r="A7994" s="140" t="s">
        <v>3801</v>
      </c>
      <c r="B7994" s="146">
        <v>43806.5</v>
      </c>
      <c r="C7994" s="146">
        <v>161824.29999999999</v>
      </c>
      <c r="D7994" s="146">
        <v>218989.3</v>
      </c>
      <c r="E7994" s="146">
        <v>424620.1</v>
      </c>
      <c r="F7994" s="146"/>
      <c r="K7994" s="140" t="s">
        <v>6995</v>
      </c>
    </row>
    <row r="7995" spans="1:11" s="139" customFormat="1" ht="30" customHeight="1">
      <c r="A7995" s="140"/>
      <c r="B7995" s="140"/>
      <c r="C7995" s="140"/>
      <c r="D7995" s="140"/>
      <c r="E7995" s="140"/>
      <c r="F7995" s="140"/>
    </row>
    <row r="7996" spans="1:11" s="139" customFormat="1" ht="30" customHeight="1" thickBot="1">
      <c r="A7996" s="144" t="s">
        <v>3566</v>
      </c>
      <c r="B7996" s="145">
        <v>43806</v>
      </c>
      <c r="C7996" s="145">
        <v>161824</v>
      </c>
      <c r="D7996" s="145">
        <v>218989</v>
      </c>
      <c r="E7996" s="145">
        <v>424619</v>
      </c>
      <c r="F7996" s="144"/>
    </row>
    <row r="7997" spans="1:11" s="139" customFormat="1" ht="30" customHeight="1">
      <c r="A7997" s="140"/>
      <c r="B7997" s="140"/>
      <c r="C7997" s="140"/>
      <c r="D7997" s="140"/>
      <c r="E7997" s="140"/>
      <c r="F7997" s="140"/>
    </row>
    <row r="7998" spans="1:11" s="139" customFormat="1" ht="30" customHeight="1">
      <c r="A7998" s="140" t="s">
        <v>9328</v>
      </c>
      <c r="B7998" s="141">
        <v>18167</v>
      </c>
      <c r="C7998" s="141">
        <v>140985</v>
      </c>
      <c r="D7998" s="141">
        <v>200995</v>
      </c>
      <c r="E7998" s="141">
        <v>360147</v>
      </c>
      <c r="F7998" s="140" t="s">
        <v>52</v>
      </c>
      <c r="G7998" s="139" t="s">
        <v>52</v>
      </c>
      <c r="H7998" s="139" t="s">
        <v>6624</v>
      </c>
      <c r="K7998" s="139">
        <v>1</v>
      </c>
    </row>
    <row r="7999" spans="1:11" s="139" customFormat="1" ht="30" customHeight="1">
      <c r="A7999" s="147"/>
      <c r="B7999" s="140"/>
      <c r="C7999" s="140"/>
      <c r="D7999" s="140"/>
      <c r="E7999" s="140"/>
      <c r="F7999" s="140"/>
    </row>
    <row r="8000" spans="1:11" s="139" customFormat="1" ht="30" customHeight="1">
      <c r="A8000" s="140" t="s">
        <v>6674</v>
      </c>
      <c r="B8000" s="140"/>
      <c r="C8000" s="140"/>
      <c r="D8000" s="140"/>
      <c r="E8000" s="140"/>
      <c r="F8000" s="140"/>
      <c r="G8000" s="139" t="s">
        <v>52</v>
      </c>
      <c r="I8000" s="139" t="s">
        <v>1535</v>
      </c>
      <c r="J8000" s="139" t="s">
        <v>52</v>
      </c>
      <c r="K8000" s="139" t="s">
        <v>56</v>
      </c>
    </row>
    <row r="8001" spans="1:11" s="139" customFormat="1" ht="30" customHeight="1">
      <c r="A8001" s="140" t="s">
        <v>5904</v>
      </c>
      <c r="B8001" s="142"/>
      <c r="C8001" s="142"/>
      <c r="D8001" s="142"/>
      <c r="E8001" s="142"/>
      <c r="F8001" s="142"/>
      <c r="K8001" s="140" t="s">
        <v>9329</v>
      </c>
    </row>
    <row r="8002" spans="1:11" s="139" customFormat="1" ht="30" customHeight="1">
      <c r="A8002" s="140" t="s">
        <v>3548</v>
      </c>
      <c r="B8002" s="142"/>
      <c r="C8002" s="142"/>
      <c r="D8002" s="142"/>
      <c r="E8002" s="142"/>
      <c r="F8002" s="142"/>
      <c r="K8002" s="140" t="s">
        <v>6677</v>
      </c>
    </row>
    <row r="8003" spans="1:11" s="139" customFormat="1" ht="30" customHeight="1">
      <c r="A8003" s="140" t="s">
        <v>5847</v>
      </c>
      <c r="B8003" s="142"/>
      <c r="C8003" s="142"/>
      <c r="D8003" s="142"/>
      <c r="E8003" s="142"/>
      <c r="F8003" s="142"/>
      <c r="K8003" s="140" t="s">
        <v>9285</v>
      </c>
    </row>
    <row r="8004" spans="1:11" s="139" customFormat="1" ht="30" customHeight="1">
      <c r="A8004" s="140" t="s">
        <v>5848</v>
      </c>
      <c r="B8004" s="142"/>
      <c r="C8004" s="142"/>
      <c r="D8004" s="142"/>
      <c r="E8004" s="142"/>
      <c r="F8004" s="142"/>
      <c r="K8004" s="140" t="s">
        <v>9286</v>
      </c>
    </row>
    <row r="8005" spans="1:11" s="139" customFormat="1" ht="30" customHeight="1">
      <c r="A8005" s="140" t="s">
        <v>5849</v>
      </c>
      <c r="B8005" s="142"/>
      <c r="C8005" s="142"/>
      <c r="D8005" s="142"/>
      <c r="E8005" s="142"/>
      <c r="F8005" s="142"/>
      <c r="K8005" s="140" t="s">
        <v>9287</v>
      </c>
    </row>
    <row r="8006" spans="1:11" s="139" customFormat="1" ht="30" customHeight="1">
      <c r="A8006" s="140" t="s">
        <v>5850</v>
      </c>
      <c r="B8006" s="142"/>
      <c r="C8006" s="142"/>
      <c r="D8006" s="142"/>
      <c r="E8006" s="142"/>
      <c r="F8006" s="142"/>
      <c r="K8006" s="140" t="s">
        <v>9288</v>
      </c>
    </row>
    <row r="8007" spans="1:11" s="139" customFormat="1" ht="30" customHeight="1">
      <c r="A8007" s="140" t="s">
        <v>5851</v>
      </c>
      <c r="B8007" s="142"/>
      <c r="C8007" s="142"/>
      <c r="D8007" s="142"/>
      <c r="E8007" s="142"/>
      <c r="F8007" s="142"/>
      <c r="K8007" s="140" t="s">
        <v>9289</v>
      </c>
    </row>
    <row r="8008" spans="1:11" s="139" customFormat="1" ht="30" customHeight="1">
      <c r="A8008" s="140" t="s">
        <v>5852</v>
      </c>
      <c r="B8008" s="142"/>
      <c r="C8008" s="142"/>
      <c r="D8008" s="142"/>
      <c r="E8008" s="142"/>
      <c r="F8008" s="142"/>
      <c r="K8008" s="140" t="s">
        <v>9290</v>
      </c>
    </row>
    <row r="8009" spans="1:11" s="139" customFormat="1" ht="30" customHeight="1">
      <c r="A8009" s="140" t="s">
        <v>5853</v>
      </c>
      <c r="B8009" s="142"/>
      <c r="C8009" s="142"/>
      <c r="D8009" s="142"/>
      <c r="E8009" s="142"/>
      <c r="F8009" s="142"/>
      <c r="K8009" s="140" t="s">
        <v>9291</v>
      </c>
    </row>
    <row r="8010" spans="1:11" s="139" customFormat="1" ht="30" customHeight="1">
      <c r="A8010" s="140" t="s">
        <v>3576</v>
      </c>
      <c r="B8010" s="142"/>
      <c r="C8010" s="142"/>
      <c r="D8010" s="142"/>
      <c r="E8010" s="142"/>
      <c r="F8010" s="142"/>
      <c r="K8010" s="140" t="s">
        <v>6708</v>
      </c>
    </row>
    <row r="8011" spans="1:11" s="139" customFormat="1" ht="30" customHeight="1">
      <c r="A8011" s="140" t="s">
        <v>3577</v>
      </c>
      <c r="B8011" s="142"/>
      <c r="C8011" s="142"/>
      <c r="D8011" s="142"/>
      <c r="E8011" s="142"/>
      <c r="F8011" s="142"/>
      <c r="K8011" s="140" t="s">
        <v>6709</v>
      </c>
    </row>
    <row r="8012" spans="1:11" s="139" customFormat="1" ht="30" customHeight="1">
      <c r="A8012" s="140" t="s">
        <v>3578</v>
      </c>
      <c r="B8012" s="142"/>
      <c r="C8012" s="142"/>
      <c r="D8012" s="142"/>
      <c r="E8012" s="142"/>
      <c r="F8012" s="142"/>
      <c r="K8012" s="140" t="s">
        <v>6710</v>
      </c>
    </row>
    <row r="8013" spans="1:11" s="139" customFormat="1" ht="30" customHeight="1">
      <c r="A8013" s="140" t="s">
        <v>3579</v>
      </c>
      <c r="B8013" s="142"/>
      <c r="C8013" s="142"/>
      <c r="D8013" s="142"/>
      <c r="E8013" s="142"/>
      <c r="F8013" s="142"/>
      <c r="K8013" s="140" t="s">
        <v>6711</v>
      </c>
    </row>
    <row r="8014" spans="1:11" s="139" customFormat="1" ht="30" customHeight="1">
      <c r="A8014" s="140" t="s">
        <v>3580</v>
      </c>
      <c r="B8014" s="142"/>
      <c r="C8014" s="142"/>
      <c r="D8014" s="142"/>
      <c r="E8014" s="142"/>
      <c r="F8014" s="142"/>
      <c r="K8014" s="140" t="s">
        <v>6712</v>
      </c>
    </row>
    <row r="8015" spans="1:11" s="139" customFormat="1" ht="30" customHeight="1">
      <c r="A8015" s="140" t="s">
        <v>3581</v>
      </c>
      <c r="B8015" s="142"/>
      <c r="C8015" s="142"/>
      <c r="D8015" s="142"/>
      <c r="E8015" s="142"/>
      <c r="F8015" s="142"/>
      <c r="K8015" s="140" t="s">
        <v>6713</v>
      </c>
    </row>
    <row r="8016" spans="1:11" s="139" customFormat="1" ht="30" customHeight="1">
      <c r="A8016" s="140" t="s">
        <v>5854</v>
      </c>
      <c r="B8016" s="142"/>
      <c r="C8016" s="142"/>
      <c r="D8016" s="142"/>
      <c r="E8016" s="142"/>
      <c r="F8016" s="142"/>
      <c r="K8016" s="140" t="s">
        <v>9292</v>
      </c>
    </row>
    <row r="8017" spans="1:11" s="139" customFormat="1" ht="30" customHeight="1">
      <c r="A8017" s="140" t="s">
        <v>5855</v>
      </c>
      <c r="B8017" s="142"/>
      <c r="C8017" s="142"/>
      <c r="D8017" s="142"/>
      <c r="E8017" s="142"/>
      <c r="F8017" s="142"/>
      <c r="K8017" s="140" t="s">
        <v>9293</v>
      </c>
    </row>
    <row r="8018" spans="1:11" s="139" customFormat="1" ht="30" customHeight="1">
      <c r="A8018" s="140" t="s">
        <v>5905</v>
      </c>
      <c r="B8018" s="142"/>
      <c r="C8018" s="142"/>
      <c r="D8018" s="142"/>
      <c r="E8018" s="142"/>
      <c r="F8018" s="142"/>
      <c r="K8018" s="140" t="s">
        <v>9330</v>
      </c>
    </row>
    <row r="8019" spans="1:11" s="139" customFormat="1" ht="30" customHeight="1">
      <c r="A8019" s="140" t="s">
        <v>4992</v>
      </c>
      <c r="B8019" s="142"/>
      <c r="C8019" s="142"/>
      <c r="D8019" s="142"/>
      <c r="E8019" s="142"/>
      <c r="F8019" s="142"/>
      <c r="K8019" s="140" t="s">
        <v>8411</v>
      </c>
    </row>
    <row r="8020" spans="1:11" s="139" customFormat="1" ht="30" customHeight="1">
      <c r="A8020" s="140" t="s">
        <v>4993</v>
      </c>
      <c r="B8020" s="142"/>
      <c r="C8020" s="142"/>
      <c r="D8020" s="142"/>
      <c r="E8020" s="142"/>
      <c r="F8020" s="142"/>
      <c r="K8020" s="140" t="s">
        <v>8412</v>
      </c>
    </row>
    <row r="8021" spans="1:11" s="139" customFormat="1" ht="30" customHeight="1">
      <c r="A8021" s="140" t="s">
        <v>4994</v>
      </c>
      <c r="B8021" s="142"/>
      <c r="C8021" s="142"/>
      <c r="D8021" s="142"/>
      <c r="E8021" s="142"/>
      <c r="F8021" s="142"/>
      <c r="K8021" s="140" t="s">
        <v>8413</v>
      </c>
    </row>
    <row r="8022" spans="1:11" s="139" customFormat="1" ht="30" customHeight="1">
      <c r="A8022" s="140" t="s">
        <v>4995</v>
      </c>
      <c r="B8022" s="142"/>
      <c r="C8022" s="142"/>
      <c r="D8022" s="142"/>
      <c r="E8022" s="142"/>
      <c r="F8022" s="142"/>
      <c r="K8022" s="140" t="s">
        <v>8414</v>
      </c>
    </row>
    <row r="8023" spans="1:11" s="139" customFormat="1" ht="30" customHeight="1">
      <c r="A8023" s="140" t="s">
        <v>4994</v>
      </c>
      <c r="B8023" s="142"/>
      <c r="C8023" s="142"/>
      <c r="D8023" s="142"/>
      <c r="E8023" s="142"/>
      <c r="F8023" s="142"/>
      <c r="K8023" s="140" t="s">
        <v>8413</v>
      </c>
    </row>
    <row r="8024" spans="1:11" s="139" customFormat="1" ht="30" customHeight="1">
      <c r="A8024" s="140" t="s">
        <v>4996</v>
      </c>
      <c r="B8024" s="142"/>
      <c r="C8024" s="142"/>
      <c r="D8024" s="142"/>
      <c r="E8024" s="142"/>
      <c r="F8024" s="142"/>
      <c r="K8024" s="140" t="s">
        <v>8415</v>
      </c>
    </row>
    <row r="8025" spans="1:11" s="139" customFormat="1" ht="30" customHeight="1">
      <c r="A8025" s="140" t="s">
        <v>4997</v>
      </c>
      <c r="B8025" s="142"/>
      <c r="C8025" s="142"/>
      <c r="D8025" s="142"/>
      <c r="E8025" s="142"/>
      <c r="F8025" s="142"/>
      <c r="K8025" s="140" t="s">
        <v>8416</v>
      </c>
    </row>
    <row r="8026" spans="1:11" s="139" customFormat="1" ht="30" customHeight="1">
      <c r="A8026" s="140" t="s">
        <v>3586</v>
      </c>
      <c r="B8026" s="142"/>
      <c r="C8026" s="142"/>
      <c r="D8026" s="142"/>
      <c r="E8026" s="142"/>
      <c r="F8026" s="142"/>
      <c r="K8026" s="140" t="s">
        <v>6718</v>
      </c>
    </row>
    <row r="8027" spans="1:11" s="139" customFormat="1" ht="30" customHeight="1">
      <c r="A8027" s="140" t="s">
        <v>5857</v>
      </c>
      <c r="B8027" s="142"/>
      <c r="C8027" s="142"/>
      <c r="D8027" s="142"/>
      <c r="E8027" s="142"/>
      <c r="F8027" s="142"/>
      <c r="K8027" s="140" t="s">
        <v>9295</v>
      </c>
    </row>
    <row r="8028" spans="1:11" s="139" customFormat="1" ht="30" customHeight="1">
      <c r="A8028" s="140" t="s">
        <v>5858</v>
      </c>
      <c r="B8028" s="142"/>
      <c r="C8028" s="142"/>
      <c r="D8028" s="142"/>
      <c r="E8028" s="142"/>
      <c r="F8028" s="142"/>
      <c r="K8028" s="140" t="s">
        <v>9296</v>
      </c>
    </row>
    <row r="8029" spans="1:11" s="139" customFormat="1" ht="30" customHeight="1">
      <c r="A8029" s="140" t="s">
        <v>5906</v>
      </c>
      <c r="B8029" s="142"/>
      <c r="C8029" s="142"/>
      <c r="D8029" s="142"/>
      <c r="E8029" s="142"/>
      <c r="F8029" s="142"/>
      <c r="K8029" s="140" t="s">
        <v>9297</v>
      </c>
    </row>
    <row r="8030" spans="1:11" s="139" customFormat="1" ht="30" customHeight="1">
      <c r="A8030" s="140" t="s">
        <v>52</v>
      </c>
      <c r="B8030" s="142"/>
      <c r="C8030" s="142"/>
      <c r="D8030" s="142"/>
      <c r="E8030" s="142"/>
      <c r="F8030" s="142"/>
      <c r="K8030" s="140" t="s">
        <v>6676</v>
      </c>
    </row>
    <row r="8031" spans="1:11" s="139" customFormat="1" ht="30" customHeight="1">
      <c r="A8031" s="140" t="s">
        <v>5860</v>
      </c>
      <c r="B8031" s="142"/>
      <c r="C8031" s="142"/>
      <c r="D8031" s="142"/>
      <c r="E8031" s="142"/>
      <c r="F8031" s="142"/>
      <c r="K8031" s="140" t="s">
        <v>9298</v>
      </c>
    </row>
    <row r="8032" spans="1:11" s="139" customFormat="1" ht="30" customHeight="1">
      <c r="A8032" s="140" t="s">
        <v>5907</v>
      </c>
      <c r="B8032" s="142">
        <v>18167.5</v>
      </c>
      <c r="C8032" s="142"/>
      <c r="D8032" s="142"/>
      <c r="E8032" s="142">
        <v>18167.5</v>
      </c>
      <c r="F8032" s="142" t="s">
        <v>6722</v>
      </c>
      <c r="K8032" s="140" t="s">
        <v>9331</v>
      </c>
    </row>
    <row r="8033" spans="1:11" s="139" customFormat="1" ht="30" customHeight="1">
      <c r="A8033" s="140" t="s">
        <v>5908</v>
      </c>
      <c r="B8033" s="142"/>
      <c r="C8033" s="142">
        <v>140985.60000000001</v>
      </c>
      <c r="D8033" s="142"/>
      <c r="E8033" s="142">
        <v>140985.60000000001</v>
      </c>
      <c r="F8033" s="142" t="s">
        <v>6724</v>
      </c>
      <c r="K8033" s="140" t="s">
        <v>9300</v>
      </c>
    </row>
    <row r="8034" spans="1:11" s="139" customFormat="1" ht="30" customHeight="1">
      <c r="A8034" s="140" t="s">
        <v>5909</v>
      </c>
      <c r="B8034" s="142"/>
      <c r="C8034" s="142"/>
      <c r="D8034" s="142">
        <v>177695.4</v>
      </c>
      <c r="E8034" s="142">
        <v>177695.4</v>
      </c>
      <c r="F8034" s="142" t="s">
        <v>6726</v>
      </c>
      <c r="K8034" s="140" t="s">
        <v>9301</v>
      </c>
    </row>
    <row r="8035" spans="1:11" s="139" customFormat="1" ht="30" customHeight="1">
      <c r="A8035" s="140" t="s">
        <v>52</v>
      </c>
      <c r="B8035" s="142"/>
      <c r="C8035" s="142"/>
      <c r="D8035" s="142"/>
      <c r="E8035" s="142"/>
      <c r="F8035" s="142"/>
      <c r="K8035" s="140" t="s">
        <v>52</v>
      </c>
    </row>
    <row r="8036" spans="1:11" s="139" customFormat="1" ht="30" customHeight="1">
      <c r="A8036" s="140" t="s">
        <v>3748</v>
      </c>
      <c r="B8036" s="142">
        <v>18167.5</v>
      </c>
      <c r="C8036" s="142">
        <v>140985.60000000001</v>
      </c>
      <c r="D8036" s="142">
        <v>177695.4</v>
      </c>
      <c r="E8036" s="142">
        <v>336848.5</v>
      </c>
      <c r="F8036" s="142"/>
      <c r="K8036" s="140" t="s">
        <v>6919</v>
      </c>
    </row>
    <row r="8037" spans="1:11" s="139" customFormat="1" ht="30" customHeight="1">
      <c r="A8037" s="140" t="s">
        <v>52</v>
      </c>
      <c r="B8037" s="142"/>
      <c r="C8037" s="142"/>
      <c r="D8037" s="142"/>
      <c r="E8037" s="142"/>
      <c r="F8037" s="142"/>
      <c r="K8037" s="140" t="s">
        <v>6758</v>
      </c>
    </row>
    <row r="8038" spans="1:11" s="139" customFormat="1" ht="30" customHeight="1">
      <c r="A8038" s="140" t="s">
        <v>5864</v>
      </c>
      <c r="B8038" s="142"/>
      <c r="C8038" s="142"/>
      <c r="D8038" s="142"/>
      <c r="E8038" s="142"/>
      <c r="F8038" s="142"/>
      <c r="K8038" s="140" t="s">
        <v>9302</v>
      </c>
    </row>
    <row r="8039" spans="1:11" s="139" customFormat="1" ht="30" customHeight="1">
      <c r="A8039" s="140" t="s">
        <v>5910</v>
      </c>
      <c r="B8039" s="142"/>
      <c r="C8039" s="142"/>
      <c r="D8039" s="142"/>
      <c r="E8039" s="142"/>
      <c r="F8039" s="142" t="s">
        <v>9303</v>
      </c>
      <c r="K8039" s="140" t="s">
        <v>9304</v>
      </c>
    </row>
    <row r="8040" spans="1:11" s="139" customFormat="1" ht="30" customHeight="1">
      <c r="A8040" s="140" t="s">
        <v>5911</v>
      </c>
      <c r="B8040" s="142"/>
      <c r="C8040" s="142"/>
      <c r="D8040" s="142"/>
      <c r="E8040" s="142"/>
      <c r="F8040" s="142" t="s">
        <v>9305</v>
      </c>
      <c r="K8040" s="140" t="s">
        <v>9306</v>
      </c>
    </row>
    <row r="8041" spans="1:11" s="139" customFormat="1" ht="30" customHeight="1">
      <c r="A8041" s="140" t="s">
        <v>5912</v>
      </c>
      <c r="B8041" s="142"/>
      <c r="C8041" s="142"/>
      <c r="D8041" s="142">
        <v>23300.400000000001</v>
      </c>
      <c r="E8041" s="142">
        <v>23300.400000000001</v>
      </c>
      <c r="F8041" s="142" t="s">
        <v>9307</v>
      </c>
      <c r="K8041" s="140" t="s">
        <v>9308</v>
      </c>
    </row>
    <row r="8042" spans="1:11" s="139" customFormat="1" ht="30" customHeight="1">
      <c r="A8042" s="140" t="s">
        <v>52</v>
      </c>
      <c r="B8042" s="142"/>
      <c r="C8042" s="142"/>
      <c r="D8042" s="142"/>
      <c r="E8042" s="142"/>
      <c r="F8042" s="142"/>
      <c r="K8042" s="140" t="s">
        <v>52</v>
      </c>
    </row>
    <row r="8043" spans="1:11" s="139" customFormat="1" ht="30" customHeight="1">
      <c r="A8043" s="140" t="s">
        <v>3748</v>
      </c>
      <c r="B8043" s="142"/>
      <c r="C8043" s="142"/>
      <c r="D8043" s="142">
        <v>23300.400000000001</v>
      </c>
      <c r="E8043" s="142">
        <v>23300.400000000001</v>
      </c>
      <c r="F8043" s="142"/>
      <c r="K8043" s="140" t="s">
        <v>6924</v>
      </c>
    </row>
    <row r="8044" spans="1:11" s="139" customFormat="1" ht="30" customHeight="1">
      <c r="A8044" s="140" t="s">
        <v>52</v>
      </c>
      <c r="B8044" s="146"/>
      <c r="C8044" s="146"/>
      <c r="D8044" s="146"/>
      <c r="E8044" s="146"/>
      <c r="F8044" s="146"/>
      <c r="K8044" s="140" t="s">
        <v>6994</v>
      </c>
    </row>
    <row r="8045" spans="1:11" s="139" customFormat="1" ht="30" customHeight="1">
      <c r="A8045" s="140" t="s">
        <v>4639</v>
      </c>
      <c r="B8045" s="146">
        <v>18167.5</v>
      </c>
      <c r="C8045" s="146">
        <v>140985.60000000001</v>
      </c>
      <c r="D8045" s="146">
        <v>200995.8</v>
      </c>
      <c r="E8045" s="146">
        <v>360148.9</v>
      </c>
      <c r="F8045" s="146"/>
      <c r="K8045" s="140" t="s">
        <v>7992</v>
      </c>
    </row>
    <row r="8046" spans="1:11" s="139" customFormat="1" ht="30" customHeight="1">
      <c r="A8046" s="140"/>
      <c r="B8046" s="140"/>
      <c r="C8046" s="140"/>
      <c r="D8046" s="140"/>
      <c r="E8046" s="140"/>
      <c r="F8046" s="140"/>
    </row>
    <row r="8047" spans="1:11" s="139" customFormat="1" ht="30" customHeight="1" thickBot="1">
      <c r="A8047" s="144" t="s">
        <v>3566</v>
      </c>
      <c r="B8047" s="145">
        <v>18167</v>
      </c>
      <c r="C8047" s="145">
        <v>140985</v>
      </c>
      <c r="D8047" s="145">
        <v>200995</v>
      </c>
      <c r="E8047" s="145">
        <v>360147</v>
      </c>
      <c r="F8047" s="144"/>
    </row>
    <row r="8048" spans="1:11" s="139" customFormat="1" ht="30" customHeight="1">
      <c r="A8048" s="140"/>
      <c r="B8048" s="140"/>
      <c r="C8048" s="140"/>
      <c r="D8048" s="140"/>
      <c r="E8048" s="140"/>
      <c r="F8048" s="140"/>
    </row>
    <row r="8049" spans="1:11" s="139" customFormat="1" ht="30" customHeight="1">
      <c r="A8049" s="140" t="s">
        <v>9332</v>
      </c>
      <c r="B8049" s="141">
        <v>81228</v>
      </c>
      <c r="C8049" s="141">
        <v>1950105</v>
      </c>
      <c r="D8049" s="141">
        <v>249796</v>
      </c>
      <c r="E8049" s="141">
        <v>2281129</v>
      </c>
      <c r="F8049" s="140" t="s">
        <v>52</v>
      </c>
      <c r="G8049" s="139" t="s">
        <v>52</v>
      </c>
      <c r="H8049" s="139" t="s">
        <v>6625</v>
      </c>
      <c r="K8049" s="139">
        <v>1</v>
      </c>
    </row>
    <row r="8050" spans="1:11" s="139" customFormat="1" ht="30" customHeight="1">
      <c r="A8050" s="147"/>
      <c r="B8050" s="140"/>
      <c r="C8050" s="140"/>
      <c r="D8050" s="140"/>
      <c r="E8050" s="140"/>
      <c r="F8050" s="140"/>
    </row>
    <row r="8051" spans="1:11" s="139" customFormat="1" ht="30" customHeight="1">
      <c r="A8051" s="140" t="s">
        <v>6674</v>
      </c>
      <c r="B8051" s="140"/>
      <c r="C8051" s="140"/>
      <c r="D8051" s="140"/>
      <c r="E8051" s="140"/>
      <c r="F8051" s="140"/>
      <c r="G8051" s="139" t="s">
        <v>52</v>
      </c>
      <c r="I8051" s="139" t="s">
        <v>1535</v>
      </c>
      <c r="J8051" s="139" t="s">
        <v>52</v>
      </c>
      <c r="K8051" s="139" t="s">
        <v>56</v>
      </c>
    </row>
    <row r="8052" spans="1:11" s="139" customFormat="1" ht="30" customHeight="1">
      <c r="A8052" s="140" t="s">
        <v>5913</v>
      </c>
      <c r="B8052" s="142"/>
      <c r="C8052" s="142"/>
      <c r="D8052" s="142"/>
      <c r="E8052" s="142"/>
      <c r="F8052" s="142"/>
      <c r="K8052" s="140" t="s">
        <v>9333</v>
      </c>
    </row>
    <row r="8053" spans="1:11" s="139" customFormat="1" ht="30" customHeight="1">
      <c r="A8053" s="140" t="s">
        <v>52</v>
      </c>
      <c r="B8053" s="142"/>
      <c r="C8053" s="142"/>
      <c r="D8053" s="142"/>
      <c r="E8053" s="142"/>
      <c r="F8053" s="142"/>
      <c r="K8053" s="140" t="s">
        <v>52</v>
      </c>
    </row>
    <row r="8054" spans="1:11" s="139" customFormat="1" ht="30" customHeight="1">
      <c r="A8054" s="140" t="s">
        <v>3548</v>
      </c>
      <c r="B8054" s="142"/>
      <c r="C8054" s="142"/>
      <c r="D8054" s="142"/>
      <c r="E8054" s="142"/>
      <c r="F8054" s="142"/>
      <c r="K8054" s="140" t="s">
        <v>9233</v>
      </c>
    </row>
    <row r="8055" spans="1:11" s="139" customFormat="1" ht="30" customHeight="1">
      <c r="A8055" s="140" t="s">
        <v>5753</v>
      </c>
      <c r="B8055" s="142"/>
      <c r="C8055" s="142"/>
      <c r="D8055" s="142"/>
      <c r="E8055" s="142"/>
      <c r="F8055" s="142"/>
      <c r="K8055" s="140" t="s">
        <v>9234</v>
      </c>
    </row>
    <row r="8056" spans="1:11" s="139" customFormat="1" ht="30" customHeight="1">
      <c r="A8056" s="140" t="s">
        <v>5754</v>
      </c>
      <c r="B8056" s="142"/>
      <c r="C8056" s="142"/>
      <c r="D8056" s="142"/>
      <c r="E8056" s="142"/>
      <c r="F8056" s="142"/>
      <c r="K8056" s="140" t="s">
        <v>9235</v>
      </c>
    </row>
    <row r="8057" spans="1:11" s="139" customFormat="1" ht="30" customHeight="1">
      <c r="A8057" s="140" t="s">
        <v>5755</v>
      </c>
      <c r="B8057" s="142"/>
      <c r="C8057" s="142"/>
      <c r="D8057" s="142"/>
      <c r="E8057" s="142"/>
      <c r="F8057" s="142"/>
      <c r="K8057" s="140" t="s">
        <v>9236</v>
      </c>
    </row>
    <row r="8058" spans="1:11" s="139" customFormat="1" ht="30" customHeight="1">
      <c r="A8058" s="140" t="s">
        <v>5756</v>
      </c>
      <c r="B8058" s="142"/>
      <c r="C8058" s="142"/>
      <c r="D8058" s="142"/>
      <c r="E8058" s="142"/>
      <c r="F8058" s="142"/>
      <c r="K8058" s="140" t="s">
        <v>9237</v>
      </c>
    </row>
    <row r="8059" spans="1:11" s="139" customFormat="1" ht="30" customHeight="1">
      <c r="A8059" s="140" t="s">
        <v>5757</v>
      </c>
      <c r="B8059" s="142"/>
      <c r="C8059" s="142"/>
      <c r="D8059" s="142"/>
      <c r="E8059" s="142"/>
      <c r="F8059" s="142"/>
      <c r="K8059" s="140" t="s">
        <v>9238</v>
      </c>
    </row>
    <row r="8060" spans="1:11" s="139" customFormat="1" ht="30" customHeight="1">
      <c r="A8060" s="140" t="s">
        <v>5758</v>
      </c>
      <c r="B8060" s="142"/>
      <c r="C8060" s="142"/>
      <c r="D8060" s="142"/>
      <c r="E8060" s="142"/>
      <c r="F8060" s="142"/>
      <c r="K8060" s="140" t="s">
        <v>9239</v>
      </c>
    </row>
    <row r="8061" spans="1:11" s="139" customFormat="1" ht="30" customHeight="1">
      <c r="A8061" s="140" t="s">
        <v>5914</v>
      </c>
      <c r="B8061" s="142"/>
      <c r="C8061" s="142"/>
      <c r="D8061" s="142"/>
      <c r="E8061" s="142"/>
      <c r="F8061" s="142"/>
      <c r="K8061" s="140" t="s">
        <v>9334</v>
      </c>
    </row>
    <row r="8062" spans="1:11" s="139" customFormat="1" ht="30" customHeight="1">
      <c r="A8062" s="140" t="s">
        <v>5760</v>
      </c>
      <c r="B8062" s="142"/>
      <c r="C8062" s="142"/>
      <c r="D8062" s="142"/>
      <c r="E8062" s="142"/>
      <c r="F8062" s="142"/>
      <c r="K8062" s="140" t="s">
        <v>9241</v>
      </c>
    </row>
    <row r="8063" spans="1:11" s="139" customFormat="1" ht="30" customHeight="1">
      <c r="A8063" s="140" t="s">
        <v>5761</v>
      </c>
      <c r="B8063" s="142"/>
      <c r="C8063" s="142"/>
      <c r="D8063" s="142"/>
      <c r="E8063" s="142"/>
      <c r="F8063" s="142"/>
      <c r="K8063" s="140" t="s">
        <v>9242</v>
      </c>
    </row>
    <row r="8064" spans="1:11" s="139" customFormat="1" ht="30" customHeight="1">
      <c r="A8064" s="140" t="s">
        <v>5762</v>
      </c>
      <c r="B8064" s="142"/>
      <c r="C8064" s="142"/>
      <c r="D8064" s="142"/>
      <c r="E8064" s="142"/>
      <c r="F8064" s="142"/>
      <c r="K8064" s="140" t="s">
        <v>9243</v>
      </c>
    </row>
    <row r="8065" spans="1:11" s="139" customFormat="1" ht="30" customHeight="1">
      <c r="A8065" s="140" t="s">
        <v>5763</v>
      </c>
      <c r="B8065" s="142"/>
      <c r="C8065" s="142"/>
      <c r="D8065" s="142"/>
      <c r="E8065" s="142"/>
      <c r="F8065" s="142"/>
      <c r="K8065" s="140" t="s">
        <v>9244</v>
      </c>
    </row>
    <row r="8066" spans="1:11" s="139" customFormat="1" ht="30" customHeight="1">
      <c r="A8066" s="140" t="s">
        <v>5762</v>
      </c>
      <c r="B8066" s="142"/>
      <c r="C8066" s="142"/>
      <c r="D8066" s="142"/>
      <c r="E8066" s="142"/>
      <c r="F8066" s="142"/>
      <c r="K8066" s="140" t="s">
        <v>9243</v>
      </c>
    </row>
    <row r="8067" spans="1:11" s="139" customFormat="1" ht="30" customHeight="1">
      <c r="A8067" s="140" t="s">
        <v>5764</v>
      </c>
      <c r="B8067" s="142"/>
      <c r="C8067" s="142"/>
      <c r="D8067" s="142"/>
      <c r="E8067" s="142"/>
      <c r="F8067" s="142"/>
      <c r="K8067" s="140" t="s">
        <v>9245</v>
      </c>
    </row>
    <row r="8068" spans="1:11" s="139" customFormat="1" ht="30" customHeight="1">
      <c r="A8068" s="140" t="s">
        <v>5765</v>
      </c>
      <c r="B8068" s="142"/>
      <c r="C8068" s="142"/>
      <c r="D8068" s="142"/>
      <c r="E8068" s="142"/>
      <c r="F8068" s="142"/>
      <c r="K8068" s="140" t="s">
        <v>9246</v>
      </c>
    </row>
    <row r="8069" spans="1:11" s="139" customFormat="1" ht="30" customHeight="1">
      <c r="A8069" s="140" t="s">
        <v>52</v>
      </c>
      <c r="B8069" s="142"/>
      <c r="C8069" s="142"/>
      <c r="D8069" s="142"/>
      <c r="E8069" s="142"/>
      <c r="F8069" s="142"/>
      <c r="K8069" s="140" t="s">
        <v>6676</v>
      </c>
    </row>
    <row r="8070" spans="1:11" s="139" customFormat="1" ht="30" customHeight="1">
      <c r="A8070" s="140" t="s">
        <v>5576</v>
      </c>
      <c r="B8070" s="142"/>
      <c r="C8070" s="142"/>
      <c r="D8070" s="142"/>
      <c r="E8070" s="142"/>
      <c r="F8070" s="142"/>
      <c r="K8070" s="140" t="s">
        <v>9023</v>
      </c>
    </row>
    <row r="8071" spans="1:11" s="139" customFormat="1" ht="30" customHeight="1">
      <c r="A8071" s="140" t="s">
        <v>5766</v>
      </c>
      <c r="B8071" s="142"/>
      <c r="C8071" s="142"/>
      <c r="D8071" s="142"/>
      <c r="E8071" s="142"/>
      <c r="F8071" s="142"/>
      <c r="K8071" s="140" t="s">
        <v>9247</v>
      </c>
    </row>
    <row r="8072" spans="1:11" s="139" customFormat="1" ht="30" customHeight="1">
      <c r="A8072" s="140" t="s">
        <v>5915</v>
      </c>
      <c r="B8072" s="142">
        <v>49264</v>
      </c>
      <c r="C8072" s="142"/>
      <c r="D8072" s="142"/>
      <c r="E8072" s="142">
        <v>49264</v>
      </c>
      <c r="F8072" s="142" t="s">
        <v>8742</v>
      </c>
      <c r="K8072" s="140" t="s">
        <v>9248</v>
      </c>
    </row>
    <row r="8073" spans="1:11" s="139" customFormat="1" ht="30" customHeight="1">
      <c r="A8073" s="140" t="s">
        <v>5916</v>
      </c>
      <c r="B8073" s="142"/>
      <c r="C8073" s="142">
        <v>217344</v>
      </c>
      <c r="D8073" s="142"/>
      <c r="E8073" s="142">
        <v>217344</v>
      </c>
      <c r="F8073" s="142" t="s">
        <v>8744</v>
      </c>
      <c r="K8073" s="140" t="s">
        <v>9249</v>
      </c>
    </row>
    <row r="8074" spans="1:11" s="139" customFormat="1" ht="30" customHeight="1">
      <c r="A8074" s="140" t="s">
        <v>5917</v>
      </c>
      <c r="B8074" s="142"/>
      <c r="C8074" s="142"/>
      <c r="D8074" s="142">
        <v>90008</v>
      </c>
      <c r="E8074" s="142">
        <v>90008</v>
      </c>
      <c r="F8074" s="142" t="s">
        <v>8746</v>
      </c>
      <c r="K8074" s="140" t="s">
        <v>9250</v>
      </c>
    </row>
    <row r="8075" spans="1:11" s="139" customFormat="1" ht="30" customHeight="1">
      <c r="A8075" s="140" t="s">
        <v>5770</v>
      </c>
      <c r="B8075" s="142"/>
      <c r="C8075" s="142"/>
      <c r="D8075" s="142"/>
      <c r="E8075" s="142"/>
      <c r="F8075" s="142"/>
      <c r="K8075" s="140" t="s">
        <v>9251</v>
      </c>
    </row>
    <row r="8076" spans="1:11" s="139" customFormat="1" ht="30" customHeight="1">
      <c r="A8076" s="140" t="s">
        <v>5918</v>
      </c>
      <c r="B8076" s="142">
        <v>31964</v>
      </c>
      <c r="C8076" s="142"/>
      <c r="D8076" s="142"/>
      <c r="E8076" s="142">
        <v>31964</v>
      </c>
      <c r="F8076" s="142" t="s">
        <v>8418</v>
      </c>
      <c r="K8076" s="140" t="s">
        <v>9252</v>
      </c>
    </row>
    <row r="8077" spans="1:11" s="139" customFormat="1" ht="30" customHeight="1">
      <c r="A8077" s="140" t="s">
        <v>5919</v>
      </c>
      <c r="B8077" s="142"/>
      <c r="C8077" s="142">
        <v>54336</v>
      </c>
      <c r="D8077" s="142"/>
      <c r="E8077" s="142">
        <v>54336</v>
      </c>
      <c r="F8077" s="142" t="s">
        <v>8420</v>
      </c>
      <c r="K8077" s="140" t="s">
        <v>9253</v>
      </c>
    </row>
    <row r="8078" spans="1:11" s="139" customFormat="1" ht="30" customHeight="1">
      <c r="A8078" s="140" t="s">
        <v>5920</v>
      </c>
      <c r="B8078" s="142"/>
      <c r="C8078" s="142"/>
      <c r="D8078" s="142">
        <v>159788</v>
      </c>
      <c r="E8078" s="142">
        <v>159788</v>
      </c>
      <c r="F8078" s="142" t="s">
        <v>8422</v>
      </c>
      <c r="K8078" s="140" t="s">
        <v>9254</v>
      </c>
    </row>
    <row r="8079" spans="1:11" s="139" customFormat="1" ht="30" customHeight="1">
      <c r="A8079" s="140" t="s">
        <v>52</v>
      </c>
      <c r="B8079" s="142"/>
      <c r="C8079" s="142"/>
      <c r="D8079" s="142"/>
      <c r="E8079" s="142"/>
      <c r="F8079" s="142"/>
      <c r="K8079" s="140" t="s">
        <v>52</v>
      </c>
    </row>
    <row r="8080" spans="1:11" s="139" customFormat="1" ht="30" customHeight="1">
      <c r="A8080" s="140" t="s">
        <v>3748</v>
      </c>
      <c r="B8080" s="142">
        <v>81228</v>
      </c>
      <c r="C8080" s="142">
        <v>271680</v>
      </c>
      <c r="D8080" s="142">
        <v>249796</v>
      </c>
      <c r="E8080" s="142">
        <v>602704</v>
      </c>
      <c r="F8080" s="142"/>
      <c r="K8080" s="140" t="s">
        <v>6919</v>
      </c>
    </row>
    <row r="8081" spans="1:11" s="139" customFormat="1" ht="30" customHeight="1">
      <c r="A8081" s="140" t="s">
        <v>52</v>
      </c>
      <c r="B8081" s="142"/>
      <c r="C8081" s="142"/>
      <c r="D8081" s="142"/>
      <c r="E8081" s="142"/>
      <c r="F8081" s="142"/>
      <c r="K8081" s="140" t="s">
        <v>6758</v>
      </c>
    </row>
    <row r="8082" spans="1:11" s="139" customFormat="1" ht="30" customHeight="1">
      <c r="A8082" s="140" t="s">
        <v>3956</v>
      </c>
      <c r="B8082" s="142"/>
      <c r="C8082" s="142"/>
      <c r="D8082" s="142"/>
      <c r="E8082" s="142"/>
      <c r="F8082" s="142"/>
      <c r="K8082" s="140" t="s">
        <v>7073</v>
      </c>
    </row>
    <row r="8083" spans="1:11" s="139" customFormat="1" ht="30" customHeight="1">
      <c r="A8083" s="140" t="s">
        <v>5921</v>
      </c>
      <c r="B8083" s="142"/>
      <c r="C8083" s="142">
        <v>955467</v>
      </c>
      <c r="D8083" s="142"/>
      <c r="E8083" s="142">
        <v>955467</v>
      </c>
      <c r="F8083" s="142" t="s">
        <v>6752</v>
      </c>
      <c r="K8083" s="140" t="s">
        <v>9260</v>
      </c>
    </row>
    <row r="8084" spans="1:11" s="139" customFormat="1" ht="30" customHeight="1">
      <c r="A8084" s="140" t="s">
        <v>5922</v>
      </c>
      <c r="B8084" s="142"/>
      <c r="C8084" s="142">
        <v>566028</v>
      </c>
      <c r="D8084" s="142"/>
      <c r="E8084" s="142">
        <v>566028</v>
      </c>
      <c r="F8084" s="142" t="s">
        <v>6755</v>
      </c>
      <c r="K8084" s="140" t="s">
        <v>9261</v>
      </c>
    </row>
    <row r="8085" spans="1:11" s="139" customFormat="1" ht="30" customHeight="1">
      <c r="A8085" s="140" t="s">
        <v>5923</v>
      </c>
      <c r="B8085" s="142"/>
      <c r="C8085" s="142">
        <v>156930</v>
      </c>
      <c r="D8085" s="142"/>
      <c r="E8085" s="142">
        <v>156930</v>
      </c>
      <c r="F8085" s="142" t="s">
        <v>6808</v>
      </c>
      <c r="K8085" s="140" t="s">
        <v>9312</v>
      </c>
    </row>
    <row r="8086" spans="1:11" s="139" customFormat="1" ht="30" customHeight="1">
      <c r="A8086" s="140" t="s">
        <v>52</v>
      </c>
      <c r="B8086" s="142"/>
      <c r="C8086" s="142"/>
      <c r="D8086" s="142"/>
      <c r="E8086" s="142"/>
      <c r="F8086" s="142"/>
      <c r="K8086" s="140" t="s">
        <v>52</v>
      </c>
    </row>
    <row r="8087" spans="1:11" s="139" customFormat="1" ht="30" customHeight="1">
      <c r="A8087" s="140" t="s">
        <v>3748</v>
      </c>
      <c r="B8087" s="142"/>
      <c r="C8087" s="142">
        <v>1678425</v>
      </c>
      <c r="D8087" s="142"/>
      <c r="E8087" s="142">
        <v>1678425</v>
      </c>
      <c r="F8087" s="142"/>
      <c r="K8087" s="140" t="s">
        <v>6924</v>
      </c>
    </row>
    <row r="8088" spans="1:11" s="139" customFormat="1" ht="30" customHeight="1">
      <c r="A8088" s="140" t="s">
        <v>52</v>
      </c>
      <c r="B8088" s="146"/>
      <c r="C8088" s="146"/>
      <c r="D8088" s="146"/>
      <c r="E8088" s="146"/>
      <c r="F8088" s="146"/>
      <c r="K8088" s="140" t="s">
        <v>6994</v>
      </c>
    </row>
    <row r="8089" spans="1:11" s="139" customFormat="1" ht="30" customHeight="1">
      <c r="A8089" s="140" t="s">
        <v>4639</v>
      </c>
      <c r="B8089" s="146">
        <v>81228</v>
      </c>
      <c r="C8089" s="146">
        <v>1950105</v>
      </c>
      <c r="D8089" s="146">
        <v>249796</v>
      </c>
      <c r="E8089" s="146">
        <v>2281129</v>
      </c>
      <c r="F8089" s="146"/>
      <c r="K8089" s="140" t="s">
        <v>7992</v>
      </c>
    </row>
    <row r="8090" spans="1:11" s="139" customFormat="1" ht="30" customHeight="1">
      <c r="A8090" s="140"/>
      <c r="B8090" s="140"/>
      <c r="C8090" s="140"/>
      <c r="D8090" s="140"/>
      <c r="E8090" s="140"/>
      <c r="F8090" s="140"/>
    </row>
    <row r="8091" spans="1:11" s="139" customFormat="1" ht="30" customHeight="1" thickBot="1">
      <c r="A8091" s="144" t="s">
        <v>3566</v>
      </c>
      <c r="B8091" s="145">
        <v>81228</v>
      </c>
      <c r="C8091" s="145">
        <v>1950105</v>
      </c>
      <c r="D8091" s="145">
        <v>249796</v>
      </c>
      <c r="E8091" s="145">
        <v>2281129</v>
      </c>
      <c r="F8091" s="144"/>
    </row>
    <row r="8092" spans="1:11" s="139" customFormat="1" ht="30" customHeight="1">
      <c r="A8092" s="140"/>
      <c r="B8092" s="140"/>
      <c r="C8092" s="140"/>
      <c r="D8092" s="140"/>
      <c r="E8092" s="140"/>
      <c r="F8092" s="140"/>
    </row>
    <row r="8093" spans="1:11" s="139" customFormat="1" ht="30" customHeight="1">
      <c r="A8093" s="140" t="s">
        <v>9335</v>
      </c>
      <c r="B8093" s="141">
        <v>53639</v>
      </c>
      <c r="C8093" s="141">
        <v>265162</v>
      </c>
      <c r="D8093" s="141">
        <v>268144</v>
      </c>
      <c r="E8093" s="141">
        <v>586945</v>
      </c>
      <c r="F8093" s="140" t="s">
        <v>52</v>
      </c>
      <c r="G8093" s="139" t="s">
        <v>52</v>
      </c>
      <c r="H8093" s="139" t="s">
        <v>6626</v>
      </c>
      <c r="K8093" s="139">
        <v>1</v>
      </c>
    </row>
    <row r="8094" spans="1:11" s="139" customFormat="1" ht="30" customHeight="1">
      <c r="A8094" s="147"/>
      <c r="B8094" s="140"/>
      <c r="C8094" s="140"/>
      <c r="D8094" s="140"/>
      <c r="E8094" s="140"/>
      <c r="F8094" s="140"/>
    </row>
    <row r="8095" spans="1:11" s="139" customFormat="1" ht="30" customHeight="1">
      <c r="A8095" s="140" t="s">
        <v>6674</v>
      </c>
      <c r="B8095" s="140"/>
      <c r="C8095" s="140"/>
      <c r="D8095" s="140"/>
      <c r="E8095" s="140"/>
      <c r="F8095" s="140"/>
      <c r="G8095" s="139" t="s">
        <v>52</v>
      </c>
      <c r="I8095" s="139" t="s">
        <v>1535</v>
      </c>
      <c r="J8095" s="139" t="s">
        <v>52</v>
      </c>
      <c r="K8095" s="139" t="s">
        <v>56</v>
      </c>
    </row>
    <row r="8096" spans="1:11" s="139" customFormat="1" ht="30" customHeight="1">
      <c r="A8096" s="140" t="s">
        <v>52</v>
      </c>
      <c r="B8096" s="142"/>
      <c r="C8096" s="142"/>
      <c r="D8096" s="142"/>
      <c r="E8096" s="142"/>
      <c r="F8096" s="142"/>
      <c r="K8096" s="140" t="s">
        <v>6814</v>
      </c>
    </row>
    <row r="8097" spans="1:11" s="139" customFormat="1" ht="30" customHeight="1">
      <c r="A8097" s="140" t="s">
        <v>52</v>
      </c>
      <c r="B8097" s="142"/>
      <c r="C8097" s="142"/>
      <c r="D8097" s="142"/>
      <c r="E8097" s="142"/>
      <c r="F8097" s="142"/>
      <c r="K8097" s="140" t="s">
        <v>52</v>
      </c>
    </row>
    <row r="8098" spans="1:11" s="139" customFormat="1" ht="30" customHeight="1">
      <c r="A8098" s="140" t="s">
        <v>5924</v>
      </c>
      <c r="B8098" s="142"/>
      <c r="C8098" s="142"/>
      <c r="D8098" s="142"/>
      <c r="E8098" s="142"/>
      <c r="F8098" s="142"/>
      <c r="K8098" s="140" t="s">
        <v>9336</v>
      </c>
    </row>
    <row r="8099" spans="1:11" s="139" customFormat="1" ht="30" customHeight="1">
      <c r="A8099" s="140" t="s">
        <v>52</v>
      </c>
      <c r="B8099" s="142"/>
      <c r="C8099" s="142"/>
      <c r="D8099" s="142"/>
      <c r="E8099" s="142"/>
      <c r="F8099" s="142"/>
      <c r="K8099" s="140" t="s">
        <v>52</v>
      </c>
    </row>
    <row r="8100" spans="1:11" s="139" customFormat="1" ht="30" customHeight="1">
      <c r="A8100" s="140" t="s">
        <v>3548</v>
      </c>
      <c r="B8100" s="142"/>
      <c r="C8100" s="142"/>
      <c r="D8100" s="142"/>
      <c r="E8100" s="142"/>
      <c r="F8100" s="142"/>
      <c r="K8100" s="140" t="s">
        <v>6677</v>
      </c>
    </row>
    <row r="8101" spans="1:11" s="139" customFormat="1" ht="30" customHeight="1">
      <c r="A8101" s="140" t="s">
        <v>4977</v>
      </c>
      <c r="B8101" s="142"/>
      <c r="C8101" s="142"/>
      <c r="D8101" s="142"/>
      <c r="E8101" s="142"/>
      <c r="F8101" s="142"/>
      <c r="K8101" s="140" t="s">
        <v>8398</v>
      </c>
    </row>
    <row r="8102" spans="1:11" s="139" customFormat="1" ht="30" customHeight="1">
      <c r="A8102" s="140" t="s">
        <v>4978</v>
      </c>
      <c r="B8102" s="142"/>
      <c r="C8102" s="142"/>
      <c r="D8102" s="142"/>
      <c r="E8102" s="142"/>
      <c r="F8102" s="142"/>
      <c r="K8102" s="140" t="s">
        <v>8399</v>
      </c>
    </row>
    <row r="8103" spans="1:11" s="139" customFormat="1" ht="30" customHeight="1">
      <c r="A8103" s="140" t="s">
        <v>4321</v>
      </c>
      <c r="B8103" s="142"/>
      <c r="C8103" s="142"/>
      <c r="D8103" s="142"/>
      <c r="E8103" s="142"/>
      <c r="F8103" s="142"/>
      <c r="K8103" s="140" t="s">
        <v>7554</v>
      </c>
    </row>
    <row r="8104" spans="1:11" s="139" customFormat="1" ht="30" customHeight="1">
      <c r="A8104" s="140" t="s">
        <v>4322</v>
      </c>
      <c r="B8104" s="142"/>
      <c r="C8104" s="142"/>
      <c r="D8104" s="142"/>
      <c r="E8104" s="142"/>
      <c r="F8104" s="142"/>
      <c r="K8104" s="140" t="s">
        <v>7555</v>
      </c>
    </row>
    <row r="8105" spans="1:11" s="139" customFormat="1" ht="30" customHeight="1">
      <c r="A8105" s="140" t="s">
        <v>4979</v>
      </c>
      <c r="B8105" s="142"/>
      <c r="C8105" s="142"/>
      <c r="D8105" s="142"/>
      <c r="E8105" s="142"/>
      <c r="F8105" s="142"/>
      <c r="K8105" s="140" t="s">
        <v>8400</v>
      </c>
    </row>
    <row r="8106" spans="1:11" s="139" customFormat="1" ht="30" customHeight="1">
      <c r="A8106" s="140" t="s">
        <v>4980</v>
      </c>
      <c r="B8106" s="142"/>
      <c r="C8106" s="142"/>
      <c r="D8106" s="142"/>
      <c r="E8106" s="142"/>
      <c r="F8106" s="142"/>
      <c r="K8106" s="140" t="s">
        <v>8401</v>
      </c>
    </row>
    <row r="8107" spans="1:11" s="139" customFormat="1" ht="30" customHeight="1">
      <c r="A8107" s="140" t="s">
        <v>4981</v>
      </c>
      <c r="B8107" s="142"/>
      <c r="C8107" s="142"/>
      <c r="D8107" s="142"/>
      <c r="E8107" s="142"/>
      <c r="F8107" s="142"/>
      <c r="K8107" s="140" t="s">
        <v>8402</v>
      </c>
    </row>
    <row r="8108" spans="1:11" s="139" customFormat="1" ht="30" customHeight="1">
      <c r="A8108" s="140" t="s">
        <v>3635</v>
      </c>
      <c r="B8108" s="142"/>
      <c r="C8108" s="142"/>
      <c r="D8108" s="142"/>
      <c r="E8108" s="142"/>
      <c r="F8108" s="142"/>
      <c r="K8108" s="140" t="s">
        <v>6777</v>
      </c>
    </row>
    <row r="8109" spans="1:11" s="139" customFormat="1" ht="30" customHeight="1">
      <c r="A8109" s="140" t="s">
        <v>4982</v>
      </c>
      <c r="B8109" s="142"/>
      <c r="C8109" s="142"/>
      <c r="D8109" s="142"/>
      <c r="E8109" s="142"/>
      <c r="F8109" s="142"/>
      <c r="K8109" s="140" t="s">
        <v>8403</v>
      </c>
    </row>
    <row r="8110" spans="1:11" s="139" customFormat="1" ht="30" customHeight="1">
      <c r="A8110" s="140" t="s">
        <v>4983</v>
      </c>
      <c r="B8110" s="142"/>
      <c r="C8110" s="142"/>
      <c r="D8110" s="142"/>
      <c r="E8110" s="142"/>
      <c r="F8110" s="142"/>
      <c r="K8110" s="140" t="s">
        <v>8404</v>
      </c>
    </row>
    <row r="8111" spans="1:11" s="139" customFormat="1" ht="30" customHeight="1">
      <c r="A8111" s="140" t="s">
        <v>4984</v>
      </c>
      <c r="B8111" s="142"/>
      <c r="C8111" s="142"/>
      <c r="D8111" s="142"/>
      <c r="E8111" s="142"/>
      <c r="F8111" s="142"/>
      <c r="K8111" s="140" t="s">
        <v>8405</v>
      </c>
    </row>
    <row r="8112" spans="1:11" s="139" customFormat="1" ht="30" customHeight="1">
      <c r="A8112" s="140" t="s">
        <v>4985</v>
      </c>
      <c r="B8112" s="142"/>
      <c r="C8112" s="142"/>
      <c r="D8112" s="142"/>
      <c r="E8112" s="142"/>
      <c r="F8112" s="142"/>
      <c r="K8112" s="140" t="s">
        <v>4985</v>
      </c>
    </row>
    <row r="8113" spans="1:11" s="139" customFormat="1" ht="30" customHeight="1">
      <c r="A8113" s="140" t="s">
        <v>4986</v>
      </c>
      <c r="B8113" s="142"/>
      <c r="C8113" s="142"/>
      <c r="D8113" s="142"/>
      <c r="E8113" s="142"/>
      <c r="F8113" s="142"/>
      <c r="K8113" s="140" t="s">
        <v>4986</v>
      </c>
    </row>
    <row r="8114" spans="1:11" s="139" customFormat="1" ht="30" customHeight="1">
      <c r="A8114" s="140" t="s">
        <v>3586</v>
      </c>
      <c r="B8114" s="142"/>
      <c r="C8114" s="142"/>
      <c r="D8114" s="142"/>
      <c r="E8114" s="142"/>
      <c r="F8114" s="142"/>
      <c r="K8114" s="140" t="s">
        <v>6718</v>
      </c>
    </row>
    <row r="8115" spans="1:11" s="139" customFormat="1" ht="30" customHeight="1">
      <c r="A8115" s="140" t="s">
        <v>4987</v>
      </c>
      <c r="B8115" s="142"/>
      <c r="C8115" s="142"/>
      <c r="D8115" s="142"/>
      <c r="E8115" s="142"/>
      <c r="F8115" s="142"/>
      <c r="K8115" s="140" t="s">
        <v>8406</v>
      </c>
    </row>
    <row r="8116" spans="1:11" s="139" customFormat="1" ht="30" customHeight="1">
      <c r="A8116" s="140" t="s">
        <v>4988</v>
      </c>
      <c r="B8116" s="142"/>
      <c r="C8116" s="142"/>
      <c r="D8116" s="142"/>
      <c r="E8116" s="142"/>
      <c r="F8116" s="142"/>
      <c r="K8116" s="140" t="s">
        <v>8407</v>
      </c>
    </row>
    <row r="8117" spans="1:11" s="139" customFormat="1" ht="30" customHeight="1">
      <c r="A8117" s="140" t="s">
        <v>4989</v>
      </c>
      <c r="B8117" s="142"/>
      <c r="C8117" s="142"/>
      <c r="D8117" s="142"/>
      <c r="E8117" s="142"/>
      <c r="F8117" s="142"/>
      <c r="K8117" s="140" t="s">
        <v>8408</v>
      </c>
    </row>
    <row r="8118" spans="1:11" s="139" customFormat="1" ht="30" customHeight="1">
      <c r="A8118" s="140" t="s">
        <v>4990</v>
      </c>
      <c r="B8118" s="142"/>
      <c r="C8118" s="142"/>
      <c r="D8118" s="142"/>
      <c r="E8118" s="142"/>
      <c r="F8118" s="142"/>
      <c r="K8118" s="140" t="s">
        <v>8409</v>
      </c>
    </row>
    <row r="8119" spans="1:11" s="139" customFormat="1" ht="30" customHeight="1">
      <c r="A8119" s="140" t="s">
        <v>5048</v>
      </c>
      <c r="B8119" s="142"/>
      <c r="C8119" s="142"/>
      <c r="D8119" s="142"/>
      <c r="E8119" s="142"/>
      <c r="F8119" s="142"/>
      <c r="K8119" s="140" t="s">
        <v>8452</v>
      </c>
    </row>
    <row r="8120" spans="1:11" s="139" customFormat="1" ht="30" customHeight="1">
      <c r="A8120" s="140" t="s">
        <v>4992</v>
      </c>
      <c r="B8120" s="142"/>
      <c r="C8120" s="142"/>
      <c r="D8120" s="142"/>
      <c r="E8120" s="142"/>
      <c r="F8120" s="142"/>
      <c r="K8120" s="140" t="s">
        <v>8411</v>
      </c>
    </row>
    <row r="8121" spans="1:11" s="139" customFormat="1" ht="30" customHeight="1">
      <c r="A8121" s="140" t="s">
        <v>4993</v>
      </c>
      <c r="B8121" s="142"/>
      <c r="C8121" s="142"/>
      <c r="D8121" s="142"/>
      <c r="E8121" s="142"/>
      <c r="F8121" s="142"/>
      <c r="K8121" s="140" t="s">
        <v>8412</v>
      </c>
    </row>
    <row r="8122" spans="1:11" s="139" customFormat="1" ht="30" customHeight="1">
      <c r="A8122" s="140" t="s">
        <v>4994</v>
      </c>
      <c r="B8122" s="142"/>
      <c r="C8122" s="142"/>
      <c r="D8122" s="142"/>
      <c r="E8122" s="142"/>
      <c r="F8122" s="142"/>
      <c r="K8122" s="140" t="s">
        <v>8413</v>
      </c>
    </row>
    <row r="8123" spans="1:11" s="139" customFormat="1" ht="30" customHeight="1">
      <c r="A8123" s="140" t="s">
        <v>4995</v>
      </c>
      <c r="B8123" s="142"/>
      <c r="C8123" s="142"/>
      <c r="D8123" s="142"/>
      <c r="E8123" s="142"/>
      <c r="F8123" s="142"/>
      <c r="K8123" s="140" t="s">
        <v>8414</v>
      </c>
    </row>
    <row r="8124" spans="1:11" s="139" customFormat="1" ht="30" customHeight="1">
      <c r="A8124" s="140" t="s">
        <v>4994</v>
      </c>
      <c r="B8124" s="142"/>
      <c r="C8124" s="142"/>
      <c r="D8124" s="142"/>
      <c r="E8124" s="142"/>
      <c r="F8124" s="142"/>
      <c r="K8124" s="140" t="s">
        <v>8413</v>
      </c>
    </row>
    <row r="8125" spans="1:11" s="139" customFormat="1" ht="30" customHeight="1">
      <c r="A8125" s="140" t="s">
        <v>4996</v>
      </c>
      <c r="B8125" s="142"/>
      <c r="C8125" s="142"/>
      <c r="D8125" s="142"/>
      <c r="E8125" s="142"/>
      <c r="F8125" s="142"/>
      <c r="K8125" s="140" t="s">
        <v>8415</v>
      </c>
    </row>
    <row r="8126" spans="1:11" s="139" customFormat="1" ht="30" customHeight="1">
      <c r="A8126" s="140" t="s">
        <v>4997</v>
      </c>
      <c r="B8126" s="142"/>
      <c r="C8126" s="142"/>
      <c r="D8126" s="142"/>
      <c r="E8126" s="142"/>
      <c r="F8126" s="142"/>
      <c r="K8126" s="140" t="s">
        <v>8416</v>
      </c>
    </row>
    <row r="8127" spans="1:11" s="139" customFormat="1" ht="30" customHeight="1">
      <c r="A8127" s="140" t="s">
        <v>52</v>
      </c>
      <c r="B8127" s="142"/>
      <c r="C8127" s="142"/>
      <c r="D8127" s="142"/>
      <c r="E8127" s="142"/>
      <c r="F8127" s="142"/>
      <c r="K8127" s="140" t="s">
        <v>6676</v>
      </c>
    </row>
    <row r="8128" spans="1:11" s="139" customFormat="1" ht="30" customHeight="1">
      <c r="A8128" s="140" t="s">
        <v>4998</v>
      </c>
      <c r="B8128" s="142"/>
      <c r="C8128" s="142"/>
      <c r="D8128" s="142"/>
      <c r="E8128" s="142"/>
      <c r="F8128" s="142"/>
      <c r="K8128" s="140" t="s">
        <v>8417</v>
      </c>
    </row>
    <row r="8129" spans="1:11" s="139" customFormat="1" ht="30" customHeight="1">
      <c r="A8129" s="140" t="s">
        <v>5049</v>
      </c>
      <c r="B8129" s="142">
        <v>29598.6</v>
      </c>
      <c r="C8129" s="142"/>
      <c r="D8129" s="142"/>
      <c r="E8129" s="142">
        <v>29598.6</v>
      </c>
      <c r="F8129" s="142" t="s">
        <v>8418</v>
      </c>
      <c r="K8129" s="140" t="s">
        <v>8419</v>
      </c>
    </row>
    <row r="8130" spans="1:11" s="139" customFormat="1" ht="30" customHeight="1">
      <c r="A8130" s="140" t="s">
        <v>5050</v>
      </c>
      <c r="B8130" s="142"/>
      <c r="C8130" s="142">
        <v>50315.1</v>
      </c>
      <c r="D8130" s="142"/>
      <c r="E8130" s="142">
        <v>50315.1</v>
      </c>
      <c r="F8130" s="142" t="s">
        <v>8420</v>
      </c>
      <c r="K8130" s="140" t="s">
        <v>8421</v>
      </c>
    </row>
    <row r="8131" spans="1:11" s="139" customFormat="1" ht="30" customHeight="1">
      <c r="A8131" s="140" t="s">
        <v>5051</v>
      </c>
      <c r="B8131" s="142"/>
      <c r="C8131" s="142"/>
      <c r="D8131" s="142">
        <v>147963.6</v>
      </c>
      <c r="E8131" s="142">
        <v>147963.6</v>
      </c>
      <c r="F8131" s="142" t="s">
        <v>8422</v>
      </c>
      <c r="K8131" s="140" t="s">
        <v>8423</v>
      </c>
    </row>
    <row r="8132" spans="1:11" s="139" customFormat="1" ht="30" customHeight="1">
      <c r="A8132" s="140" t="s">
        <v>52</v>
      </c>
      <c r="B8132" s="142"/>
      <c r="C8132" s="142"/>
      <c r="D8132" s="142"/>
      <c r="E8132" s="142"/>
      <c r="F8132" s="142"/>
      <c r="K8132" s="140" t="s">
        <v>52</v>
      </c>
    </row>
    <row r="8133" spans="1:11" s="139" customFormat="1" ht="30" customHeight="1">
      <c r="A8133" s="140" t="s">
        <v>3748</v>
      </c>
      <c r="B8133" s="142">
        <v>29598.6</v>
      </c>
      <c r="C8133" s="142">
        <v>50315.1</v>
      </c>
      <c r="D8133" s="142">
        <v>147963.6</v>
      </c>
      <c r="E8133" s="142">
        <v>227877.3</v>
      </c>
      <c r="F8133" s="142"/>
      <c r="K8133" s="140" t="s">
        <v>6919</v>
      </c>
    </row>
    <row r="8134" spans="1:11" s="139" customFormat="1" ht="30" customHeight="1">
      <c r="A8134" s="140" t="s">
        <v>52</v>
      </c>
      <c r="B8134" s="142"/>
      <c r="C8134" s="142"/>
      <c r="D8134" s="142"/>
      <c r="E8134" s="142"/>
      <c r="F8134" s="142"/>
      <c r="K8134" s="140" t="s">
        <v>6758</v>
      </c>
    </row>
    <row r="8135" spans="1:11" s="139" customFormat="1" ht="30" customHeight="1">
      <c r="A8135" s="140" t="s">
        <v>5002</v>
      </c>
      <c r="B8135" s="142"/>
      <c r="C8135" s="142"/>
      <c r="D8135" s="142"/>
      <c r="E8135" s="142"/>
      <c r="F8135" s="142"/>
      <c r="K8135" s="140" t="s">
        <v>8424</v>
      </c>
    </row>
    <row r="8136" spans="1:11" s="139" customFormat="1" ht="30" customHeight="1">
      <c r="A8136" s="140" t="s">
        <v>5003</v>
      </c>
      <c r="B8136" s="142"/>
      <c r="C8136" s="142"/>
      <c r="D8136" s="142"/>
      <c r="E8136" s="142"/>
      <c r="F8136" s="142"/>
      <c r="K8136" s="140" t="s">
        <v>8425</v>
      </c>
    </row>
    <row r="8137" spans="1:11" s="139" customFormat="1" ht="30" customHeight="1">
      <c r="A8137" s="140" t="s">
        <v>5004</v>
      </c>
      <c r="B8137" s="142"/>
      <c r="C8137" s="142"/>
      <c r="D8137" s="142"/>
      <c r="E8137" s="142"/>
      <c r="F8137" s="142"/>
      <c r="K8137" s="140" t="s">
        <v>8426</v>
      </c>
    </row>
    <row r="8138" spans="1:11" s="139" customFormat="1" ht="30" customHeight="1">
      <c r="A8138" s="140" t="s">
        <v>5005</v>
      </c>
      <c r="B8138" s="142"/>
      <c r="C8138" s="142"/>
      <c r="D8138" s="142"/>
      <c r="E8138" s="142"/>
      <c r="F8138" s="142"/>
      <c r="K8138" s="140" t="s">
        <v>8427</v>
      </c>
    </row>
    <row r="8139" spans="1:11" s="139" customFormat="1" ht="30" customHeight="1">
      <c r="A8139" s="140" t="s">
        <v>5006</v>
      </c>
      <c r="B8139" s="142"/>
      <c r="C8139" s="142"/>
      <c r="D8139" s="142"/>
      <c r="E8139" s="142"/>
      <c r="F8139" s="142"/>
      <c r="K8139" s="140" t="s">
        <v>8428</v>
      </c>
    </row>
    <row r="8140" spans="1:11" s="139" customFormat="1" ht="30" customHeight="1">
      <c r="A8140" s="140" t="s">
        <v>5007</v>
      </c>
      <c r="B8140" s="142"/>
      <c r="C8140" s="142"/>
      <c r="D8140" s="142"/>
      <c r="E8140" s="142"/>
      <c r="F8140" s="142"/>
      <c r="K8140" s="140" t="s">
        <v>8429</v>
      </c>
    </row>
    <row r="8141" spans="1:11" s="139" customFormat="1" ht="30" customHeight="1">
      <c r="A8141" s="140" t="s">
        <v>5008</v>
      </c>
      <c r="B8141" s="142"/>
      <c r="C8141" s="142"/>
      <c r="D8141" s="142"/>
      <c r="E8141" s="142"/>
      <c r="F8141" s="142"/>
      <c r="K8141" s="140" t="s">
        <v>8430</v>
      </c>
    </row>
    <row r="8142" spans="1:11" s="139" customFormat="1" ht="30" customHeight="1">
      <c r="A8142" s="140" t="s">
        <v>5009</v>
      </c>
      <c r="B8142" s="142"/>
      <c r="C8142" s="142"/>
      <c r="D8142" s="142"/>
      <c r="E8142" s="142"/>
      <c r="F8142" s="142"/>
      <c r="K8142" s="140" t="s">
        <v>8431</v>
      </c>
    </row>
    <row r="8143" spans="1:11" s="139" customFormat="1" ht="30" customHeight="1">
      <c r="A8143" s="140" t="s">
        <v>5010</v>
      </c>
      <c r="B8143" s="142"/>
      <c r="C8143" s="142"/>
      <c r="D8143" s="142"/>
      <c r="E8143" s="142"/>
      <c r="F8143" s="142"/>
      <c r="K8143" s="140" t="s">
        <v>8432</v>
      </c>
    </row>
    <row r="8144" spans="1:11" s="139" customFormat="1" ht="30" customHeight="1">
      <c r="A8144" s="140" t="s">
        <v>5011</v>
      </c>
      <c r="B8144" s="142"/>
      <c r="C8144" s="142"/>
      <c r="D8144" s="142"/>
      <c r="E8144" s="142"/>
      <c r="F8144" s="142"/>
      <c r="K8144" s="140" t="s">
        <v>8433</v>
      </c>
    </row>
    <row r="8145" spans="1:11" s="139" customFormat="1" ht="30" customHeight="1">
      <c r="A8145" s="140" t="s">
        <v>5052</v>
      </c>
      <c r="B8145" s="142">
        <v>13313</v>
      </c>
      <c r="C8145" s="142"/>
      <c r="D8145" s="142"/>
      <c r="E8145" s="142">
        <v>13313</v>
      </c>
      <c r="F8145" s="142" t="s">
        <v>8418</v>
      </c>
      <c r="K8145" s="140" t="s">
        <v>8434</v>
      </c>
    </row>
    <row r="8146" spans="1:11" s="139" customFormat="1" ht="30" customHeight="1">
      <c r="A8146" s="140" t="s">
        <v>5053</v>
      </c>
      <c r="B8146" s="142"/>
      <c r="C8146" s="142">
        <v>22630.9</v>
      </c>
      <c r="D8146" s="142"/>
      <c r="E8146" s="142">
        <v>22630.9</v>
      </c>
      <c r="F8146" s="142" t="s">
        <v>8420</v>
      </c>
      <c r="K8146" s="140" t="s">
        <v>8435</v>
      </c>
    </row>
    <row r="8147" spans="1:11" s="139" customFormat="1" ht="30" customHeight="1">
      <c r="A8147" s="140" t="s">
        <v>5054</v>
      </c>
      <c r="B8147" s="142"/>
      <c r="C8147" s="142"/>
      <c r="D8147" s="142">
        <v>66551.7</v>
      </c>
      <c r="E8147" s="142">
        <v>66551.7</v>
      </c>
      <c r="F8147" s="142" t="s">
        <v>8422</v>
      </c>
      <c r="K8147" s="140" t="s">
        <v>8436</v>
      </c>
    </row>
    <row r="8148" spans="1:11" s="139" customFormat="1" ht="30" customHeight="1">
      <c r="A8148" s="140" t="s">
        <v>52</v>
      </c>
      <c r="B8148" s="142"/>
      <c r="C8148" s="142"/>
      <c r="D8148" s="142"/>
      <c r="E8148" s="142"/>
      <c r="F8148" s="142"/>
      <c r="K8148" s="140" t="s">
        <v>52</v>
      </c>
    </row>
    <row r="8149" spans="1:11" s="139" customFormat="1" ht="30" customHeight="1">
      <c r="A8149" s="140" t="s">
        <v>3748</v>
      </c>
      <c r="B8149" s="142">
        <v>13313</v>
      </c>
      <c r="C8149" s="142">
        <v>22630.9</v>
      </c>
      <c r="D8149" s="142">
        <v>66551.7</v>
      </c>
      <c r="E8149" s="142">
        <v>102495.6</v>
      </c>
      <c r="F8149" s="142"/>
      <c r="K8149" s="140" t="s">
        <v>6924</v>
      </c>
    </row>
    <row r="8150" spans="1:11" s="139" customFormat="1" ht="30" customHeight="1">
      <c r="A8150" s="140" t="s">
        <v>52</v>
      </c>
      <c r="B8150" s="142"/>
      <c r="C8150" s="142"/>
      <c r="D8150" s="142"/>
      <c r="E8150" s="142"/>
      <c r="F8150" s="142"/>
      <c r="K8150" s="140" t="s">
        <v>6796</v>
      </c>
    </row>
    <row r="8151" spans="1:11" s="139" customFormat="1" ht="30" customHeight="1">
      <c r="A8151" s="140" t="s">
        <v>3650</v>
      </c>
      <c r="B8151" s="142"/>
      <c r="C8151" s="142"/>
      <c r="D8151" s="142"/>
      <c r="E8151" s="142"/>
      <c r="F8151" s="142"/>
      <c r="K8151" s="140" t="s">
        <v>6806</v>
      </c>
    </row>
    <row r="8152" spans="1:11" s="139" customFormat="1" ht="30" customHeight="1">
      <c r="A8152" s="140" t="s">
        <v>5055</v>
      </c>
      <c r="B8152" s="142"/>
      <c r="C8152" s="142"/>
      <c r="D8152" s="142"/>
      <c r="E8152" s="142"/>
      <c r="F8152" s="142"/>
      <c r="K8152" s="140" t="s">
        <v>8437</v>
      </c>
    </row>
    <row r="8153" spans="1:11" s="139" customFormat="1" ht="30" customHeight="1">
      <c r="A8153" s="140" t="s">
        <v>5056</v>
      </c>
      <c r="B8153" s="142"/>
      <c r="C8153" s="142">
        <v>87356.9</v>
      </c>
      <c r="D8153" s="142"/>
      <c r="E8153" s="142">
        <v>87356.9</v>
      </c>
      <c r="F8153" s="142" t="s">
        <v>6755</v>
      </c>
      <c r="K8153" s="140" t="s">
        <v>8438</v>
      </c>
    </row>
    <row r="8154" spans="1:11" s="139" customFormat="1" ht="30" customHeight="1">
      <c r="A8154" s="140" t="s">
        <v>52</v>
      </c>
      <c r="B8154" s="142"/>
      <c r="C8154" s="142"/>
      <c r="D8154" s="142"/>
      <c r="E8154" s="142"/>
      <c r="F8154" s="142"/>
      <c r="K8154" s="140" t="s">
        <v>52</v>
      </c>
    </row>
    <row r="8155" spans="1:11" s="139" customFormat="1" ht="30" customHeight="1">
      <c r="A8155" s="140" t="s">
        <v>3748</v>
      </c>
      <c r="B8155" s="142"/>
      <c r="C8155" s="142">
        <v>87356.9</v>
      </c>
      <c r="D8155" s="142"/>
      <c r="E8155" s="142">
        <v>87356.9</v>
      </c>
      <c r="F8155" s="142"/>
      <c r="K8155" s="140" t="s">
        <v>6993</v>
      </c>
    </row>
    <row r="8156" spans="1:11" s="139" customFormat="1" ht="30" customHeight="1">
      <c r="A8156" s="140" t="s">
        <v>52</v>
      </c>
      <c r="B8156" s="142"/>
      <c r="C8156" s="142"/>
      <c r="D8156" s="142"/>
      <c r="E8156" s="142"/>
      <c r="F8156" s="142"/>
      <c r="K8156" s="140" t="s">
        <v>6805</v>
      </c>
    </row>
    <row r="8157" spans="1:11" s="139" customFormat="1" ht="30" customHeight="1">
      <c r="A8157" s="140" t="s">
        <v>5739</v>
      </c>
      <c r="B8157" s="142"/>
      <c r="C8157" s="142"/>
      <c r="D8157" s="142"/>
      <c r="E8157" s="142"/>
      <c r="F8157" s="142"/>
      <c r="K8157" s="140" t="s">
        <v>9218</v>
      </c>
    </row>
    <row r="8158" spans="1:11" s="139" customFormat="1" ht="30" customHeight="1">
      <c r="A8158" s="140" t="s">
        <v>5740</v>
      </c>
      <c r="B8158" s="142"/>
      <c r="C8158" s="142"/>
      <c r="D8158" s="142"/>
      <c r="E8158" s="142"/>
      <c r="F8158" s="142"/>
      <c r="K8158" s="140" t="s">
        <v>9219</v>
      </c>
    </row>
    <row r="8159" spans="1:11" s="139" customFormat="1" ht="30" customHeight="1">
      <c r="A8159" s="140" t="s">
        <v>5741</v>
      </c>
      <c r="B8159" s="142"/>
      <c r="C8159" s="142"/>
      <c r="D8159" s="142"/>
      <c r="E8159" s="142"/>
      <c r="F8159" s="142"/>
      <c r="K8159" s="140" t="s">
        <v>9220</v>
      </c>
    </row>
    <row r="8160" spans="1:11" s="139" customFormat="1" ht="30" customHeight="1">
      <c r="A8160" s="140" t="s">
        <v>5925</v>
      </c>
      <c r="B8160" s="142">
        <v>10727.9</v>
      </c>
      <c r="C8160" s="142"/>
      <c r="D8160" s="142"/>
      <c r="E8160" s="142">
        <v>10727.9</v>
      </c>
      <c r="F8160" s="142"/>
      <c r="K8160" s="140" t="s">
        <v>9221</v>
      </c>
    </row>
    <row r="8161" spans="1:11" s="139" customFormat="1" ht="30" customHeight="1">
      <c r="A8161" s="140" t="s">
        <v>5743</v>
      </c>
      <c r="B8161" s="142"/>
      <c r="C8161" s="142"/>
      <c r="D8161" s="142"/>
      <c r="E8161" s="142"/>
      <c r="F8161" s="142"/>
      <c r="K8161" s="140" t="s">
        <v>9222</v>
      </c>
    </row>
    <row r="8162" spans="1:11" s="139" customFormat="1" ht="30" customHeight="1">
      <c r="A8162" s="140" t="s">
        <v>5926</v>
      </c>
      <c r="B8162" s="142"/>
      <c r="C8162" s="142">
        <v>63827.7</v>
      </c>
      <c r="D8162" s="142"/>
      <c r="E8162" s="142">
        <v>63827.7</v>
      </c>
      <c r="F8162" s="142"/>
      <c r="K8162" s="140" t="s">
        <v>9223</v>
      </c>
    </row>
    <row r="8163" spans="1:11" s="139" customFormat="1" ht="30" customHeight="1">
      <c r="A8163" s="140" t="s">
        <v>5745</v>
      </c>
      <c r="B8163" s="142"/>
      <c r="C8163" s="142"/>
      <c r="D8163" s="142"/>
      <c r="E8163" s="142"/>
      <c r="F8163" s="142"/>
      <c r="K8163" s="140" t="s">
        <v>9224</v>
      </c>
    </row>
    <row r="8164" spans="1:11" s="139" customFormat="1" ht="30" customHeight="1">
      <c r="A8164" s="140" t="s">
        <v>5927</v>
      </c>
      <c r="B8164" s="142"/>
      <c r="C8164" s="142"/>
      <c r="D8164" s="142">
        <v>53628.800000000003</v>
      </c>
      <c r="E8164" s="142">
        <v>53628.800000000003</v>
      </c>
      <c r="F8164" s="142"/>
      <c r="K8164" s="140" t="s">
        <v>9225</v>
      </c>
    </row>
    <row r="8165" spans="1:11" s="139" customFormat="1" ht="30" customHeight="1">
      <c r="A8165" s="140" t="s">
        <v>5747</v>
      </c>
      <c r="B8165" s="142"/>
      <c r="C8165" s="142"/>
      <c r="D8165" s="142"/>
      <c r="E8165" s="142"/>
      <c r="F8165" s="142"/>
      <c r="K8165" s="140" t="s">
        <v>9226</v>
      </c>
    </row>
    <row r="8166" spans="1:11" s="139" customFormat="1" ht="30" customHeight="1">
      <c r="A8166" s="140" t="s">
        <v>5928</v>
      </c>
      <c r="B8166" s="142"/>
      <c r="C8166" s="142">
        <v>41032.1</v>
      </c>
      <c r="D8166" s="142"/>
      <c r="E8166" s="142">
        <v>41032.1</v>
      </c>
      <c r="F8166" s="142"/>
      <c r="K8166" s="140" t="s">
        <v>9227</v>
      </c>
    </row>
    <row r="8167" spans="1:11" s="139" customFormat="1" ht="30" customHeight="1">
      <c r="A8167" s="140" t="s">
        <v>5749</v>
      </c>
      <c r="B8167" s="142"/>
      <c r="C8167" s="142"/>
      <c r="D8167" s="142"/>
      <c r="E8167" s="142"/>
      <c r="F8167" s="142"/>
      <c r="K8167" s="140" t="s">
        <v>9228</v>
      </c>
    </row>
    <row r="8168" spans="1:11" s="139" customFormat="1" ht="30" customHeight="1">
      <c r="A8168" s="140" t="s">
        <v>5929</v>
      </c>
      <c r="B8168" s="142"/>
      <c r="C8168" s="142">
        <v>76437.2</v>
      </c>
      <c r="D8168" s="142"/>
      <c r="E8168" s="142">
        <v>76437.2</v>
      </c>
      <c r="F8168" s="142"/>
      <c r="K8168" s="140" t="s">
        <v>9229</v>
      </c>
    </row>
    <row r="8169" spans="1:11" s="139" customFormat="1" ht="30" customHeight="1">
      <c r="A8169" s="140" t="s">
        <v>5930</v>
      </c>
      <c r="B8169" s="142"/>
      <c r="C8169" s="142">
        <v>49138.2</v>
      </c>
      <c r="D8169" s="142"/>
      <c r="E8169" s="142">
        <v>49138.2</v>
      </c>
      <c r="F8169" s="142"/>
      <c r="K8169" s="140" t="s">
        <v>9230</v>
      </c>
    </row>
    <row r="8170" spans="1:11" s="139" customFormat="1" ht="30" customHeight="1">
      <c r="A8170" s="140" t="s">
        <v>3748</v>
      </c>
      <c r="B8170" s="142">
        <v>10727.9</v>
      </c>
      <c r="C8170" s="142">
        <v>104859.8</v>
      </c>
      <c r="D8170" s="142">
        <v>53628.800000000003</v>
      </c>
      <c r="E8170" s="142">
        <v>169216.5</v>
      </c>
      <c r="F8170" s="142"/>
      <c r="K8170" s="140" t="s">
        <v>7190</v>
      </c>
    </row>
    <row r="8171" spans="1:11" s="139" customFormat="1" ht="30" customHeight="1">
      <c r="A8171" s="140" t="s">
        <v>3708</v>
      </c>
      <c r="B8171" s="142">
        <v>53639.5</v>
      </c>
      <c r="C8171" s="142">
        <v>265162.7</v>
      </c>
      <c r="D8171" s="142">
        <v>268144.09999999998</v>
      </c>
      <c r="E8171" s="142">
        <v>586946.30000000005</v>
      </c>
      <c r="F8171" s="142"/>
      <c r="K8171" s="140" t="s">
        <v>6882</v>
      </c>
    </row>
    <row r="8172" spans="1:11" s="139" customFormat="1" ht="30" customHeight="1">
      <c r="A8172" s="140"/>
      <c r="B8172" s="140"/>
      <c r="C8172" s="140"/>
      <c r="D8172" s="140"/>
      <c r="E8172" s="140"/>
      <c r="F8172" s="140"/>
    </row>
    <row r="8173" spans="1:11" s="139" customFormat="1" ht="30" customHeight="1" thickBot="1">
      <c r="A8173" s="144" t="s">
        <v>3566</v>
      </c>
      <c r="B8173" s="145">
        <v>53639</v>
      </c>
      <c r="C8173" s="145">
        <v>265162</v>
      </c>
      <c r="D8173" s="145">
        <v>268144</v>
      </c>
      <c r="E8173" s="145">
        <v>586945</v>
      </c>
      <c r="F8173" s="144"/>
    </row>
    <row r="8174" spans="1:11" s="139" customFormat="1" ht="30" customHeight="1">
      <c r="A8174" s="140"/>
      <c r="B8174" s="140"/>
      <c r="C8174" s="140"/>
      <c r="D8174" s="140"/>
      <c r="E8174" s="140"/>
      <c r="F8174" s="140"/>
    </row>
    <row r="8175" spans="1:11" s="139" customFormat="1" ht="30" customHeight="1">
      <c r="A8175" s="140" t="s">
        <v>9337</v>
      </c>
      <c r="B8175" s="141">
        <v>101535</v>
      </c>
      <c r="C8175" s="141">
        <v>4547126</v>
      </c>
      <c r="D8175" s="141">
        <v>312245</v>
      </c>
      <c r="E8175" s="141">
        <v>4960906</v>
      </c>
      <c r="F8175" s="140" t="s">
        <v>52</v>
      </c>
      <c r="G8175" s="139" t="s">
        <v>52</v>
      </c>
      <c r="H8175" s="139" t="s">
        <v>6627</v>
      </c>
      <c r="K8175" s="139">
        <v>1</v>
      </c>
    </row>
    <row r="8176" spans="1:11" s="139" customFormat="1" ht="30" customHeight="1">
      <c r="A8176" s="147"/>
      <c r="B8176" s="140"/>
      <c r="C8176" s="140"/>
      <c r="D8176" s="140"/>
      <c r="E8176" s="140"/>
      <c r="F8176" s="140"/>
    </row>
    <row r="8177" spans="1:11" s="139" customFormat="1" ht="30" customHeight="1">
      <c r="A8177" s="140" t="s">
        <v>6674</v>
      </c>
      <c r="B8177" s="140"/>
      <c r="C8177" s="140"/>
      <c r="D8177" s="140"/>
      <c r="E8177" s="140"/>
      <c r="F8177" s="140"/>
      <c r="G8177" s="139" t="s">
        <v>52</v>
      </c>
      <c r="I8177" s="139" t="s">
        <v>1535</v>
      </c>
      <c r="J8177" s="139" t="s">
        <v>52</v>
      </c>
      <c r="K8177" s="139" t="s">
        <v>56</v>
      </c>
    </row>
    <row r="8178" spans="1:11" s="139" customFormat="1" ht="30" customHeight="1">
      <c r="A8178" s="140" t="s">
        <v>5931</v>
      </c>
      <c r="B8178" s="142"/>
      <c r="C8178" s="142"/>
      <c r="D8178" s="142"/>
      <c r="E8178" s="142"/>
      <c r="F8178" s="142"/>
      <c r="K8178" s="140" t="s">
        <v>9338</v>
      </c>
    </row>
    <row r="8179" spans="1:11" s="139" customFormat="1" ht="30" customHeight="1">
      <c r="A8179" s="140" t="s">
        <v>52</v>
      </c>
      <c r="B8179" s="142"/>
      <c r="C8179" s="142"/>
      <c r="D8179" s="142"/>
      <c r="E8179" s="142"/>
      <c r="F8179" s="142"/>
      <c r="K8179" s="140" t="s">
        <v>52</v>
      </c>
    </row>
    <row r="8180" spans="1:11" s="139" customFormat="1" ht="30" customHeight="1">
      <c r="A8180" s="140" t="s">
        <v>3548</v>
      </c>
      <c r="B8180" s="142"/>
      <c r="C8180" s="142"/>
      <c r="D8180" s="142"/>
      <c r="E8180" s="142"/>
      <c r="F8180" s="142"/>
      <c r="K8180" s="140" t="s">
        <v>9233</v>
      </c>
    </row>
    <row r="8181" spans="1:11" s="139" customFormat="1" ht="30" customHeight="1">
      <c r="A8181" s="140" t="s">
        <v>5753</v>
      </c>
      <c r="B8181" s="142"/>
      <c r="C8181" s="142"/>
      <c r="D8181" s="142"/>
      <c r="E8181" s="142"/>
      <c r="F8181" s="142"/>
      <c r="K8181" s="140" t="s">
        <v>9234</v>
      </c>
    </row>
    <row r="8182" spans="1:11" s="139" customFormat="1" ht="30" customHeight="1">
      <c r="A8182" s="140" t="s">
        <v>5754</v>
      </c>
      <c r="B8182" s="142"/>
      <c r="C8182" s="142"/>
      <c r="D8182" s="142"/>
      <c r="E8182" s="142"/>
      <c r="F8182" s="142"/>
      <c r="K8182" s="140" t="s">
        <v>9235</v>
      </c>
    </row>
    <row r="8183" spans="1:11" s="139" customFormat="1" ht="30" customHeight="1">
      <c r="A8183" s="140" t="s">
        <v>5755</v>
      </c>
      <c r="B8183" s="142"/>
      <c r="C8183" s="142"/>
      <c r="D8183" s="142"/>
      <c r="E8183" s="142"/>
      <c r="F8183" s="142"/>
      <c r="K8183" s="140" t="s">
        <v>9236</v>
      </c>
    </row>
    <row r="8184" spans="1:11" s="139" customFormat="1" ht="30" customHeight="1">
      <c r="A8184" s="140" t="s">
        <v>5756</v>
      </c>
      <c r="B8184" s="142"/>
      <c r="C8184" s="142"/>
      <c r="D8184" s="142"/>
      <c r="E8184" s="142"/>
      <c r="F8184" s="142"/>
      <c r="K8184" s="140" t="s">
        <v>9237</v>
      </c>
    </row>
    <row r="8185" spans="1:11" s="139" customFormat="1" ht="30" customHeight="1">
      <c r="A8185" s="140" t="s">
        <v>5757</v>
      </c>
      <c r="B8185" s="142"/>
      <c r="C8185" s="142"/>
      <c r="D8185" s="142"/>
      <c r="E8185" s="142"/>
      <c r="F8185" s="142"/>
      <c r="K8185" s="140" t="s">
        <v>9238</v>
      </c>
    </row>
    <row r="8186" spans="1:11" s="139" customFormat="1" ht="30" customHeight="1">
      <c r="A8186" s="140" t="s">
        <v>5758</v>
      </c>
      <c r="B8186" s="142"/>
      <c r="C8186" s="142"/>
      <c r="D8186" s="142"/>
      <c r="E8186" s="142"/>
      <c r="F8186" s="142"/>
      <c r="K8186" s="140" t="s">
        <v>9239</v>
      </c>
    </row>
    <row r="8187" spans="1:11" s="139" customFormat="1" ht="30" customHeight="1">
      <c r="A8187" s="140" t="s">
        <v>5932</v>
      </c>
      <c r="B8187" s="142"/>
      <c r="C8187" s="142"/>
      <c r="D8187" s="142"/>
      <c r="E8187" s="142"/>
      <c r="F8187" s="142"/>
      <c r="K8187" s="140" t="s">
        <v>9339</v>
      </c>
    </row>
    <row r="8188" spans="1:11" s="139" customFormat="1" ht="30" customHeight="1">
      <c r="A8188" s="140" t="s">
        <v>5760</v>
      </c>
      <c r="B8188" s="142"/>
      <c r="C8188" s="142"/>
      <c r="D8188" s="142"/>
      <c r="E8188" s="142"/>
      <c r="F8188" s="142"/>
      <c r="K8188" s="140" t="s">
        <v>9241</v>
      </c>
    </row>
    <row r="8189" spans="1:11" s="139" customFormat="1" ht="30" customHeight="1">
      <c r="A8189" s="140" t="s">
        <v>5761</v>
      </c>
      <c r="B8189" s="142"/>
      <c r="C8189" s="142"/>
      <c r="D8189" s="142"/>
      <c r="E8189" s="142"/>
      <c r="F8189" s="142"/>
      <c r="K8189" s="140" t="s">
        <v>9242</v>
      </c>
    </row>
    <row r="8190" spans="1:11" s="139" customFormat="1" ht="30" customHeight="1">
      <c r="A8190" s="140" t="s">
        <v>5762</v>
      </c>
      <c r="B8190" s="142"/>
      <c r="C8190" s="142"/>
      <c r="D8190" s="142"/>
      <c r="E8190" s="142"/>
      <c r="F8190" s="142"/>
      <c r="K8190" s="140" t="s">
        <v>9243</v>
      </c>
    </row>
    <row r="8191" spans="1:11" s="139" customFormat="1" ht="30" customHeight="1">
      <c r="A8191" s="140" t="s">
        <v>5763</v>
      </c>
      <c r="B8191" s="142"/>
      <c r="C8191" s="142"/>
      <c r="D8191" s="142"/>
      <c r="E8191" s="142"/>
      <c r="F8191" s="142"/>
      <c r="K8191" s="140" t="s">
        <v>9244</v>
      </c>
    </row>
    <row r="8192" spans="1:11" s="139" customFormat="1" ht="30" customHeight="1">
      <c r="A8192" s="140" t="s">
        <v>5762</v>
      </c>
      <c r="B8192" s="142"/>
      <c r="C8192" s="142"/>
      <c r="D8192" s="142"/>
      <c r="E8192" s="142"/>
      <c r="F8192" s="142"/>
      <c r="K8192" s="140" t="s">
        <v>9243</v>
      </c>
    </row>
    <row r="8193" spans="1:11" s="139" customFormat="1" ht="30" customHeight="1">
      <c r="A8193" s="140" t="s">
        <v>5764</v>
      </c>
      <c r="B8193" s="142"/>
      <c r="C8193" s="142"/>
      <c r="D8193" s="142"/>
      <c r="E8193" s="142"/>
      <c r="F8193" s="142"/>
      <c r="K8193" s="140" t="s">
        <v>9245</v>
      </c>
    </row>
    <row r="8194" spans="1:11" s="139" customFormat="1" ht="30" customHeight="1">
      <c r="A8194" s="140" t="s">
        <v>5765</v>
      </c>
      <c r="B8194" s="142"/>
      <c r="C8194" s="142"/>
      <c r="D8194" s="142"/>
      <c r="E8194" s="142"/>
      <c r="F8194" s="142"/>
      <c r="K8194" s="140" t="s">
        <v>9246</v>
      </c>
    </row>
    <row r="8195" spans="1:11" s="139" customFormat="1" ht="30" customHeight="1">
      <c r="A8195" s="140" t="s">
        <v>52</v>
      </c>
      <c r="B8195" s="142"/>
      <c r="C8195" s="142"/>
      <c r="D8195" s="142"/>
      <c r="E8195" s="142"/>
      <c r="F8195" s="142"/>
      <c r="K8195" s="140" t="s">
        <v>6676</v>
      </c>
    </row>
    <row r="8196" spans="1:11" s="139" customFormat="1" ht="30" customHeight="1">
      <c r="A8196" s="140" t="s">
        <v>5576</v>
      </c>
      <c r="B8196" s="142"/>
      <c r="C8196" s="142"/>
      <c r="D8196" s="142"/>
      <c r="E8196" s="142"/>
      <c r="F8196" s="142"/>
      <c r="K8196" s="140" t="s">
        <v>9023</v>
      </c>
    </row>
    <row r="8197" spans="1:11" s="139" customFormat="1" ht="30" customHeight="1">
      <c r="A8197" s="140" t="s">
        <v>5766</v>
      </c>
      <c r="B8197" s="142"/>
      <c r="C8197" s="142"/>
      <c r="D8197" s="142"/>
      <c r="E8197" s="142"/>
      <c r="F8197" s="142"/>
      <c r="K8197" s="140" t="s">
        <v>9247</v>
      </c>
    </row>
    <row r="8198" spans="1:11" s="139" customFormat="1" ht="30" customHeight="1">
      <c r="A8198" s="140" t="s">
        <v>5915</v>
      </c>
      <c r="B8198" s="142">
        <v>49264</v>
      </c>
      <c r="C8198" s="142"/>
      <c r="D8198" s="142"/>
      <c r="E8198" s="142">
        <v>49264</v>
      </c>
      <c r="F8198" s="142" t="s">
        <v>8742</v>
      </c>
      <c r="K8198" s="140" t="s">
        <v>9248</v>
      </c>
    </row>
    <row r="8199" spans="1:11" s="139" customFormat="1" ht="30" customHeight="1">
      <c r="A8199" s="140" t="s">
        <v>5916</v>
      </c>
      <c r="B8199" s="142"/>
      <c r="C8199" s="142">
        <v>217344</v>
      </c>
      <c r="D8199" s="142"/>
      <c r="E8199" s="142">
        <v>217344</v>
      </c>
      <c r="F8199" s="142" t="s">
        <v>8744</v>
      </c>
      <c r="K8199" s="140" t="s">
        <v>9249</v>
      </c>
    </row>
    <row r="8200" spans="1:11" s="139" customFormat="1" ht="30" customHeight="1">
      <c r="A8200" s="140" t="s">
        <v>5917</v>
      </c>
      <c r="B8200" s="142"/>
      <c r="C8200" s="142"/>
      <c r="D8200" s="142">
        <v>90008</v>
      </c>
      <c r="E8200" s="142">
        <v>90008</v>
      </c>
      <c r="F8200" s="142" t="s">
        <v>8746</v>
      </c>
      <c r="K8200" s="140" t="s">
        <v>9250</v>
      </c>
    </row>
    <row r="8201" spans="1:11" s="139" customFormat="1" ht="30" customHeight="1">
      <c r="A8201" s="140" t="s">
        <v>5770</v>
      </c>
      <c r="B8201" s="142"/>
      <c r="C8201" s="142"/>
      <c r="D8201" s="142"/>
      <c r="E8201" s="142"/>
      <c r="F8201" s="142"/>
      <c r="K8201" s="140" t="s">
        <v>9251</v>
      </c>
    </row>
    <row r="8202" spans="1:11" s="139" customFormat="1" ht="30" customHeight="1">
      <c r="A8202" s="140" t="s">
        <v>5918</v>
      </c>
      <c r="B8202" s="142">
        <v>31964</v>
      </c>
      <c r="C8202" s="142"/>
      <c r="D8202" s="142"/>
      <c r="E8202" s="142">
        <v>31964</v>
      </c>
      <c r="F8202" s="142" t="s">
        <v>8418</v>
      </c>
      <c r="K8202" s="140" t="s">
        <v>9252</v>
      </c>
    </row>
    <row r="8203" spans="1:11" s="139" customFormat="1" ht="30" customHeight="1">
      <c r="A8203" s="140" t="s">
        <v>5919</v>
      </c>
      <c r="B8203" s="142"/>
      <c r="C8203" s="142">
        <v>54336</v>
      </c>
      <c r="D8203" s="142"/>
      <c r="E8203" s="142">
        <v>54336</v>
      </c>
      <c r="F8203" s="142" t="s">
        <v>8420</v>
      </c>
      <c r="K8203" s="140" t="s">
        <v>9253</v>
      </c>
    </row>
    <row r="8204" spans="1:11" s="139" customFormat="1" ht="30" customHeight="1">
      <c r="A8204" s="140" t="s">
        <v>5920</v>
      </c>
      <c r="B8204" s="142"/>
      <c r="C8204" s="142"/>
      <c r="D8204" s="142">
        <v>159788</v>
      </c>
      <c r="E8204" s="142">
        <v>159788</v>
      </c>
      <c r="F8204" s="142" t="s">
        <v>8422</v>
      </c>
      <c r="K8204" s="140" t="s">
        <v>9254</v>
      </c>
    </row>
    <row r="8205" spans="1:11" s="139" customFormat="1" ht="30" customHeight="1">
      <c r="A8205" s="140" t="s">
        <v>5774</v>
      </c>
      <c r="B8205" s="142"/>
      <c r="C8205" s="142"/>
      <c r="D8205" s="142"/>
      <c r="E8205" s="142"/>
      <c r="F8205" s="142"/>
      <c r="K8205" s="140" t="s">
        <v>9255</v>
      </c>
    </row>
    <row r="8206" spans="1:11" s="139" customFormat="1" ht="30" customHeight="1">
      <c r="A8206" s="140" t="s">
        <v>5933</v>
      </c>
      <c r="B8206" s="142">
        <v>20307</v>
      </c>
      <c r="C8206" s="142"/>
      <c r="D8206" s="142"/>
      <c r="E8206" s="142">
        <v>20307</v>
      </c>
      <c r="F8206" s="142"/>
      <c r="K8206" s="140" t="s">
        <v>9256</v>
      </c>
    </row>
    <row r="8207" spans="1:11" s="139" customFormat="1" ht="30" customHeight="1">
      <c r="A8207" s="140" t="s">
        <v>5934</v>
      </c>
      <c r="B8207" s="142"/>
      <c r="C8207" s="142">
        <v>237720</v>
      </c>
      <c r="D8207" s="142"/>
      <c r="E8207" s="142">
        <v>237720</v>
      </c>
      <c r="F8207" s="142"/>
      <c r="K8207" s="140" t="s">
        <v>9257</v>
      </c>
    </row>
    <row r="8208" spans="1:11" s="139" customFormat="1" ht="30" customHeight="1">
      <c r="A8208" s="140" t="s">
        <v>5935</v>
      </c>
      <c r="B8208" s="142"/>
      <c r="C8208" s="142"/>
      <c r="D8208" s="142">
        <v>62449</v>
      </c>
      <c r="E8208" s="142">
        <v>62449</v>
      </c>
      <c r="F8208" s="142"/>
      <c r="K8208" s="140" t="s">
        <v>9258</v>
      </c>
    </row>
    <row r="8209" spans="1:11" s="139" customFormat="1" ht="30" customHeight="1">
      <c r="A8209" s="140" t="s">
        <v>3618</v>
      </c>
      <c r="B8209" s="142">
        <v>101535</v>
      </c>
      <c r="C8209" s="142">
        <v>509400</v>
      </c>
      <c r="D8209" s="142">
        <v>312245</v>
      </c>
      <c r="E8209" s="142">
        <v>923180</v>
      </c>
      <c r="F8209" s="142"/>
      <c r="K8209" s="140" t="s">
        <v>6757</v>
      </c>
    </row>
    <row r="8210" spans="1:11" s="139" customFormat="1" ht="30" customHeight="1">
      <c r="A8210" s="140" t="s">
        <v>52</v>
      </c>
      <c r="B8210" s="142"/>
      <c r="C8210" s="142"/>
      <c r="D8210" s="142"/>
      <c r="E8210" s="142"/>
      <c r="F8210" s="142"/>
      <c r="K8210" s="140" t="s">
        <v>6758</v>
      </c>
    </row>
    <row r="8211" spans="1:11" s="139" customFormat="1" ht="30" customHeight="1">
      <c r="A8211" s="140" t="s">
        <v>3956</v>
      </c>
      <c r="B8211" s="142"/>
      <c r="C8211" s="142"/>
      <c r="D8211" s="142"/>
      <c r="E8211" s="142"/>
      <c r="F8211" s="142"/>
      <c r="K8211" s="140" t="s">
        <v>7073</v>
      </c>
    </row>
    <row r="8212" spans="1:11" s="139" customFormat="1" ht="30" customHeight="1">
      <c r="A8212" s="140" t="s">
        <v>5921</v>
      </c>
      <c r="B8212" s="142"/>
      <c r="C8212" s="142">
        <v>955467</v>
      </c>
      <c r="D8212" s="142"/>
      <c r="E8212" s="142">
        <v>955467</v>
      </c>
      <c r="F8212" s="142" t="s">
        <v>6752</v>
      </c>
      <c r="K8212" s="140" t="s">
        <v>9260</v>
      </c>
    </row>
    <row r="8213" spans="1:11" s="139" customFormat="1" ht="30" customHeight="1">
      <c r="A8213" s="140" t="s">
        <v>5922</v>
      </c>
      <c r="B8213" s="142"/>
      <c r="C8213" s="142">
        <v>566028</v>
      </c>
      <c r="D8213" s="142"/>
      <c r="E8213" s="142">
        <v>566028</v>
      </c>
      <c r="F8213" s="142" t="s">
        <v>6755</v>
      </c>
      <c r="K8213" s="140" t="s">
        <v>9261</v>
      </c>
    </row>
    <row r="8214" spans="1:11" s="139" customFormat="1" ht="30" customHeight="1">
      <c r="A8214" s="140" t="s">
        <v>5936</v>
      </c>
      <c r="B8214" s="142"/>
      <c r="C8214" s="142">
        <v>135008</v>
      </c>
      <c r="D8214" s="142"/>
      <c r="E8214" s="142">
        <v>135008</v>
      </c>
      <c r="F8214" s="142" t="s">
        <v>9262</v>
      </c>
      <c r="K8214" s="140" t="s">
        <v>9263</v>
      </c>
    </row>
    <row r="8215" spans="1:11" s="139" customFormat="1" ht="30" customHeight="1">
      <c r="A8215" s="140" t="s">
        <v>3618</v>
      </c>
      <c r="B8215" s="142"/>
      <c r="C8215" s="142">
        <v>1656503</v>
      </c>
      <c r="D8215" s="142"/>
      <c r="E8215" s="142">
        <v>1656503</v>
      </c>
      <c r="F8215" s="142"/>
      <c r="K8215" s="140" t="s">
        <v>6761</v>
      </c>
    </row>
    <row r="8216" spans="1:11" s="139" customFormat="1" ht="30" customHeight="1">
      <c r="A8216" s="140" t="s">
        <v>52</v>
      </c>
      <c r="B8216" s="142"/>
      <c r="C8216" s="142"/>
      <c r="D8216" s="142"/>
      <c r="E8216" s="142"/>
      <c r="F8216" s="142"/>
      <c r="K8216" s="140" t="s">
        <v>6796</v>
      </c>
    </row>
    <row r="8217" spans="1:11" s="139" customFormat="1" ht="30" customHeight="1">
      <c r="A8217" s="140" t="s">
        <v>5337</v>
      </c>
      <c r="B8217" s="142"/>
      <c r="C8217" s="142"/>
      <c r="D8217" s="142"/>
      <c r="E8217" s="142"/>
      <c r="F8217" s="142"/>
      <c r="K8217" s="140" t="s">
        <v>8766</v>
      </c>
    </row>
    <row r="8218" spans="1:11" s="139" customFormat="1" ht="30" customHeight="1">
      <c r="A8218" s="140" t="s">
        <v>5937</v>
      </c>
      <c r="B8218" s="142"/>
      <c r="C8218" s="142">
        <v>1449440.1</v>
      </c>
      <c r="D8218" s="142"/>
      <c r="E8218" s="142">
        <v>1449440.1</v>
      </c>
      <c r="F8218" s="142"/>
      <c r="K8218" s="140" t="s">
        <v>9264</v>
      </c>
    </row>
    <row r="8219" spans="1:11" s="139" customFormat="1" ht="30" customHeight="1">
      <c r="A8219" s="140" t="s">
        <v>5938</v>
      </c>
      <c r="B8219" s="142"/>
      <c r="C8219" s="142">
        <v>931782.9</v>
      </c>
      <c r="D8219" s="142"/>
      <c r="E8219" s="142">
        <v>931782.9</v>
      </c>
      <c r="F8219" s="142"/>
      <c r="K8219" s="140" t="s">
        <v>9265</v>
      </c>
    </row>
    <row r="8220" spans="1:11" s="139" customFormat="1" ht="30" customHeight="1">
      <c r="A8220" s="140" t="s">
        <v>3618</v>
      </c>
      <c r="B8220" s="142"/>
      <c r="C8220" s="142">
        <v>2381223</v>
      </c>
      <c r="D8220" s="142"/>
      <c r="E8220" s="142">
        <v>2381223</v>
      </c>
      <c r="F8220" s="142"/>
      <c r="K8220" s="140" t="s">
        <v>6821</v>
      </c>
    </row>
    <row r="8221" spans="1:11" s="139" customFormat="1" ht="30" customHeight="1">
      <c r="A8221" s="140" t="s">
        <v>3970</v>
      </c>
      <c r="B8221" s="142">
        <v>101535</v>
      </c>
      <c r="C8221" s="142">
        <v>4547126</v>
      </c>
      <c r="D8221" s="142">
        <v>312245</v>
      </c>
      <c r="E8221" s="142">
        <v>4960906</v>
      </c>
      <c r="F8221" s="142"/>
      <c r="K8221" s="140" t="s">
        <v>9266</v>
      </c>
    </row>
    <row r="8222" spans="1:11" s="139" customFormat="1" ht="30" customHeight="1">
      <c r="A8222" s="140"/>
      <c r="B8222" s="140"/>
      <c r="C8222" s="140"/>
      <c r="D8222" s="140"/>
      <c r="E8222" s="140"/>
      <c r="F8222" s="140"/>
    </row>
    <row r="8223" spans="1:11" s="139" customFormat="1" ht="30" customHeight="1" thickBot="1">
      <c r="A8223" s="144" t="s">
        <v>3566</v>
      </c>
      <c r="B8223" s="145">
        <v>101535</v>
      </c>
      <c r="C8223" s="145">
        <v>4547126</v>
      </c>
      <c r="D8223" s="145">
        <v>312245</v>
      </c>
      <c r="E8223" s="145">
        <v>4960906</v>
      </c>
      <c r="F8223" s="144"/>
    </row>
    <row r="8224" spans="1:11" s="139" customFormat="1" ht="30" customHeight="1">
      <c r="A8224" s="140"/>
      <c r="B8224" s="140"/>
      <c r="C8224" s="140"/>
      <c r="D8224" s="140"/>
      <c r="E8224" s="140"/>
      <c r="F8224" s="140"/>
    </row>
    <row r="8225" spans="1:11" s="139" customFormat="1" ht="30" customHeight="1">
      <c r="A8225" s="140" t="s">
        <v>9340</v>
      </c>
      <c r="B8225" s="141">
        <v>52567</v>
      </c>
      <c r="C8225" s="141">
        <v>194189</v>
      </c>
      <c r="D8225" s="141">
        <v>262787</v>
      </c>
      <c r="E8225" s="141">
        <v>509543</v>
      </c>
      <c r="F8225" s="140" t="s">
        <v>52</v>
      </c>
      <c r="G8225" s="139" t="s">
        <v>52</v>
      </c>
      <c r="H8225" s="139" t="s">
        <v>6628</v>
      </c>
      <c r="K8225" s="139">
        <v>1</v>
      </c>
    </row>
    <row r="8226" spans="1:11" s="139" customFormat="1" ht="30" customHeight="1">
      <c r="A8226" s="147"/>
      <c r="B8226" s="140"/>
      <c r="C8226" s="140"/>
      <c r="D8226" s="140"/>
      <c r="E8226" s="140"/>
      <c r="F8226" s="140"/>
    </row>
    <row r="8227" spans="1:11" s="139" customFormat="1" ht="30" customHeight="1">
      <c r="A8227" s="140" t="s">
        <v>6674</v>
      </c>
      <c r="B8227" s="140"/>
      <c r="C8227" s="140"/>
      <c r="D8227" s="140"/>
      <c r="E8227" s="140"/>
      <c r="F8227" s="140"/>
      <c r="G8227" s="139" t="s">
        <v>52</v>
      </c>
      <c r="I8227" s="139" t="s">
        <v>1535</v>
      </c>
      <c r="J8227" s="139" t="s">
        <v>52</v>
      </c>
      <c r="K8227" s="139" t="s">
        <v>56</v>
      </c>
    </row>
    <row r="8228" spans="1:11" s="139" customFormat="1" ht="30" customHeight="1">
      <c r="A8228" s="140" t="s">
        <v>5939</v>
      </c>
      <c r="B8228" s="142"/>
      <c r="C8228" s="142"/>
      <c r="D8228" s="142"/>
      <c r="E8228" s="142"/>
      <c r="F8228" s="142"/>
      <c r="K8228" s="140" t="s">
        <v>9341</v>
      </c>
    </row>
    <row r="8229" spans="1:11" s="139" customFormat="1" ht="30" customHeight="1">
      <c r="A8229" s="140" t="s">
        <v>52</v>
      </c>
      <c r="B8229" s="142"/>
      <c r="C8229" s="142"/>
      <c r="D8229" s="142"/>
      <c r="E8229" s="142"/>
      <c r="F8229" s="142"/>
      <c r="K8229" s="140" t="s">
        <v>52</v>
      </c>
    </row>
    <row r="8230" spans="1:11" s="139" customFormat="1" ht="30" customHeight="1">
      <c r="A8230" s="140" t="s">
        <v>3548</v>
      </c>
      <c r="B8230" s="142"/>
      <c r="C8230" s="142"/>
      <c r="D8230" s="142"/>
      <c r="E8230" s="142"/>
      <c r="F8230" s="142"/>
      <c r="K8230" s="140" t="s">
        <v>6677</v>
      </c>
    </row>
    <row r="8231" spans="1:11" s="139" customFormat="1" ht="30" customHeight="1">
      <c r="A8231" s="140" t="s">
        <v>4977</v>
      </c>
      <c r="B8231" s="142"/>
      <c r="C8231" s="142"/>
      <c r="D8231" s="142"/>
      <c r="E8231" s="142"/>
      <c r="F8231" s="142"/>
      <c r="K8231" s="140" t="s">
        <v>8398</v>
      </c>
    </row>
    <row r="8232" spans="1:11" s="139" customFormat="1" ht="30" customHeight="1">
      <c r="A8232" s="140" t="s">
        <v>5727</v>
      </c>
      <c r="B8232" s="142"/>
      <c r="C8232" s="142"/>
      <c r="D8232" s="142"/>
      <c r="E8232" s="142"/>
      <c r="F8232" s="142"/>
      <c r="K8232" s="140" t="s">
        <v>9206</v>
      </c>
    </row>
    <row r="8233" spans="1:11" s="139" customFormat="1" ht="30" customHeight="1">
      <c r="A8233" s="140" t="s">
        <v>4321</v>
      </c>
      <c r="B8233" s="142"/>
      <c r="C8233" s="142"/>
      <c r="D8233" s="142"/>
      <c r="E8233" s="142"/>
      <c r="F8233" s="142"/>
      <c r="K8233" s="140" t="s">
        <v>7554</v>
      </c>
    </row>
    <row r="8234" spans="1:11" s="139" customFormat="1" ht="30" customHeight="1">
      <c r="A8234" s="140" t="s">
        <v>4322</v>
      </c>
      <c r="B8234" s="142"/>
      <c r="C8234" s="142"/>
      <c r="D8234" s="142"/>
      <c r="E8234" s="142"/>
      <c r="F8234" s="142"/>
      <c r="K8234" s="140" t="s">
        <v>7555</v>
      </c>
    </row>
    <row r="8235" spans="1:11" s="139" customFormat="1" ht="30" customHeight="1">
      <c r="A8235" s="140" t="s">
        <v>4979</v>
      </c>
      <c r="B8235" s="142"/>
      <c r="C8235" s="142"/>
      <c r="D8235" s="142"/>
      <c r="E8235" s="142"/>
      <c r="F8235" s="142"/>
      <c r="K8235" s="140" t="s">
        <v>8400</v>
      </c>
    </row>
    <row r="8236" spans="1:11" s="139" customFormat="1" ht="30" customHeight="1">
      <c r="A8236" s="140" t="s">
        <v>4980</v>
      </c>
      <c r="B8236" s="142"/>
      <c r="C8236" s="142"/>
      <c r="D8236" s="142"/>
      <c r="E8236" s="142"/>
      <c r="F8236" s="142"/>
      <c r="K8236" s="140" t="s">
        <v>8401</v>
      </c>
    </row>
    <row r="8237" spans="1:11" s="139" customFormat="1" ht="30" customHeight="1">
      <c r="A8237" s="140" t="s">
        <v>4981</v>
      </c>
      <c r="B8237" s="142"/>
      <c r="C8237" s="142"/>
      <c r="D8237" s="142"/>
      <c r="E8237" s="142"/>
      <c r="F8237" s="142"/>
      <c r="K8237" s="140" t="s">
        <v>8402</v>
      </c>
    </row>
    <row r="8238" spans="1:11" s="139" customFormat="1" ht="30" customHeight="1">
      <c r="A8238" s="140" t="s">
        <v>3635</v>
      </c>
      <c r="B8238" s="142"/>
      <c r="C8238" s="142"/>
      <c r="D8238" s="142"/>
      <c r="E8238" s="142"/>
      <c r="F8238" s="142"/>
      <c r="K8238" s="140" t="s">
        <v>6777</v>
      </c>
    </row>
    <row r="8239" spans="1:11" s="139" customFormat="1" ht="30" customHeight="1">
      <c r="A8239" s="140" t="s">
        <v>4982</v>
      </c>
      <c r="B8239" s="142"/>
      <c r="C8239" s="142"/>
      <c r="D8239" s="142"/>
      <c r="E8239" s="142"/>
      <c r="F8239" s="142"/>
      <c r="K8239" s="140" t="s">
        <v>8403</v>
      </c>
    </row>
    <row r="8240" spans="1:11" s="139" customFormat="1" ht="30" customHeight="1">
      <c r="A8240" s="140" t="s">
        <v>4983</v>
      </c>
      <c r="B8240" s="142"/>
      <c r="C8240" s="142"/>
      <c r="D8240" s="142"/>
      <c r="E8240" s="142"/>
      <c r="F8240" s="142"/>
      <c r="K8240" s="140" t="s">
        <v>8404</v>
      </c>
    </row>
    <row r="8241" spans="1:11" s="139" customFormat="1" ht="30" customHeight="1">
      <c r="A8241" s="140" t="s">
        <v>4984</v>
      </c>
      <c r="B8241" s="142"/>
      <c r="C8241" s="142"/>
      <c r="D8241" s="142"/>
      <c r="E8241" s="142"/>
      <c r="F8241" s="142"/>
      <c r="K8241" s="140" t="s">
        <v>8405</v>
      </c>
    </row>
    <row r="8242" spans="1:11" s="139" customFormat="1" ht="30" customHeight="1">
      <c r="A8242" s="140" t="s">
        <v>4985</v>
      </c>
      <c r="B8242" s="142"/>
      <c r="C8242" s="142"/>
      <c r="D8242" s="142"/>
      <c r="E8242" s="142"/>
      <c r="F8242" s="142"/>
      <c r="K8242" s="140" t="s">
        <v>4985</v>
      </c>
    </row>
    <row r="8243" spans="1:11" s="139" customFormat="1" ht="30" customHeight="1">
      <c r="A8243" s="140" t="s">
        <v>4986</v>
      </c>
      <c r="B8243" s="142"/>
      <c r="C8243" s="142"/>
      <c r="D8243" s="142"/>
      <c r="E8243" s="142"/>
      <c r="F8243" s="142"/>
      <c r="K8243" s="140" t="s">
        <v>4986</v>
      </c>
    </row>
    <row r="8244" spans="1:11" s="139" customFormat="1" ht="30" customHeight="1">
      <c r="A8244" s="140" t="s">
        <v>3586</v>
      </c>
      <c r="B8244" s="142"/>
      <c r="C8244" s="142"/>
      <c r="D8244" s="142"/>
      <c r="E8244" s="142"/>
      <c r="F8244" s="142"/>
      <c r="K8244" s="140" t="s">
        <v>6718</v>
      </c>
    </row>
    <row r="8245" spans="1:11" s="139" customFormat="1" ht="30" customHeight="1">
      <c r="A8245" s="140" t="s">
        <v>4987</v>
      </c>
      <c r="B8245" s="142"/>
      <c r="C8245" s="142"/>
      <c r="D8245" s="142"/>
      <c r="E8245" s="142"/>
      <c r="F8245" s="142"/>
      <c r="K8245" s="140" t="s">
        <v>8406</v>
      </c>
    </row>
    <row r="8246" spans="1:11" s="139" customFormat="1" ht="30" customHeight="1">
      <c r="A8246" s="140" t="s">
        <v>5728</v>
      </c>
      <c r="B8246" s="142"/>
      <c r="C8246" s="142"/>
      <c r="D8246" s="142"/>
      <c r="E8246" s="142"/>
      <c r="F8246" s="142"/>
      <c r="K8246" s="140" t="s">
        <v>9207</v>
      </c>
    </row>
    <row r="8247" spans="1:11" s="139" customFormat="1" ht="30" customHeight="1">
      <c r="A8247" s="140" t="s">
        <v>4989</v>
      </c>
      <c r="B8247" s="142"/>
      <c r="C8247" s="142"/>
      <c r="D8247" s="142"/>
      <c r="E8247" s="142"/>
      <c r="F8247" s="142"/>
      <c r="K8247" s="140" t="s">
        <v>9208</v>
      </c>
    </row>
    <row r="8248" spans="1:11" s="139" customFormat="1" ht="30" customHeight="1">
      <c r="A8248" s="140" t="s">
        <v>5729</v>
      </c>
      <c r="B8248" s="142"/>
      <c r="C8248" s="142"/>
      <c r="D8248" s="142"/>
      <c r="E8248" s="142"/>
      <c r="F8248" s="142"/>
      <c r="K8248" s="140" t="s">
        <v>9209</v>
      </c>
    </row>
    <row r="8249" spans="1:11" s="139" customFormat="1" ht="30" customHeight="1">
      <c r="A8249" s="140" t="s">
        <v>5940</v>
      </c>
      <c r="B8249" s="142"/>
      <c r="C8249" s="142"/>
      <c r="D8249" s="142"/>
      <c r="E8249" s="142"/>
      <c r="F8249" s="142"/>
      <c r="K8249" s="140" t="s">
        <v>9342</v>
      </c>
    </row>
    <row r="8250" spans="1:11" s="139" customFormat="1" ht="30" customHeight="1">
      <c r="A8250" s="140" t="s">
        <v>4992</v>
      </c>
      <c r="B8250" s="142"/>
      <c r="C8250" s="142"/>
      <c r="D8250" s="142"/>
      <c r="E8250" s="142"/>
      <c r="F8250" s="142"/>
      <c r="K8250" s="140" t="s">
        <v>8411</v>
      </c>
    </row>
    <row r="8251" spans="1:11" s="139" customFormat="1" ht="30" customHeight="1">
      <c r="A8251" s="140" t="s">
        <v>4993</v>
      </c>
      <c r="B8251" s="142"/>
      <c r="C8251" s="142"/>
      <c r="D8251" s="142"/>
      <c r="E8251" s="142"/>
      <c r="F8251" s="142"/>
      <c r="K8251" s="140" t="s">
        <v>8412</v>
      </c>
    </row>
    <row r="8252" spans="1:11" s="139" customFormat="1" ht="30" customHeight="1">
      <c r="A8252" s="140" t="s">
        <v>4994</v>
      </c>
      <c r="B8252" s="142"/>
      <c r="C8252" s="142"/>
      <c r="D8252" s="142"/>
      <c r="E8252" s="142"/>
      <c r="F8252" s="142"/>
      <c r="K8252" s="140" t="s">
        <v>8413</v>
      </c>
    </row>
    <row r="8253" spans="1:11" s="139" customFormat="1" ht="30" customHeight="1">
      <c r="A8253" s="140" t="s">
        <v>4995</v>
      </c>
      <c r="B8253" s="142"/>
      <c r="C8253" s="142"/>
      <c r="D8253" s="142"/>
      <c r="E8253" s="142"/>
      <c r="F8253" s="142"/>
      <c r="K8253" s="140" t="s">
        <v>8414</v>
      </c>
    </row>
    <row r="8254" spans="1:11" s="139" customFormat="1" ht="30" customHeight="1">
      <c r="A8254" s="140" t="s">
        <v>4994</v>
      </c>
      <c r="B8254" s="142"/>
      <c r="C8254" s="142"/>
      <c r="D8254" s="142"/>
      <c r="E8254" s="142"/>
      <c r="F8254" s="142"/>
      <c r="K8254" s="140" t="s">
        <v>8413</v>
      </c>
    </row>
    <row r="8255" spans="1:11" s="139" customFormat="1" ht="30" customHeight="1">
      <c r="A8255" s="140" t="s">
        <v>4996</v>
      </c>
      <c r="B8255" s="142"/>
      <c r="C8255" s="142"/>
      <c r="D8255" s="142"/>
      <c r="E8255" s="142"/>
      <c r="F8255" s="142"/>
      <c r="K8255" s="140" t="s">
        <v>8415</v>
      </c>
    </row>
    <row r="8256" spans="1:11" s="139" customFormat="1" ht="30" customHeight="1">
      <c r="A8256" s="140" t="s">
        <v>4997</v>
      </c>
      <c r="B8256" s="142"/>
      <c r="C8256" s="142"/>
      <c r="D8256" s="142"/>
      <c r="E8256" s="142"/>
      <c r="F8256" s="142"/>
      <c r="K8256" s="140" t="s">
        <v>8416</v>
      </c>
    </row>
    <row r="8257" spans="1:11" s="139" customFormat="1" ht="30" customHeight="1">
      <c r="A8257" s="140" t="s">
        <v>52</v>
      </c>
      <c r="B8257" s="142"/>
      <c r="C8257" s="142"/>
      <c r="D8257" s="142"/>
      <c r="E8257" s="142"/>
      <c r="F8257" s="142"/>
      <c r="K8257" s="140" t="s">
        <v>6676</v>
      </c>
    </row>
    <row r="8258" spans="1:11" s="139" customFormat="1" ht="30" customHeight="1">
      <c r="A8258" s="140" t="s">
        <v>4998</v>
      </c>
      <c r="B8258" s="142"/>
      <c r="C8258" s="142"/>
      <c r="D8258" s="142"/>
      <c r="E8258" s="142"/>
      <c r="F8258" s="142"/>
      <c r="K8258" s="140" t="s">
        <v>8417</v>
      </c>
    </row>
    <row r="8259" spans="1:11" s="139" customFormat="1" ht="30" customHeight="1">
      <c r="A8259" s="140" t="s">
        <v>5059</v>
      </c>
      <c r="B8259" s="142">
        <v>35518.300000000003</v>
      </c>
      <c r="C8259" s="142"/>
      <c r="D8259" s="142"/>
      <c r="E8259" s="142">
        <v>35518.300000000003</v>
      </c>
      <c r="F8259" s="142" t="s">
        <v>8418</v>
      </c>
      <c r="K8259" s="140" t="s">
        <v>8419</v>
      </c>
    </row>
    <row r="8260" spans="1:11" s="139" customFormat="1" ht="30" customHeight="1">
      <c r="A8260" s="140" t="s">
        <v>5060</v>
      </c>
      <c r="B8260" s="142"/>
      <c r="C8260" s="142">
        <v>60378.1</v>
      </c>
      <c r="D8260" s="142"/>
      <c r="E8260" s="142">
        <v>60378.1</v>
      </c>
      <c r="F8260" s="142" t="s">
        <v>8420</v>
      </c>
      <c r="K8260" s="140" t="s">
        <v>8421</v>
      </c>
    </row>
    <row r="8261" spans="1:11" s="139" customFormat="1" ht="30" customHeight="1">
      <c r="A8261" s="140" t="s">
        <v>5061</v>
      </c>
      <c r="B8261" s="142"/>
      <c r="C8261" s="142"/>
      <c r="D8261" s="142">
        <v>177556.4</v>
      </c>
      <c r="E8261" s="142">
        <v>177556.4</v>
      </c>
      <c r="F8261" s="142" t="s">
        <v>8422</v>
      </c>
      <c r="K8261" s="140" t="s">
        <v>8423</v>
      </c>
    </row>
    <row r="8262" spans="1:11" s="139" customFormat="1" ht="30" customHeight="1">
      <c r="A8262" s="140" t="s">
        <v>52</v>
      </c>
      <c r="B8262" s="142"/>
      <c r="C8262" s="142"/>
      <c r="D8262" s="142"/>
      <c r="E8262" s="142"/>
      <c r="F8262" s="142"/>
      <c r="K8262" s="140" t="s">
        <v>52</v>
      </c>
    </row>
    <row r="8263" spans="1:11" s="139" customFormat="1" ht="30" customHeight="1">
      <c r="A8263" s="140" t="s">
        <v>3748</v>
      </c>
      <c r="B8263" s="142">
        <v>35518.300000000003</v>
      </c>
      <c r="C8263" s="142">
        <v>60378.1</v>
      </c>
      <c r="D8263" s="142">
        <v>177556.4</v>
      </c>
      <c r="E8263" s="142">
        <v>273452.79999999999</v>
      </c>
      <c r="F8263" s="142"/>
      <c r="K8263" s="140" t="s">
        <v>6919</v>
      </c>
    </row>
    <row r="8264" spans="1:11" s="139" customFormat="1" ht="30" customHeight="1">
      <c r="A8264" s="140" t="s">
        <v>52</v>
      </c>
      <c r="B8264" s="142"/>
      <c r="C8264" s="142"/>
      <c r="D8264" s="142"/>
      <c r="E8264" s="142"/>
      <c r="F8264" s="142"/>
      <c r="K8264" s="140" t="s">
        <v>6758</v>
      </c>
    </row>
    <row r="8265" spans="1:11" s="139" customFormat="1" ht="30" customHeight="1">
      <c r="A8265" s="140" t="s">
        <v>5002</v>
      </c>
      <c r="B8265" s="142"/>
      <c r="C8265" s="142"/>
      <c r="D8265" s="142"/>
      <c r="E8265" s="142"/>
      <c r="F8265" s="142"/>
      <c r="K8265" s="140" t="s">
        <v>8424</v>
      </c>
    </row>
    <row r="8266" spans="1:11" s="139" customFormat="1" ht="30" customHeight="1">
      <c r="A8266" s="140" t="s">
        <v>4341</v>
      </c>
      <c r="B8266" s="142"/>
      <c r="C8266" s="142"/>
      <c r="D8266" s="142"/>
      <c r="E8266" s="142"/>
      <c r="F8266" s="142"/>
      <c r="K8266" s="140" t="s">
        <v>7577</v>
      </c>
    </row>
    <row r="8267" spans="1:11" s="139" customFormat="1" ht="30" customHeight="1">
      <c r="A8267" s="140" t="s">
        <v>5004</v>
      </c>
      <c r="B8267" s="142"/>
      <c r="C8267" s="142"/>
      <c r="D8267" s="142"/>
      <c r="E8267" s="142"/>
      <c r="F8267" s="142"/>
      <c r="K8267" s="140" t="s">
        <v>8426</v>
      </c>
    </row>
    <row r="8268" spans="1:11" s="139" customFormat="1" ht="30" customHeight="1">
      <c r="A8268" s="140" t="s">
        <v>5005</v>
      </c>
      <c r="B8268" s="142"/>
      <c r="C8268" s="142"/>
      <c r="D8268" s="142"/>
      <c r="E8268" s="142"/>
      <c r="F8268" s="142"/>
      <c r="K8268" s="140" t="s">
        <v>8427</v>
      </c>
    </row>
    <row r="8269" spans="1:11" s="139" customFormat="1" ht="30" customHeight="1">
      <c r="A8269" s="140" t="s">
        <v>5006</v>
      </c>
      <c r="B8269" s="142"/>
      <c r="C8269" s="142"/>
      <c r="D8269" s="142"/>
      <c r="E8269" s="142"/>
      <c r="F8269" s="142"/>
      <c r="K8269" s="140" t="s">
        <v>8428</v>
      </c>
    </row>
    <row r="8270" spans="1:11" s="139" customFormat="1" ht="30" customHeight="1">
      <c r="A8270" s="140" t="s">
        <v>5731</v>
      </c>
      <c r="B8270" s="142"/>
      <c r="C8270" s="142"/>
      <c r="D8270" s="142"/>
      <c r="E8270" s="142"/>
      <c r="F8270" s="142"/>
      <c r="K8270" s="140" t="s">
        <v>9211</v>
      </c>
    </row>
    <row r="8271" spans="1:11" s="139" customFormat="1" ht="30" customHeight="1">
      <c r="A8271" s="140" t="s">
        <v>5732</v>
      </c>
      <c r="B8271" s="142"/>
      <c r="C8271" s="142"/>
      <c r="D8271" s="142"/>
      <c r="E8271" s="142"/>
      <c r="F8271" s="142"/>
      <c r="K8271" s="140" t="s">
        <v>9212</v>
      </c>
    </row>
    <row r="8272" spans="1:11" s="139" customFormat="1" ht="30" customHeight="1">
      <c r="A8272" s="140" t="s">
        <v>5009</v>
      </c>
      <c r="B8272" s="142"/>
      <c r="C8272" s="142"/>
      <c r="D8272" s="142"/>
      <c r="E8272" s="142"/>
      <c r="F8272" s="142"/>
      <c r="K8272" s="140" t="s">
        <v>8431</v>
      </c>
    </row>
    <row r="8273" spans="1:11" s="139" customFormat="1" ht="30" customHeight="1">
      <c r="A8273" s="140" t="s">
        <v>5733</v>
      </c>
      <c r="B8273" s="142"/>
      <c r="C8273" s="142"/>
      <c r="D8273" s="142"/>
      <c r="E8273" s="142"/>
      <c r="F8273" s="142"/>
      <c r="K8273" s="140" t="s">
        <v>8432</v>
      </c>
    </row>
    <row r="8274" spans="1:11" s="139" customFormat="1" ht="30" customHeight="1">
      <c r="A8274" s="140" t="s">
        <v>5011</v>
      </c>
      <c r="B8274" s="142"/>
      <c r="C8274" s="142"/>
      <c r="D8274" s="142"/>
      <c r="E8274" s="142"/>
      <c r="F8274" s="142"/>
      <c r="K8274" s="140" t="s">
        <v>8433</v>
      </c>
    </row>
    <row r="8275" spans="1:11" s="139" customFormat="1" ht="30" customHeight="1">
      <c r="A8275" s="140" t="s">
        <v>5941</v>
      </c>
      <c r="B8275" s="142">
        <v>17049.5</v>
      </c>
      <c r="C8275" s="142"/>
      <c r="D8275" s="142"/>
      <c r="E8275" s="142">
        <v>17049.5</v>
      </c>
      <c r="F8275" s="142" t="s">
        <v>8418</v>
      </c>
      <c r="K8275" s="140" t="s">
        <v>8434</v>
      </c>
    </row>
    <row r="8276" spans="1:11" s="139" customFormat="1" ht="30" customHeight="1">
      <c r="A8276" s="140" t="s">
        <v>5942</v>
      </c>
      <c r="B8276" s="142"/>
      <c r="C8276" s="142">
        <v>28982.799999999999</v>
      </c>
      <c r="D8276" s="142"/>
      <c r="E8276" s="142">
        <v>28982.799999999999</v>
      </c>
      <c r="F8276" s="142" t="s">
        <v>8420</v>
      </c>
      <c r="K8276" s="140" t="s">
        <v>8435</v>
      </c>
    </row>
    <row r="8277" spans="1:11" s="139" customFormat="1" ht="30" customHeight="1">
      <c r="A8277" s="140" t="s">
        <v>5943</v>
      </c>
      <c r="B8277" s="142"/>
      <c r="C8277" s="142"/>
      <c r="D8277" s="142">
        <v>85230.9</v>
      </c>
      <c r="E8277" s="142">
        <v>85230.9</v>
      </c>
      <c r="F8277" s="142" t="s">
        <v>8422</v>
      </c>
      <c r="K8277" s="140" t="s">
        <v>8436</v>
      </c>
    </row>
    <row r="8278" spans="1:11" s="139" customFormat="1" ht="30" customHeight="1">
      <c r="A8278" s="140" t="s">
        <v>52</v>
      </c>
      <c r="B8278" s="142"/>
      <c r="C8278" s="142"/>
      <c r="D8278" s="142"/>
      <c r="E8278" s="142"/>
      <c r="F8278" s="142"/>
      <c r="K8278" s="140" t="s">
        <v>52</v>
      </c>
    </row>
    <row r="8279" spans="1:11" s="139" customFormat="1" ht="30" customHeight="1">
      <c r="A8279" s="140" t="s">
        <v>3748</v>
      </c>
      <c r="B8279" s="142">
        <v>17049.5</v>
      </c>
      <c r="C8279" s="142">
        <v>28982.799999999999</v>
      </c>
      <c r="D8279" s="142">
        <v>85230.9</v>
      </c>
      <c r="E8279" s="142">
        <v>131263.20000000001</v>
      </c>
      <c r="F8279" s="142"/>
      <c r="K8279" s="140" t="s">
        <v>6924</v>
      </c>
    </row>
    <row r="8280" spans="1:11" s="139" customFormat="1" ht="30" customHeight="1">
      <c r="A8280" s="140" t="s">
        <v>52</v>
      </c>
      <c r="B8280" s="142"/>
      <c r="C8280" s="142"/>
      <c r="D8280" s="142"/>
      <c r="E8280" s="142"/>
      <c r="F8280" s="142"/>
      <c r="K8280" s="140" t="s">
        <v>6796</v>
      </c>
    </row>
    <row r="8281" spans="1:11" s="139" customFormat="1" ht="30" customHeight="1">
      <c r="A8281" s="140" t="s">
        <v>3650</v>
      </c>
      <c r="B8281" s="142"/>
      <c r="C8281" s="142"/>
      <c r="D8281" s="142"/>
      <c r="E8281" s="142"/>
      <c r="F8281" s="142"/>
      <c r="K8281" s="140" t="s">
        <v>6806</v>
      </c>
    </row>
    <row r="8282" spans="1:11" s="139" customFormat="1" ht="30" customHeight="1">
      <c r="A8282" s="140" t="s">
        <v>5065</v>
      </c>
      <c r="B8282" s="142"/>
      <c r="C8282" s="142"/>
      <c r="D8282" s="142"/>
      <c r="E8282" s="142"/>
      <c r="F8282" s="142"/>
      <c r="K8282" s="140" t="s">
        <v>8437</v>
      </c>
    </row>
    <row r="8283" spans="1:11" s="139" customFormat="1" ht="30" customHeight="1">
      <c r="A8283" s="140" t="s">
        <v>5944</v>
      </c>
      <c r="B8283" s="142"/>
      <c r="C8283" s="142">
        <v>104828.3</v>
      </c>
      <c r="D8283" s="142"/>
      <c r="E8283" s="142">
        <v>104828.3</v>
      </c>
      <c r="F8283" s="142" t="s">
        <v>6755</v>
      </c>
      <c r="K8283" s="140" t="s">
        <v>9213</v>
      </c>
    </row>
    <row r="8284" spans="1:11" s="139" customFormat="1" ht="30" customHeight="1">
      <c r="A8284" s="140" t="s">
        <v>52</v>
      </c>
      <c r="B8284" s="142"/>
      <c r="C8284" s="142"/>
      <c r="D8284" s="142"/>
      <c r="E8284" s="142"/>
      <c r="F8284" s="142"/>
      <c r="K8284" s="140" t="s">
        <v>52</v>
      </c>
    </row>
    <row r="8285" spans="1:11" s="139" customFormat="1" ht="30" customHeight="1">
      <c r="A8285" s="140" t="s">
        <v>3748</v>
      </c>
      <c r="B8285" s="142"/>
      <c r="C8285" s="142">
        <v>104828.3</v>
      </c>
      <c r="D8285" s="142"/>
      <c r="E8285" s="142">
        <v>104828.3</v>
      </c>
      <c r="F8285" s="142"/>
      <c r="K8285" s="140" t="s">
        <v>6993</v>
      </c>
    </row>
    <row r="8286" spans="1:11" s="139" customFormat="1" ht="30" customHeight="1">
      <c r="A8286" s="140" t="s">
        <v>52</v>
      </c>
      <c r="B8286" s="146"/>
      <c r="C8286" s="146"/>
      <c r="D8286" s="146"/>
      <c r="E8286" s="146"/>
      <c r="F8286" s="146"/>
      <c r="K8286" s="140" t="s">
        <v>6994</v>
      </c>
    </row>
    <row r="8287" spans="1:11" s="139" customFormat="1" ht="30" customHeight="1">
      <c r="A8287" s="140" t="s">
        <v>3801</v>
      </c>
      <c r="B8287" s="146">
        <v>52567.8</v>
      </c>
      <c r="C8287" s="146">
        <v>194189.2</v>
      </c>
      <c r="D8287" s="146">
        <v>262787.3</v>
      </c>
      <c r="E8287" s="146">
        <v>509544.3</v>
      </c>
      <c r="F8287" s="146"/>
      <c r="K8287" s="140" t="s">
        <v>6995</v>
      </c>
    </row>
    <row r="8288" spans="1:11" s="139" customFormat="1" ht="30" customHeight="1">
      <c r="A8288" s="140"/>
      <c r="B8288" s="140"/>
      <c r="C8288" s="140"/>
      <c r="D8288" s="140"/>
      <c r="E8288" s="140"/>
      <c r="F8288" s="140"/>
    </row>
    <row r="8289" spans="1:11" s="139" customFormat="1" ht="30" customHeight="1" thickBot="1">
      <c r="A8289" s="144" t="s">
        <v>3566</v>
      </c>
      <c r="B8289" s="145">
        <v>52567</v>
      </c>
      <c r="C8289" s="145">
        <v>194189</v>
      </c>
      <c r="D8289" s="145">
        <v>262787</v>
      </c>
      <c r="E8289" s="145">
        <v>509543</v>
      </c>
      <c r="F8289" s="144"/>
    </row>
    <row r="8290" spans="1:11" s="139" customFormat="1" ht="30" customHeight="1">
      <c r="A8290" s="140"/>
      <c r="B8290" s="140"/>
      <c r="C8290" s="140"/>
      <c r="D8290" s="140"/>
      <c r="E8290" s="140"/>
      <c r="F8290" s="140"/>
    </row>
    <row r="8291" spans="1:11" s="139" customFormat="1" ht="30" customHeight="1">
      <c r="A8291" s="140" t="s">
        <v>9343</v>
      </c>
      <c r="B8291" s="141">
        <v>21800</v>
      </c>
      <c r="C8291" s="141">
        <v>169180</v>
      </c>
      <c r="D8291" s="141">
        <v>241191</v>
      </c>
      <c r="E8291" s="141">
        <v>432171</v>
      </c>
      <c r="F8291" s="140" t="s">
        <v>52</v>
      </c>
      <c r="G8291" s="139" t="s">
        <v>52</v>
      </c>
      <c r="H8291" s="139" t="s">
        <v>6629</v>
      </c>
      <c r="K8291" s="139">
        <v>1</v>
      </c>
    </row>
    <row r="8292" spans="1:11" s="139" customFormat="1" ht="30" customHeight="1">
      <c r="A8292" s="147"/>
      <c r="B8292" s="140"/>
      <c r="C8292" s="140"/>
      <c r="D8292" s="140"/>
      <c r="E8292" s="140"/>
      <c r="F8292" s="140"/>
    </row>
    <row r="8293" spans="1:11" s="139" customFormat="1" ht="30" customHeight="1">
      <c r="A8293" s="140" t="s">
        <v>6674</v>
      </c>
      <c r="B8293" s="140"/>
      <c r="C8293" s="140"/>
      <c r="D8293" s="140"/>
      <c r="E8293" s="140"/>
      <c r="F8293" s="140"/>
      <c r="G8293" s="139" t="s">
        <v>52</v>
      </c>
      <c r="I8293" s="139" t="s">
        <v>1535</v>
      </c>
      <c r="J8293" s="139" t="s">
        <v>52</v>
      </c>
      <c r="K8293" s="139" t="s">
        <v>56</v>
      </c>
    </row>
    <row r="8294" spans="1:11" s="139" customFormat="1" ht="30" customHeight="1">
      <c r="A8294" s="140" t="s">
        <v>5945</v>
      </c>
      <c r="B8294" s="142"/>
      <c r="C8294" s="142"/>
      <c r="D8294" s="142"/>
      <c r="E8294" s="142"/>
      <c r="F8294" s="142"/>
      <c r="K8294" s="140" t="s">
        <v>9344</v>
      </c>
    </row>
    <row r="8295" spans="1:11" s="139" customFormat="1" ht="30" customHeight="1">
      <c r="A8295" s="140" t="s">
        <v>3548</v>
      </c>
      <c r="B8295" s="142"/>
      <c r="C8295" s="142"/>
      <c r="D8295" s="142"/>
      <c r="E8295" s="142"/>
      <c r="F8295" s="142"/>
      <c r="K8295" s="140" t="s">
        <v>6677</v>
      </c>
    </row>
    <row r="8296" spans="1:11" s="139" customFormat="1" ht="30" customHeight="1">
      <c r="A8296" s="140" t="s">
        <v>5847</v>
      </c>
      <c r="B8296" s="142"/>
      <c r="C8296" s="142"/>
      <c r="D8296" s="142"/>
      <c r="E8296" s="142"/>
      <c r="F8296" s="142"/>
      <c r="K8296" s="140" t="s">
        <v>9285</v>
      </c>
    </row>
    <row r="8297" spans="1:11" s="139" customFormat="1" ht="30" customHeight="1">
      <c r="A8297" s="140" t="s">
        <v>5848</v>
      </c>
      <c r="B8297" s="142"/>
      <c r="C8297" s="142"/>
      <c r="D8297" s="142"/>
      <c r="E8297" s="142"/>
      <c r="F8297" s="142"/>
      <c r="K8297" s="140" t="s">
        <v>9286</v>
      </c>
    </row>
    <row r="8298" spans="1:11" s="139" customFormat="1" ht="30" customHeight="1">
      <c r="A8298" s="140" t="s">
        <v>5849</v>
      </c>
      <c r="B8298" s="142"/>
      <c r="C8298" s="142"/>
      <c r="D8298" s="142"/>
      <c r="E8298" s="142"/>
      <c r="F8298" s="142"/>
      <c r="K8298" s="140" t="s">
        <v>9287</v>
      </c>
    </row>
    <row r="8299" spans="1:11" s="139" customFormat="1" ht="30" customHeight="1">
      <c r="A8299" s="140" t="s">
        <v>5850</v>
      </c>
      <c r="B8299" s="142"/>
      <c r="C8299" s="142"/>
      <c r="D8299" s="142"/>
      <c r="E8299" s="142"/>
      <c r="F8299" s="142"/>
      <c r="K8299" s="140" t="s">
        <v>9288</v>
      </c>
    </row>
    <row r="8300" spans="1:11" s="139" customFormat="1" ht="30" customHeight="1">
      <c r="A8300" s="140" t="s">
        <v>5851</v>
      </c>
      <c r="B8300" s="142"/>
      <c r="C8300" s="142"/>
      <c r="D8300" s="142"/>
      <c r="E8300" s="142"/>
      <c r="F8300" s="142"/>
      <c r="K8300" s="140" t="s">
        <v>9289</v>
      </c>
    </row>
    <row r="8301" spans="1:11" s="139" customFormat="1" ht="30" customHeight="1">
      <c r="A8301" s="140" t="s">
        <v>5852</v>
      </c>
      <c r="B8301" s="142"/>
      <c r="C8301" s="142"/>
      <c r="D8301" s="142"/>
      <c r="E8301" s="142"/>
      <c r="F8301" s="142"/>
      <c r="K8301" s="140" t="s">
        <v>9290</v>
      </c>
    </row>
    <row r="8302" spans="1:11" s="139" customFormat="1" ht="30" customHeight="1">
      <c r="A8302" s="140" t="s">
        <v>5853</v>
      </c>
      <c r="B8302" s="142"/>
      <c r="C8302" s="142"/>
      <c r="D8302" s="142"/>
      <c r="E8302" s="142"/>
      <c r="F8302" s="142"/>
      <c r="K8302" s="140" t="s">
        <v>9291</v>
      </c>
    </row>
    <row r="8303" spans="1:11" s="139" customFormat="1" ht="30" customHeight="1">
      <c r="A8303" s="140" t="s">
        <v>3576</v>
      </c>
      <c r="B8303" s="142"/>
      <c r="C8303" s="142"/>
      <c r="D8303" s="142"/>
      <c r="E8303" s="142"/>
      <c r="F8303" s="142"/>
      <c r="K8303" s="140" t="s">
        <v>6708</v>
      </c>
    </row>
    <row r="8304" spans="1:11" s="139" customFormat="1" ht="30" customHeight="1">
      <c r="A8304" s="140" t="s">
        <v>3577</v>
      </c>
      <c r="B8304" s="142"/>
      <c r="C8304" s="142"/>
      <c r="D8304" s="142"/>
      <c r="E8304" s="142"/>
      <c r="F8304" s="142"/>
      <c r="K8304" s="140" t="s">
        <v>6709</v>
      </c>
    </row>
    <row r="8305" spans="1:11" s="139" customFormat="1" ht="30" customHeight="1">
      <c r="A8305" s="140" t="s">
        <v>3578</v>
      </c>
      <c r="B8305" s="142"/>
      <c r="C8305" s="142"/>
      <c r="D8305" s="142"/>
      <c r="E8305" s="142"/>
      <c r="F8305" s="142"/>
      <c r="K8305" s="140" t="s">
        <v>6710</v>
      </c>
    </row>
    <row r="8306" spans="1:11" s="139" customFormat="1" ht="30" customHeight="1">
      <c r="A8306" s="140" t="s">
        <v>3579</v>
      </c>
      <c r="B8306" s="142"/>
      <c r="C8306" s="142"/>
      <c r="D8306" s="142"/>
      <c r="E8306" s="142"/>
      <c r="F8306" s="142"/>
      <c r="K8306" s="140" t="s">
        <v>6711</v>
      </c>
    </row>
    <row r="8307" spans="1:11" s="139" customFormat="1" ht="30" customHeight="1">
      <c r="A8307" s="140" t="s">
        <v>3580</v>
      </c>
      <c r="B8307" s="142"/>
      <c r="C8307" s="142"/>
      <c r="D8307" s="142"/>
      <c r="E8307" s="142"/>
      <c r="F8307" s="142"/>
      <c r="K8307" s="140" t="s">
        <v>6712</v>
      </c>
    </row>
    <row r="8308" spans="1:11" s="139" customFormat="1" ht="30" customHeight="1">
      <c r="A8308" s="140" t="s">
        <v>3581</v>
      </c>
      <c r="B8308" s="142"/>
      <c r="C8308" s="142"/>
      <c r="D8308" s="142"/>
      <c r="E8308" s="142"/>
      <c r="F8308" s="142"/>
      <c r="K8308" s="140" t="s">
        <v>6713</v>
      </c>
    </row>
    <row r="8309" spans="1:11" s="139" customFormat="1" ht="30" customHeight="1">
      <c r="A8309" s="140" t="s">
        <v>5854</v>
      </c>
      <c r="B8309" s="142"/>
      <c r="C8309" s="142"/>
      <c r="D8309" s="142"/>
      <c r="E8309" s="142"/>
      <c r="F8309" s="142"/>
      <c r="K8309" s="140" t="s">
        <v>9292</v>
      </c>
    </row>
    <row r="8310" spans="1:11" s="139" customFormat="1" ht="30" customHeight="1">
      <c r="A8310" s="140" t="s">
        <v>5855</v>
      </c>
      <c r="B8310" s="142"/>
      <c r="C8310" s="142"/>
      <c r="D8310" s="142"/>
      <c r="E8310" s="142"/>
      <c r="F8310" s="142"/>
      <c r="K8310" s="140" t="s">
        <v>9293</v>
      </c>
    </row>
    <row r="8311" spans="1:11" s="139" customFormat="1" ht="30" customHeight="1">
      <c r="A8311" s="140" t="s">
        <v>5946</v>
      </c>
      <c r="B8311" s="142"/>
      <c r="C8311" s="142"/>
      <c r="D8311" s="142"/>
      <c r="E8311" s="142"/>
      <c r="F8311" s="142"/>
      <c r="K8311" s="140" t="s">
        <v>9345</v>
      </c>
    </row>
    <row r="8312" spans="1:11" s="139" customFormat="1" ht="30" customHeight="1">
      <c r="A8312" s="140" t="s">
        <v>4992</v>
      </c>
      <c r="B8312" s="142"/>
      <c r="C8312" s="142"/>
      <c r="D8312" s="142"/>
      <c r="E8312" s="142"/>
      <c r="F8312" s="142"/>
      <c r="K8312" s="140" t="s">
        <v>8411</v>
      </c>
    </row>
    <row r="8313" spans="1:11" s="139" customFormat="1" ht="30" customHeight="1">
      <c r="A8313" s="140" t="s">
        <v>4993</v>
      </c>
      <c r="B8313" s="142"/>
      <c r="C8313" s="142"/>
      <c r="D8313" s="142"/>
      <c r="E8313" s="142"/>
      <c r="F8313" s="142"/>
      <c r="K8313" s="140" t="s">
        <v>8412</v>
      </c>
    </row>
    <row r="8314" spans="1:11" s="139" customFormat="1" ht="30" customHeight="1">
      <c r="A8314" s="140" t="s">
        <v>4994</v>
      </c>
      <c r="B8314" s="142"/>
      <c r="C8314" s="142"/>
      <c r="D8314" s="142"/>
      <c r="E8314" s="142"/>
      <c r="F8314" s="142"/>
      <c r="K8314" s="140" t="s">
        <v>8413</v>
      </c>
    </row>
    <row r="8315" spans="1:11" s="139" customFormat="1" ht="30" customHeight="1">
      <c r="A8315" s="140" t="s">
        <v>4995</v>
      </c>
      <c r="B8315" s="142"/>
      <c r="C8315" s="142"/>
      <c r="D8315" s="142"/>
      <c r="E8315" s="142"/>
      <c r="F8315" s="142"/>
      <c r="K8315" s="140" t="s">
        <v>8414</v>
      </c>
    </row>
    <row r="8316" spans="1:11" s="139" customFormat="1" ht="30" customHeight="1">
      <c r="A8316" s="140" t="s">
        <v>4994</v>
      </c>
      <c r="B8316" s="142"/>
      <c r="C8316" s="142"/>
      <c r="D8316" s="142"/>
      <c r="E8316" s="142"/>
      <c r="F8316" s="142"/>
      <c r="K8316" s="140" t="s">
        <v>8413</v>
      </c>
    </row>
    <row r="8317" spans="1:11" s="139" customFormat="1" ht="30" customHeight="1">
      <c r="A8317" s="140" t="s">
        <v>4996</v>
      </c>
      <c r="B8317" s="142"/>
      <c r="C8317" s="142"/>
      <c r="D8317" s="142"/>
      <c r="E8317" s="142"/>
      <c r="F8317" s="142"/>
      <c r="K8317" s="140" t="s">
        <v>8415</v>
      </c>
    </row>
    <row r="8318" spans="1:11" s="139" customFormat="1" ht="30" customHeight="1">
      <c r="A8318" s="140" t="s">
        <v>4997</v>
      </c>
      <c r="B8318" s="142"/>
      <c r="C8318" s="142"/>
      <c r="D8318" s="142"/>
      <c r="E8318" s="142"/>
      <c r="F8318" s="142"/>
      <c r="K8318" s="140" t="s">
        <v>8416</v>
      </c>
    </row>
    <row r="8319" spans="1:11" s="139" customFormat="1" ht="30" customHeight="1">
      <c r="A8319" s="140" t="s">
        <v>3586</v>
      </c>
      <c r="B8319" s="142"/>
      <c r="C8319" s="142"/>
      <c r="D8319" s="142"/>
      <c r="E8319" s="142"/>
      <c r="F8319" s="142"/>
      <c r="K8319" s="140" t="s">
        <v>6718</v>
      </c>
    </row>
    <row r="8320" spans="1:11" s="139" customFormat="1" ht="30" customHeight="1">
      <c r="A8320" s="140" t="s">
        <v>5857</v>
      </c>
      <c r="B8320" s="142"/>
      <c r="C8320" s="142"/>
      <c r="D8320" s="142"/>
      <c r="E8320" s="142"/>
      <c r="F8320" s="142"/>
      <c r="K8320" s="140" t="s">
        <v>9295</v>
      </c>
    </row>
    <row r="8321" spans="1:11" s="139" customFormat="1" ht="30" customHeight="1">
      <c r="A8321" s="140" t="s">
        <v>5858</v>
      </c>
      <c r="B8321" s="142"/>
      <c r="C8321" s="142"/>
      <c r="D8321" s="142"/>
      <c r="E8321" s="142"/>
      <c r="F8321" s="142"/>
      <c r="K8321" s="140" t="s">
        <v>9296</v>
      </c>
    </row>
    <row r="8322" spans="1:11" s="139" customFormat="1" ht="30" customHeight="1">
      <c r="A8322" s="140" t="s">
        <v>5947</v>
      </c>
      <c r="B8322" s="142"/>
      <c r="C8322" s="142"/>
      <c r="D8322" s="142"/>
      <c r="E8322" s="142"/>
      <c r="F8322" s="142"/>
      <c r="K8322" s="140" t="s">
        <v>9297</v>
      </c>
    </row>
    <row r="8323" spans="1:11" s="139" customFormat="1" ht="30" customHeight="1">
      <c r="A8323" s="140" t="s">
        <v>52</v>
      </c>
      <c r="B8323" s="142"/>
      <c r="C8323" s="142"/>
      <c r="D8323" s="142"/>
      <c r="E8323" s="142"/>
      <c r="F8323" s="142"/>
      <c r="K8323" s="140" t="s">
        <v>6676</v>
      </c>
    </row>
    <row r="8324" spans="1:11" s="139" customFormat="1" ht="30" customHeight="1">
      <c r="A8324" s="140" t="s">
        <v>5860</v>
      </c>
      <c r="B8324" s="142"/>
      <c r="C8324" s="142"/>
      <c r="D8324" s="142"/>
      <c r="E8324" s="142"/>
      <c r="F8324" s="142"/>
      <c r="K8324" s="140" t="s">
        <v>9298</v>
      </c>
    </row>
    <row r="8325" spans="1:11" s="139" customFormat="1" ht="30" customHeight="1">
      <c r="A8325" s="140" t="s">
        <v>5948</v>
      </c>
      <c r="B8325" s="142">
        <v>21800.799999999999</v>
      </c>
      <c r="C8325" s="142"/>
      <c r="D8325" s="142"/>
      <c r="E8325" s="142">
        <v>21800.799999999999</v>
      </c>
      <c r="F8325" s="142" t="s">
        <v>6722</v>
      </c>
      <c r="K8325" s="140" t="s">
        <v>9299</v>
      </c>
    </row>
    <row r="8326" spans="1:11" s="139" customFormat="1" ht="30" customHeight="1">
      <c r="A8326" s="140" t="s">
        <v>5949</v>
      </c>
      <c r="B8326" s="142"/>
      <c r="C8326" s="142">
        <v>169180.5</v>
      </c>
      <c r="D8326" s="142"/>
      <c r="E8326" s="142">
        <v>169180.5</v>
      </c>
      <c r="F8326" s="142" t="s">
        <v>6724</v>
      </c>
      <c r="K8326" s="140" t="s">
        <v>9300</v>
      </c>
    </row>
    <row r="8327" spans="1:11" s="139" customFormat="1" ht="30" customHeight="1">
      <c r="A8327" s="140" t="s">
        <v>5950</v>
      </c>
      <c r="B8327" s="142"/>
      <c r="C8327" s="142"/>
      <c r="D8327" s="142">
        <v>213231.7</v>
      </c>
      <c r="E8327" s="142">
        <v>213231.7</v>
      </c>
      <c r="F8327" s="142" t="s">
        <v>6726</v>
      </c>
      <c r="K8327" s="140" t="s">
        <v>9301</v>
      </c>
    </row>
    <row r="8328" spans="1:11" s="139" customFormat="1" ht="30" customHeight="1">
      <c r="A8328" s="140" t="s">
        <v>52</v>
      </c>
      <c r="B8328" s="142"/>
      <c r="C8328" s="142"/>
      <c r="D8328" s="142"/>
      <c r="E8328" s="142"/>
      <c r="F8328" s="142"/>
      <c r="K8328" s="140" t="s">
        <v>52</v>
      </c>
    </row>
    <row r="8329" spans="1:11" s="139" customFormat="1" ht="30" customHeight="1">
      <c r="A8329" s="140" t="s">
        <v>3748</v>
      </c>
      <c r="B8329" s="142">
        <v>21800.799999999999</v>
      </c>
      <c r="C8329" s="142">
        <v>169180.5</v>
      </c>
      <c r="D8329" s="142">
        <v>213231.7</v>
      </c>
      <c r="E8329" s="142">
        <v>404213</v>
      </c>
      <c r="F8329" s="142"/>
      <c r="K8329" s="140" t="s">
        <v>6919</v>
      </c>
    </row>
    <row r="8330" spans="1:11" s="139" customFormat="1" ht="30" customHeight="1">
      <c r="A8330" s="140" t="s">
        <v>52</v>
      </c>
      <c r="B8330" s="142"/>
      <c r="C8330" s="142"/>
      <c r="D8330" s="142"/>
      <c r="E8330" s="142"/>
      <c r="F8330" s="142"/>
      <c r="K8330" s="140" t="s">
        <v>6758</v>
      </c>
    </row>
    <row r="8331" spans="1:11" s="139" customFormat="1" ht="30" customHeight="1">
      <c r="A8331" s="140" t="s">
        <v>5864</v>
      </c>
      <c r="B8331" s="142"/>
      <c r="C8331" s="142"/>
      <c r="D8331" s="142"/>
      <c r="E8331" s="142"/>
      <c r="F8331" s="142"/>
      <c r="K8331" s="140" t="s">
        <v>9302</v>
      </c>
    </row>
    <row r="8332" spans="1:11" s="139" customFormat="1" ht="30" customHeight="1">
      <c r="A8332" s="140" t="s">
        <v>5951</v>
      </c>
      <c r="B8332" s="142"/>
      <c r="C8332" s="142"/>
      <c r="D8332" s="142"/>
      <c r="E8332" s="142"/>
      <c r="F8332" s="142" t="s">
        <v>9303</v>
      </c>
      <c r="K8332" s="140" t="s">
        <v>9304</v>
      </c>
    </row>
    <row r="8333" spans="1:11" s="139" customFormat="1" ht="30" customHeight="1">
      <c r="A8333" s="140" t="s">
        <v>5952</v>
      </c>
      <c r="B8333" s="142"/>
      <c r="C8333" s="142"/>
      <c r="D8333" s="142"/>
      <c r="E8333" s="142"/>
      <c r="F8333" s="142" t="s">
        <v>9305</v>
      </c>
      <c r="K8333" s="140" t="s">
        <v>9306</v>
      </c>
    </row>
    <row r="8334" spans="1:11" s="139" customFormat="1" ht="30" customHeight="1">
      <c r="A8334" s="140" t="s">
        <v>5953</v>
      </c>
      <c r="B8334" s="142"/>
      <c r="C8334" s="142"/>
      <c r="D8334" s="142">
        <v>27960.1</v>
      </c>
      <c r="E8334" s="142">
        <v>27960.1</v>
      </c>
      <c r="F8334" s="142" t="s">
        <v>9307</v>
      </c>
      <c r="K8334" s="140" t="s">
        <v>9308</v>
      </c>
    </row>
    <row r="8335" spans="1:11" s="139" customFormat="1" ht="30" customHeight="1">
      <c r="A8335" s="140" t="s">
        <v>52</v>
      </c>
      <c r="B8335" s="142"/>
      <c r="C8335" s="142"/>
      <c r="D8335" s="142"/>
      <c r="E8335" s="142"/>
      <c r="F8335" s="142"/>
      <c r="K8335" s="140" t="s">
        <v>52</v>
      </c>
    </row>
    <row r="8336" spans="1:11" s="139" customFormat="1" ht="30" customHeight="1">
      <c r="A8336" s="140" t="s">
        <v>3748</v>
      </c>
      <c r="B8336" s="142"/>
      <c r="C8336" s="142"/>
      <c r="D8336" s="142">
        <v>27960.1</v>
      </c>
      <c r="E8336" s="142">
        <v>27960.1</v>
      </c>
      <c r="F8336" s="142"/>
      <c r="K8336" s="140" t="s">
        <v>6924</v>
      </c>
    </row>
    <row r="8337" spans="1:11" s="139" customFormat="1" ht="30" customHeight="1">
      <c r="A8337" s="140" t="s">
        <v>52</v>
      </c>
      <c r="B8337" s="146"/>
      <c r="C8337" s="146"/>
      <c r="D8337" s="146"/>
      <c r="E8337" s="146"/>
      <c r="F8337" s="146"/>
      <c r="K8337" s="140" t="s">
        <v>6994</v>
      </c>
    </row>
    <row r="8338" spans="1:11" s="139" customFormat="1" ht="30" customHeight="1">
      <c r="A8338" s="140" t="s">
        <v>4639</v>
      </c>
      <c r="B8338" s="146">
        <v>21800.799999999999</v>
      </c>
      <c r="C8338" s="146">
        <v>169180.5</v>
      </c>
      <c r="D8338" s="146">
        <v>241191.8</v>
      </c>
      <c r="E8338" s="146">
        <v>432173.1</v>
      </c>
      <c r="F8338" s="146"/>
      <c r="K8338" s="140" t="s">
        <v>7992</v>
      </c>
    </row>
    <row r="8339" spans="1:11" s="139" customFormat="1" ht="30" customHeight="1">
      <c r="A8339" s="140"/>
      <c r="B8339" s="140"/>
      <c r="C8339" s="140"/>
      <c r="D8339" s="140"/>
      <c r="E8339" s="140"/>
      <c r="F8339" s="140"/>
    </row>
    <row r="8340" spans="1:11" s="139" customFormat="1" ht="30" customHeight="1" thickBot="1">
      <c r="A8340" s="144" t="s">
        <v>3566</v>
      </c>
      <c r="B8340" s="145">
        <v>21800</v>
      </c>
      <c r="C8340" s="145">
        <v>169180</v>
      </c>
      <c r="D8340" s="145">
        <v>241191</v>
      </c>
      <c r="E8340" s="145">
        <v>432171</v>
      </c>
      <c r="F8340" s="144"/>
    </row>
    <row r="8341" spans="1:11" s="139" customFormat="1" ht="30" customHeight="1">
      <c r="A8341" s="140"/>
      <c r="B8341" s="140"/>
      <c r="C8341" s="140"/>
      <c r="D8341" s="140"/>
      <c r="E8341" s="140"/>
      <c r="F8341" s="140"/>
    </row>
    <row r="8342" spans="1:11" s="139" customFormat="1" ht="30" customHeight="1">
      <c r="A8342" s="140" t="s">
        <v>9346</v>
      </c>
      <c r="B8342" s="141">
        <v>97473</v>
      </c>
      <c r="C8342" s="141">
        <v>2340126</v>
      </c>
      <c r="D8342" s="141">
        <v>299755</v>
      </c>
      <c r="E8342" s="141">
        <v>2737354</v>
      </c>
      <c r="F8342" s="140" t="s">
        <v>52</v>
      </c>
      <c r="G8342" s="139" t="s">
        <v>52</v>
      </c>
      <c r="H8342" s="139" t="s">
        <v>6630</v>
      </c>
      <c r="K8342" s="139">
        <v>1</v>
      </c>
    </row>
    <row r="8343" spans="1:11" s="139" customFormat="1" ht="30" customHeight="1">
      <c r="A8343" s="147"/>
      <c r="B8343" s="140"/>
      <c r="C8343" s="140"/>
      <c r="D8343" s="140"/>
      <c r="E8343" s="140"/>
      <c r="F8343" s="140"/>
    </row>
    <row r="8344" spans="1:11" s="139" customFormat="1" ht="30" customHeight="1">
      <c r="A8344" s="140" t="s">
        <v>6674</v>
      </c>
      <c r="B8344" s="140"/>
      <c r="C8344" s="140"/>
      <c r="D8344" s="140"/>
      <c r="E8344" s="140"/>
      <c r="F8344" s="140"/>
      <c r="G8344" s="139" t="s">
        <v>52</v>
      </c>
      <c r="I8344" s="139" t="s">
        <v>1535</v>
      </c>
      <c r="J8344" s="139" t="s">
        <v>52</v>
      </c>
      <c r="K8344" s="139" t="s">
        <v>56</v>
      </c>
    </row>
    <row r="8345" spans="1:11" s="139" customFormat="1" ht="30" customHeight="1">
      <c r="A8345" s="140" t="s">
        <v>5954</v>
      </c>
      <c r="B8345" s="142"/>
      <c r="C8345" s="142"/>
      <c r="D8345" s="142"/>
      <c r="E8345" s="142"/>
      <c r="F8345" s="142"/>
      <c r="K8345" s="140" t="s">
        <v>9347</v>
      </c>
    </row>
    <row r="8346" spans="1:11" s="139" customFormat="1" ht="30" customHeight="1">
      <c r="A8346" s="140" t="s">
        <v>52</v>
      </c>
      <c r="B8346" s="142"/>
      <c r="C8346" s="142"/>
      <c r="D8346" s="142"/>
      <c r="E8346" s="142"/>
      <c r="F8346" s="142"/>
      <c r="K8346" s="140" t="s">
        <v>52</v>
      </c>
    </row>
    <row r="8347" spans="1:11" s="139" customFormat="1" ht="30" customHeight="1">
      <c r="A8347" s="140" t="s">
        <v>3548</v>
      </c>
      <c r="B8347" s="142"/>
      <c r="C8347" s="142"/>
      <c r="D8347" s="142"/>
      <c r="E8347" s="142"/>
      <c r="F8347" s="142"/>
      <c r="K8347" s="140" t="s">
        <v>9233</v>
      </c>
    </row>
    <row r="8348" spans="1:11" s="139" customFormat="1" ht="30" customHeight="1">
      <c r="A8348" s="140" t="s">
        <v>5753</v>
      </c>
      <c r="B8348" s="142"/>
      <c r="C8348" s="142"/>
      <c r="D8348" s="142"/>
      <c r="E8348" s="142"/>
      <c r="F8348" s="142"/>
      <c r="K8348" s="140" t="s">
        <v>9234</v>
      </c>
    </row>
    <row r="8349" spans="1:11" s="139" customFormat="1" ht="30" customHeight="1">
      <c r="A8349" s="140" t="s">
        <v>5754</v>
      </c>
      <c r="B8349" s="142"/>
      <c r="C8349" s="142"/>
      <c r="D8349" s="142"/>
      <c r="E8349" s="142"/>
      <c r="F8349" s="142"/>
      <c r="K8349" s="140" t="s">
        <v>9235</v>
      </c>
    </row>
    <row r="8350" spans="1:11" s="139" customFormat="1" ht="30" customHeight="1">
      <c r="A8350" s="140" t="s">
        <v>5755</v>
      </c>
      <c r="B8350" s="142"/>
      <c r="C8350" s="142"/>
      <c r="D8350" s="142"/>
      <c r="E8350" s="142"/>
      <c r="F8350" s="142"/>
      <c r="K8350" s="140" t="s">
        <v>9236</v>
      </c>
    </row>
    <row r="8351" spans="1:11" s="139" customFormat="1" ht="30" customHeight="1">
      <c r="A8351" s="140" t="s">
        <v>5756</v>
      </c>
      <c r="B8351" s="142"/>
      <c r="C8351" s="142"/>
      <c r="D8351" s="142"/>
      <c r="E8351" s="142"/>
      <c r="F8351" s="142"/>
      <c r="K8351" s="140" t="s">
        <v>9237</v>
      </c>
    </row>
    <row r="8352" spans="1:11" s="139" customFormat="1" ht="30" customHeight="1">
      <c r="A8352" s="140" t="s">
        <v>5757</v>
      </c>
      <c r="B8352" s="142"/>
      <c r="C8352" s="142"/>
      <c r="D8352" s="142"/>
      <c r="E8352" s="142"/>
      <c r="F8352" s="142"/>
      <c r="K8352" s="140" t="s">
        <v>9238</v>
      </c>
    </row>
    <row r="8353" spans="1:11" s="139" customFormat="1" ht="30" customHeight="1">
      <c r="A8353" s="140" t="s">
        <v>5758</v>
      </c>
      <c r="B8353" s="142"/>
      <c r="C8353" s="142"/>
      <c r="D8353" s="142"/>
      <c r="E8353" s="142"/>
      <c r="F8353" s="142"/>
      <c r="K8353" s="140" t="s">
        <v>9239</v>
      </c>
    </row>
    <row r="8354" spans="1:11" s="139" customFormat="1" ht="30" customHeight="1">
      <c r="A8354" s="140" t="s">
        <v>5955</v>
      </c>
      <c r="B8354" s="142"/>
      <c r="C8354" s="142"/>
      <c r="D8354" s="142"/>
      <c r="E8354" s="142"/>
      <c r="F8354" s="142"/>
      <c r="K8354" s="140" t="s">
        <v>9348</v>
      </c>
    </row>
    <row r="8355" spans="1:11" s="139" customFormat="1" ht="30" customHeight="1">
      <c r="A8355" s="140" t="s">
        <v>5760</v>
      </c>
      <c r="B8355" s="142"/>
      <c r="C8355" s="142"/>
      <c r="D8355" s="142"/>
      <c r="E8355" s="142"/>
      <c r="F8355" s="142"/>
      <c r="K8355" s="140" t="s">
        <v>9241</v>
      </c>
    </row>
    <row r="8356" spans="1:11" s="139" customFormat="1" ht="30" customHeight="1">
      <c r="A8356" s="140" t="s">
        <v>5761</v>
      </c>
      <c r="B8356" s="142"/>
      <c r="C8356" s="142"/>
      <c r="D8356" s="142"/>
      <c r="E8356" s="142"/>
      <c r="F8356" s="142"/>
      <c r="K8356" s="140" t="s">
        <v>9242</v>
      </c>
    </row>
    <row r="8357" spans="1:11" s="139" customFormat="1" ht="30" customHeight="1">
      <c r="A8357" s="140" t="s">
        <v>5762</v>
      </c>
      <c r="B8357" s="142"/>
      <c r="C8357" s="142"/>
      <c r="D8357" s="142"/>
      <c r="E8357" s="142"/>
      <c r="F8357" s="142"/>
      <c r="K8357" s="140" t="s">
        <v>9243</v>
      </c>
    </row>
    <row r="8358" spans="1:11" s="139" customFormat="1" ht="30" customHeight="1">
      <c r="A8358" s="140" t="s">
        <v>5763</v>
      </c>
      <c r="B8358" s="142"/>
      <c r="C8358" s="142"/>
      <c r="D8358" s="142"/>
      <c r="E8358" s="142"/>
      <c r="F8358" s="142"/>
      <c r="K8358" s="140" t="s">
        <v>9244</v>
      </c>
    </row>
    <row r="8359" spans="1:11" s="139" customFormat="1" ht="30" customHeight="1">
      <c r="A8359" s="140" t="s">
        <v>5762</v>
      </c>
      <c r="B8359" s="142"/>
      <c r="C8359" s="142"/>
      <c r="D8359" s="142"/>
      <c r="E8359" s="142"/>
      <c r="F8359" s="142"/>
      <c r="K8359" s="140" t="s">
        <v>9243</v>
      </c>
    </row>
    <row r="8360" spans="1:11" s="139" customFormat="1" ht="30" customHeight="1">
      <c r="A8360" s="140" t="s">
        <v>5764</v>
      </c>
      <c r="B8360" s="142"/>
      <c r="C8360" s="142"/>
      <c r="D8360" s="142"/>
      <c r="E8360" s="142"/>
      <c r="F8360" s="142"/>
      <c r="K8360" s="140" t="s">
        <v>9245</v>
      </c>
    </row>
    <row r="8361" spans="1:11" s="139" customFormat="1" ht="30" customHeight="1">
      <c r="A8361" s="140" t="s">
        <v>5765</v>
      </c>
      <c r="B8361" s="142"/>
      <c r="C8361" s="142"/>
      <c r="D8361" s="142"/>
      <c r="E8361" s="142"/>
      <c r="F8361" s="142"/>
      <c r="K8361" s="140" t="s">
        <v>9246</v>
      </c>
    </row>
    <row r="8362" spans="1:11" s="139" customFormat="1" ht="30" customHeight="1">
      <c r="A8362" s="140" t="s">
        <v>52</v>
      </c>
      <c r="B8362" s="142"/>
      <c r="C8362" s="142"/>
      <c r="D8362" s="142"/>
      <c r="E8362" s="142"/>
      <c r="F8362" s="142"/>
      <c r="K8362" s="140" t="s">
        <v>6676</v>
      </c>
    </row>
    <row r="8363" spans="1:11" s="139" customFormat="1" ht="30" customHeight="1">
      <c r="A8363" s="140" t="s">
        <v>5576</v>
      </c>
      <c r="B8363" s="142"/>
      <c r="C8363" s="142"/>
      <c r="D8363" s="142"/>
      <c r="E8363" s="142"/>
      <c r="F8363" s="142"/>
      <c r="K8363" s="140" t="s">
        <v>9023</v>
      </c>
    </row>
    <row r="8364" spans="1:11" s="139" customFormat="1" ht="30" customHeight="1">
      <c r="A8364" s="140" t="s">
        <v>5766</v>
      </c>
      <c r="B8364" s="142"/>
      <c r="C8364" s="142"/>
      <c r="D8364" s="142"/>
      <c r="E8364" s="142"/>
      <c r="F8364" s="142"/>
      <c r="K8364" s="140" t="s">
        <v>9247</v>
      </c>
    </row>
    <row r="8365" spans="1:11" s="139" customFormat="1" ht="30" customHeight="1">
      <c r="A8365" s="140" t="s">
        <v>5956</v>
      </c>
      <c r="B8365" s="142">
        <v>59116.800000000003</v>
      </c>
      <c r="C8365" s="142"/>
      <c r="D8365" s="142"/>
      <c r="E8365" s="142">
        <v>59116.800000000003</v>
      </c>
      <c r="F8365" s="142" t="s">
        <v>8742</v>
      </c>
      <c r="K8365" s="140" t="s">
        <v>9248</v>
      </c>
    </row>
    <row r="8366" spans="1:11" s="139" customFormat="1" ht="30" customHeight="1">
      <c r="A8366" s="140" t="s">
        <v>5957</v>
      </c>
      <c r="B8366" s="142"/>
      <c r="C8366" s="142">
        <v>260812.79999999999</v>
      </c>
      <c r="D8366" s="142"/>
      <c r="E8366" s="142">
        <v>260812.79999999999</v>
      </c>
      <c r="F8366" s="142" t="s">
        <v>8744</v>
      </c>
      <c r="K8366" s="140" t="s">
        <v>9249</v>
      </c>
    </row>
    <row r="8367" spans="1:11" s="139" customFormat="1" ht="30" customHeight="1">
      <c r="A8367" s="140" t="s">
        <v>5958</v>
      </c>
      <c r="B8367" s="142"/>
      <c r="C8367" s="142"/>
      <c r="D8367" s="142">
        <v>108009.60000000001</v>
      </c>
      <c r="E8367" s="142">
        <v>108009.60000000001</v>
      </c>
      <c r="F8367" s="142" t="s">
        <v>8746</v>
      </c>
      <c r="K8367" s="140" t="s">
        <v>9250</v>
      </c>
    </row>
    <row r="8368" spans="1:11" s="139" customFormat="1" ht="30" customHeight="1">
      <c r="A8368" s="140" t="s">
        <v>5770</v>
      </c>
      <c r="B8368" s="142"/>
      <c r="C8368" s="142"/>
      <c r="D8368" s="142"/>
      <c r="E8368" s="142"/>
      <c r="F8368" s="142"/>
      <c r="K8368" s="140" t="s">
        <v>9251</v>
      </c>
    </row>
    <row r="8369" spans="1:11" s="139" customFormat="1" ht="30" customHeight="1">
      <c r="A8369" s="140" t="s">
        <v>5959</v>
      </c>
      <c r="B8369" s="142">
        <v>38356.800000000003</v>
      </c>
      <c r="C8369" s="142"/>
      <c r="D8369" s="142"/>
      <c r="E8369" s="142">
        <v>38356.800000000003</v>
      </c>
      <c r="F8369" s="142" t="s">
        <v>8418</v>
      </c>
      <c r="K8369" s="140" t="s">
        <v>9252</v>
      </c>
    </row>
    <row r="8370" spans="1:11" s="139" customFormat="1" ht="30" customHeight="1">
      <c r="A8370" s="140" t="s">
        <v>5960</v>
      </c>
      <c r="B8370" s="142"/>
      <c r="C8370" s="142">
        <v>65203.199999999997</v>
      </c>
      <c r="D8370" s="142"/>
      <c r="E8370" s="142">
        <v>65203.199999999997</v>
      </c>
      <c r="F8370" s="142" t="s">
        <v>8420</v>
      </c>
      <c r="K8370" s="140" t="s">
        <v>9253</v>
      </c>
    </row>
    <row r="8371" spans="1:11" s="139" customFormat="1" ht="30" customHeight="1">
      <c r="A8371" s="140" t="s">
        <v>5961</v>
      </c>
      <c r="B8371" s="142"/>
      <c r="C8371" s="142"/>
      <c r="D8371" s="142">
        <v>191745.6</v>
      </c>
      <c r="E8371" s="142">
        <v>191745.6</v>
      </c>
      <c r="F8371" s="142" t="s">
        <v>8422</v>
      </c>
      <c r="K8371" s="140" t="s">
        <v>9254</v>
      </c>
    </row>
    <row r="8372" spans="1:11" s="139" customFormat="1" ht="30" customHeight="1">
      <c r="A8372" s="140" t="s">
        <v>52</v>
      </c>
      <c r="B8372" s="142"/>
      <c r="C8372" s="142"/>
      <c r="D8372" s="142"/>
      <c r="E8372" s="142"/>
      <c r="F8372" s="142"/>
      <c r="K8372" s="140" t="s">
        <v>52</v>
      </c>
    </row>
    <row r="8373" spans="1:11" s="139" customFormat="1" ht="30" customHeight="1">
      <c r="A8373" s="140" t="s">
        <v>3748</v>
      </c>
      <c r="B8373" s="142">
        <v>97473.600000000006</v>
      </c>
      <c r="C8373" s="142">
        <v>326016</v>
      </c>
      <c r="D8373" s="142">
        <v>299755.2</v>
      </c>
      <c r="E8373" s="142">
        <v>723244.79999999993</v>
      </c>
      <c r="F8373" s="142"/>
      <c r="K8373" s="140" t="s">
        <v>6919</v>
      </c>
    </row>
    <row r="8374" spans="1:11" s="139" customFormat="1" ht="30" customHeight="1">
      <c r="A8374" s="140" t="s">
        <v>52</v>
      </c>
      <c r="B8374" s="142"/>
      <c r="C8374" s="142"/>
      <c r="D8374" s="142"/>
      <c r="E8374" s="142"/>
      <c r="F8374" s="142"/>
      <c r="K8374" s="140" t="s">
        <v>6758</v>
      </c>
    </row>
    <row r="8375" spans="1:11" s="139" customFormat="1" ht="30" customHeight="1">
      <c r="A8375" s="140" t="s">
        <v>3956</v>
      </c>
      <c r="B8375" s="142"/>
      <c r="C8375" s="142"/>
      <c r="D8375" s="142"/>
      <c r="E8375" s="142"/>
      <c r="F8375" s="142"/>
      <c r="K8375" s="140" t="s">
        <v>7073</v>
      </c>
    </row>
    <row r="8376" spans="1:11" s="139" customFormat="1" ht="30" customHeight="1">
      <c r="A8376" s="140" t="s">
        <v>5962</v>
      </c>
      <c r="B8376" s="142"/>
      <c r="C8376" s="142">
        <v>1146560.3999999999</v>
      </c>
      <c r="D8376" s="142"/>
      <c r="E8376" s="142">
        <v>1146560.3999999999</v>
      </c>
      <c r="F8376" s="142" t="s">
        <v>6752</v>
      </c>
      <c r="K8376" s="140" t="s">
        <v>9260</v>
      </c>
    </row>
    <row r="8377" spans="1:11" s="139" customFormat="1" ht="30" customHeight="1">
      <c r="A8377" s="140" t="s">
        <v>5963</v>
      </c>
      <c r="B8377" s="142"/>
      <c r="C8377" s="142">
        <v>679233.6</v>
      </c>
      <c r="D8377" s="142"/>
      <c r="E8377" s="142">
        <v>679233.6</v>
      </c>
      <c r="F8377" s="142" t="s">
        <v>6755</v>
      </c>
      <c r="K8377" s="140" t="s">
        <v>9261</v>
      </c>
    </row>
    <row r="8378" spans="1:11" s="139" customFormat="1" ht="30" customHeight="1">
      <c r="A8378" s="140" t="s">
        <v>5964</v>
      </c>
      <c r="B8378" s="142"/>
      <c r="C8378" s="142">
        <v>188316</v>
      </c>
      <c r="D8378" s="142"/>
      <c r="E8378" s="142">
        <v>188316</v>
      </c>
      <c r="F8378" s="142" t="s">
        <v>6808</v>
      </c>
      <c r="K8378" s="140" t="s">
        <v>9312</v>
      </c>
    </row>
    <row r="8379" spans="1:11" s="139" customFormat="1" ht="30" customHeight="1">
      <c r="A8379" s="140" t="s">
        <v>52</v>
      </c>
      <c r="B8379" s="142"/>
      <c r="C8379" s="142"/>
      <c r="D8379" s="142"/>
      <c r="E8379" s="142"/>
      <c r="F8379" s="142"/>
      <c r="K8379" s="140" t="s">
        <v>52</v>
      </c>
    </row>
    <row r="8380" spans="1:11" s="139" customFormat="1" ht="30" customHeight="1">
      <c r="A8380" s="140" t="s">
        <v>3748</v>
      </c>
      <c r="B8380" s="142"/>
      <c r="C8380" s="142">
        <v>2014110</v>
      </c>
      <c r="D8380" s="142"/>
      <c r="E8380" s="142">
        <v>2014110</v>
      </c>
      <c r="F8380" s="142"/>
      <c r="K8380" s="140" t="s">
        <v>6924</v>
      </c>
    </row>
    <row r="8381" spans="1:11" s="139" customFormat="1" ht="30" customHeight="1">
      <c r="A8381" s="140" t="s">
        <v>52</v>
      </c>
      <c r="B8381" s="146"/>
      <c r="C8381" s="146"/>
      <c r="D8381" s="146"/>
      <c r="E8381" s="146"/>
      <c r="F8381" s="146"/>
      <c r="K8381" s="140" t="s">
        <v>6994</v>
      </c>
    </row>
    <row r="8382" spans="1:11" s="139" customFormat="1" ht="30" customHeight="1">
      <c r="A8382" s="140" t="s">
        <v>3621</v>
      </c>
      <c r="B8382" s="142">
        <v>97473.600000000006</v>
      </c>
      <c r="C8382" s="142">
        <v>2340126</v>
      </c>
      <c r="D8382" s="142">
        <v>299755.2</v>
      </c>
      <c r="E8382" s="142">
        <v>2737354.8000000003</v>
      </c>
      <c r="F8382" s="142"/>
      <c r="K8382" s="140" t="s">
        <v>6762</v>
      </c>
    </row>
    <row r="8383" spans="1:11" s="139" customFormat="1" ht="30" customHeight="1">
      <c r="A8383" s="140"/>
      <c r="B8383" s="140"/>
      <c r="C8383" s="140"/>
      <c r="D8383" s="140"/>
      <c r="E8383" s="140"/>
      <c r="F8383" s="140"/>
    </row>
    <row r="8384" spans="1:11" s="139" customFormat="1" ht="30" customHeight="1" thickBot="1">
      <c r="A8384" s="144" t="s">
        <v>3566</v>
      </c>
      <c r="B8384" s="145">
        <v>97473</v>
      </c>
      <c r="C8384" s="145">
        <v>2340126</v>
      </c>
      <c r="D8384" s="145">
        <v>299755</v>
      </c>
      <c r="E8384" s="145">
        <v>2737354</v>
      </c>
      <c r="F8384" s="144"/>
    </row>
    <row r="8385" spans="1:11" s="139" customFormat="1" ht="30" customHeight="1">
      <c r="A8385" s="140"/>
      <c r="B8385" s="140"/>
      <c r="C8385" s="140"/>
      <c r="D8385" s="140"/>
      <c r="E8385" s="140"/>
      <c r="F8385" s="140"/>
    </row>
    <row r="8386" spans="1:11" s="139" customFormat="1" ht="30" customHeight="1">
      <c r="A8386" s="140" t="s">
        <v>9349</v>
      </c>
      <c r="B8386" s="141">
        <v>64367</v>
      </c>
      <c r="C8386" s="141">
        <v>318195</v>
      </c>
      <c r="D8386" s="141">
        <v>321773</v>
      </c>
      <c r="E8386" s="141">
        <v>704335</v>
      </c>
      <c r="F8386" s="140" t="s">
        <v>52</v>
      </c>
      <c r="G8386" s="139" t="s">
        <v>52</v>
      </c>
      <c r="H8386" s="139" t="s">
        <v>6631</v>
      </c>
      <c r="K8386" s="139">
        <v>1</v>
      </c>
    </row>
    <row r="8387" spans="1:11" s="139" customFormat="1" ht="30" customHeight="1">
      <c r="A8387" s="147"/>
      <c r="B8387" s="140"/>
      <c r="C8387" s="140"/>
      <c r="D8387" s="140"/>
      <c r="E8387" s="140"/>
      <c r="F8387" s="140"/>
    </row>
    <row r="8388" spans="1:11" s="139" customFormat="1" ht="30" customHeight="1">
      <c r="A8388" s="140" t="s">
        <v>6674</v>
      </c>
      <c r="B8388" s="140"/>
      <c r="C8388" s="140"/>
      <c r="D8388" s="140"/>
      <c r="E8388" s="140"/>
      <c r="F8388" s="140"/>
      <c r="G8388" s="139" t="s">
        <v>52</v>
      </c>
      <c r="I8388" s="139" t="s">
        <v>1535</v>
      </c>
      <c r="J8388" s="139" t="s">
        <v>52</v>
      </c>
      <c r="K8388" s="139" t="s">
        <v>56</v>
      </c>
    </row>
    <row r="8389" spans="1:11" s="139" customFormat="1" ht="30" customHeight="1">
      <c r="A8389" s="140" t="s">
        <v>52</v>
      </c>
      <c r="B8389" s="142"/>
      <c r="C8389" s="142"/>
      <c r="D8389" s="142"/>
      <c r="E8389" s="142"/>
      <c r="F8389" s="142"/>
      <c r="K8389" s="140" t="s">
        <v>6814</v>
      </c>
    </row>
    <row r="8390" spans="1:11" s="139" customFormat="1" ht="30" customHeight="1">
      <c r="A8390" s="140" t="s">
        <v>52</v>
      </c>
      <c r="B8390" s="142"/>
      <c r="C8390" s="142"/>
      <c r="D8390" s="142"/>
      <c r="E8390" s="142"/>
      <c r="F8390" s="142"/>
      <c r="K8390" s="140" t="s">
        <v>52</v>
      </c>
    </row>
    <row r="8391" spans="1:11" s="139" customFormat="1" ht="30" customHeight="1">
      <c r="A8391" s="140" t="s">
        <v>5965</v>
      </c>
      <c r="B8391" s="142"/>
      <c r="C8391" s="142"/>
      <c r="D8391" s="142"/>
      <c r="E8391" s="142"/>
      <c r="F8391" s="142"/>
      <c r="K8391" s="140" t="s">
        <v>9350</v>
      </c>
    </row>
    <row r="8392" spans="1:11" s="139" customFormat="1" ht="30" customHeight="1">
      <c r="A8392" s="140" t="s">
        <v>52</v>
      </c>
      <c r="B8392" s="142"/>
      <c r="C8392" s="142"/>
      <c r="D8392" s="142"/>
      <c r="E8392" s="142"/>
      <c r="F8392" s="142"/>
      <c r="K8392" s="140" t="s">
        <v>52</v>
      </c>
    </row>
    <row r="8393" spans="1:11" s="139" customFormat="1" ht="30" customHeight="1">
      <c r="A8393" s="140" t="s">
        <v>3548</v>
      </c>
      <c r="B8393" s="142"/>
      <c r="C8393" s="142"/>
      <c r="D8393" s="142"/>
      <c r="E8393" s="142"/>
      <c r="F8393" s="142"/>
      <c r="K8393" s="140" t="s">
        <v>6677</v>
      </c>
    </row>
    <row r="8394" spans="1:11" s="139" customFormat="1" ht="30" customHeight="1">
      <c r="A8394" s="140" t="s">
        <v>4977</v>
      </c>
      <c r="B8394" s="142"/>
      <c r="C8394" s="142"/>
      <c r="D8394" s="142"/>
      <c r="E8394" s="142"/>
      <c r="F8394" s="142"/>
      <c r="K8394" s="140" t="s">
        <v>8398</v>
      </c>
    </row>
    <row r="8395" spans="1:11" s="139" customFormat="1" ht="30" customHeight="1">
      <c r="A8395" s="140" t="s">
        <v>4978</v>
      </c>
      <c r="B8395" s="142"/>
      <c r="C8395" s="142"/>
      <c r="D8395" s="142"/>
      <c r="E8395" s="142"/>
      <c r="F8395" s="142"/>
      <c r="K8395" s="140" t="s">
        <v>8399</v>
      </c>
    </row>
    <row r="8396" spans="1:11" s="139" customFormat="1" ht="30" customHeight="1">
      <c r="A8396" s="140" t="s">
        <v>4321</v>
      </c>
      <c r="B8396" s="142"/>
      <c r="C8396" s="142"/>
      <c r="D8396" s="142"/>
      <c r="E8396" s="142"/>
      <c r="F8396" s="142"/>
      <c r="K8396" s="140" t="s">
        <v>7554</v>
      </c>
    </row>
    <row r="8397" spans="1:11" s="139" customFormat="1" ht="30" customHeight="1">
      <c r="A8397" s="140" t="s">
        <v>4322</v>
      </c>
      <c r="B8397" s="142"/>
      <c r="C8397" s="142"/>
      <c r="D8397" s="142"/>
      <c r="E8397" s="142"/>
      <c r="F8397" s="142"/>
      <c r="K8397" s="140" t="s">
        <v>7555</v>
      </c>
    </row>
    <row r="8398" spans="1:11" s="139" customFormat="1" ht="30" customHeight="1">
      <c r="A8398" s="140" t="s">
        <v>4979</v>
      </c>
      <c r="B8398" s="142"/>
      <c r="C8398" s="142"/>
      <c r="D8398" s="142"/>
      <c r="E8398" s="142"/>
      <c r="F8398" s="142"/>
      <c r="K8398" s="140" t="s">
        <v>8400</v>
      </c>
    </row>
    <row r="8399" spans="1:11" s="139" customFormat="1" ht="30" customHeight="1">
      <c r="A8399" s="140" t="s">
        <v>4980</v>
      </c>
      <c r="B8399" s="142"/>
      <c r="C8399" s="142"/>
      <c r="D8399" s="142"/>
      <c r="E8399" s="142"/>
      <c r="F8399" s="142"/>
      <c r="K8399" s="140" t="s">
        <v>8401</v>
      </c>
    </row>
    <row r="8400" spans="1:11" s="139" customFormat="1" ht="30" customHeight="1">
      <c r="A8400" s="140" t="s">
        <v>4981</v>
      </c>
      <c r="B8400" s="142"/>
      <c r="C8400" s="142"/>
      <c r="D8400" s="142"/>
      <c r="E8400" s="142"/>
      <c r="F8400" s="142"/>
      <c r="K8400" s="140" t="s">
        <v>8402</v>
      </c>
    </row>
    <row r="8401" spans="1:11" s="139" customFormat="1" ht="30" customHeight="1">
      <c r="A8401" s="140" t="s">
        <v>3635</v>
      </c>
      <c r="B8401" s="142"/>
      <c r="C8401" s="142"/>
      <c r="D8401" s="142"/>
      <c r="E8401" s="142"/>
      <c r="F8401" s="142"/>
      <c r="K8401" s="140" t="s">
        <v>6777</v>
      </c>
    </row>
    <row r="8402" spans="1:11" s="139" customFormat="1" ht="30" customHeight="1">
      <c r="A8402" s="140" t="s">
        <v>4982</v>
      </c>
      <c r="B8402" s="142"/>
      <c r="C8402" s="142"/>
      <c r="D8402" s="142"/>
      <c r="E8402" s="142"/>
      <c r="F8402" s="142"/>
      <c r="K8402" s="140" t="s">
        <v>8403</v>
      </c>
    </row>
    <row r="8403" spans="1:11" s="139" customFormat="1" ht="30" customHeight="1">
      <c r="A8403" s="140" t="s">
        <v>4983</v>
      </c>
      <c r="B8403" s="142"/>
      <c r="C8403" s="142"/>
      <c r="D8403" s="142"/>
      <c r="E8403" s="142"/>
      <c r="F8403" s="142"/>
      <c r="K8403" s="140" t="s">
        <v>8404</v>
      </c>
    </row>
    <row r="8404" spans="1:11" s="139" customFormat="1" ht="30" customHeight="1">
      <c r="A8404" s="140" t="s">
        <v>4984</v>
      </c>
      <c r="B8404" s="142"/>
      <c r="C8404" s="142"/>
      <c r="D8404" s="142"/>
      <c r="E8404" s="142"/>
      <c r="F8404" s="142"/>
      <c r="K8404" s="140" t="s">
        <v>8405</v>
      </c>
    </row>
    <row r="8405" spans="1:11" s="139" customFormat="1" ht="30" customHeight="1">
      <c r="A8405" s="140" t="s">
        <v>4985</v>
      </c>
      <c r="B8405" s="142"/>
      <c r="C8405" s="142"/>
      <c r="D8405" s="142"/>
      <c r="E8405" s="142"/>
      <c r="F8405" s="142"/>
      <c r="K8405" s="140" t="s">
        <v>4985</v>
      </c>
    </row>
    <row r="8406" spans="1:11" s="139" customFormat="1" ht="30" customHeight="1">
      <c r="A8406" s="140" t="s">
        <v>4986</v>
      </c>
      <c r="B8406" s="142"/>
      <c r="C8406" s="142"/>
      <c r="D8406" s="142"/>
      <c r="E8406" s="142"/>
      <c r="F8406" s="142"/>
      <c r="K8406" s="140" t="s">
        <v>4986</v>
      </c>
    </row>
    <row r="8407" spans="1:11" s="139" customFormat="1" ht="30" customHeight="1">
      <c r="A8407" s="140" t="s">
        <v>3586</v>
      </c>
      <c r="B8407" s="142"/>
      <c r="C8407" s="142"/>
      <c r="D8407" s="142"/>
      <c r="E8407" s="142"/>
      <c r="F8407" s="142"/>
      <c r="K8407" s="140" t="s">
        <v>6718</v>
      </c>
    </row>
    <row r="8408" spans="1:11" s="139" customFormat="1" ht="30" customHeight="1">
      <c r="A8408" s="140" t="s">
        <v>4987</v>
      </c>
      <c r="B8408" s="142"/>
      <c r="C8408" s="142"/>
      <c r="D8408" s="142"/>
      <c r="E8408" s="142"/>
      <c r="F8408" s="142"/>
      <c r="K8408" s="140" t="s">
        <v>8406</v>
      </c>
    </row>
    <row r="8409" spans="1:11" s="139" customFormat="1" ht="30" customHeight="1">
      <c r="A8409" s="140" t="s">
        <v>4988</v>
      </c>
      <c r="B8409" s="142"/>
      <c r="C8409" s="142"/>
      <c r="D8409" s="142"/>
      <c r="E8409" s="142"/>
      <c r="F8409" s="142"/>
      <c r="K8409" s="140" t="s">
        <v>8407</v>
      </c>
    </row>
    <row r="8410" spans="1:11" s="139" customFormat="1" ht="30" customHeight="1">
      <c r="A8410" s="140" t="s">
        <v>4989</v>
      </c>
      <c r="B8410" s="142"/>
      <c r="C8410" s="142"/>
      <c r="D8410" s="142"/>
      <c r="E8410" s="142"/>
      <c r="F8410" s="142"/>
      <c r="K8410" s="140" t="s">
        <v>8408</v>
      </c>
    </row>
    <row r="8411" spans="1:11" s="139" customFormat="1" ht="30" customHeight="1">
      <c r="A8411" s="140" t="s">
        <v>4990</v>
      </c>
      <c r="B8411" s="142"/>
      <c r="C8411" s="142"/>
      <c r="D8411" s="142"/>
      <c r="E8411" s="142"/>
      <c r="F8411" s="142"/>
      <c r="K8411" s="140" t="s">
        <v>8409</v>
      </c>
    </row>
    <row r="8412" spans="1:11" s="139" customFormat="1" ht="30" customHeight="1">
      <c r="A8412" s="140" t="s">
        <v>5058</v>
      </c>
      <c r="B8412" s="142"/>
      <c r="C8412" s="142"/>
      <c r="D8412" s="142"/>
      <c r="E8412" s="142"/>
      <c r="F8412" s="142"/>
      <c r="K8412" s="140" t="s">
        <v>8455</v>
      </c>
    </row>
    <row r="8413" spans="1:11" s="139" customFormat="1" ht="30" customHeight="1">
      <c r="A8413" s="140" t="s">
        <v>4992</v>
      </c>
      <c r="B8413" s="142"/>
      <c r="C8413" s="142"/>
      <c r="D8413" s="142"/>
      <c r="E8413" s="142"/>
      <c r="F8413" s="142"/>
      <c r="K8413" s="140" t="s">
        <v>8411</v>
      </c>
    </row>
    <row r="8414" spans="1:11" s="139" customFormat="1" ht="30" customHeight="1">
      <c r="A8414" s="140" t="s">
        <v>4993</v>
      </c>
      <c r="B8414" s="142"/>
      <c r="C8414" s="142"/>
      <c r="D8414" s="142"/>
      <c r="E8414" s="142"/>
      <c r="F8414" s="142"/>
      <c r="K8414" s="140" t="s">
        <v>8412</v>
      </c>
    </row>
    <row r="8415" spans="1:11" s="139" customFormat="1" ht="30" customHeight="1">
      <c r="A8415" s="140" t="s">
        <v>4994</v>
      </c>
      <c r="B8415" s="142"/>
      <c r="C8415" s="142"/>
      <c r="D8415" s="142"/>
      <c r="E8415" s="142"/>
      <c r="F8415" s="142"/>
      <c r="K8415" s="140" t="s">
        <v>8413</v>
      </c>
    </row>
    <row r="8416" spans="1:11" s="139" customFormat="1" ht="30" customHeight="1">
      <c r="A8416" s="140" t="s">
        <v>4995</v>
      </c>
      <c r="B8416" s="142"/>
      <c r="C8416" s="142"/>
      <c r="D8416" s="142"/>
      <c r="E8416" s="142"/>
      <c r="F8416" s="142"/>
      <c r="K8416" s="140" t="s">
        <v>8414</v>
      </c>
    </row>
    <row r="8417" spans="1:11" s="139" customFormat="1" ht="30" customHeight="1">
      <c r="A8417" s="140" t="s">
        <v>4994</v>
      </c>
      <c r="B8417" s="142"/>
      <c r="C8417" s="142"/>
      <c r="D8417" s="142"/>
      <c r="E8417" s="142"/>
      <c r="F8417" s="142"/>
      <c r="K8417" s="140" t="s">
        <v>8413</v>
      </c>
    </row>
    <row r="8418" spans="1:11" s="139" customFormat="1" ht="30" customHeight="1">
      <c r="A8418" s="140" t="s">
        <v>4996</v>
      </c>
      <c r="B8418" s="142"/>
      <c r="C8418" s="142"/>
      <c r="D8418" s="142"/>
      <c r="E8418" s="142"/>
      <c r="F8418" s="142"/>
      <c r="K8418" s="140" t="s">
        <v>8415</v>
      </c>
    </row>
    <row r="8419" spans="1:11" s="139" customFormat="1" ht="30" customHeight="1">
      <c r="A8419" s="140" t="s">
        <v>4997</v>
      </c>
      <c r="B8419" s="142"/>
      <c r="C8419" s="142"/>
      <c r="D8419" s="142"/>
      <c r="E8419" s="142"/>
      <c r="F8419" s="142"/>
      <c r="K8419" s="140" t="s">
        <v>8416</v>
      </c>
    </row>
    <row r="8420" spans="1:11" s="139" customFormat="1" ht="30" customHeight="1">
      <c r="A8420" s="140" t="s">
        <v>52</v>
      </c>
      <c r="B8420" s="142"/>
      <c r="C8420" s="142"/>
      <c r="D8420" s="142"/>
      <c r="E8420" s="142"/>
      <c r="F8420" s="142"/>
      <c r="K8420" s="140" t="s">
        <v>6676</v>
      </c>
    </row>
    <row r="8421" spans="1:11" s="139" customFormat="1" ht="30" customHeight="1">
      <c r="A8421" s="140" t="s">
        <v>4998</v>
      </c>
      <c r="B8421" s="142"/>
      <c r="C8421" s="142"/>
      <c r="D8421" s="142"/>
      <c r="E8421" s="142"/>
      <c r="F8421" s="142"/>
      <c r="K8421" s="140" t="s">
        <v>8417</v>
      </c>
    </row>
    <row r="8422" spans="1:11" s="139" customFormat="1" ht="30" customHeight="1">
      <c r="A8422" s="140" t="s">
        <v>5059</v>
      </c>
      <c r="B8422" s="142">
        <v>35518.300000000003</v>
      </c>
      <c r="C8422" s="142"/>
      <c r="D8422" s="142"/>
      <c r="E8422" s="142">
        <v>35518.300000000003</v>
      </c>
      <c r="F8422" s="142" t="s">
        <v>8418</v>
      </c>
      <c r="K8422" s="140" t="s">
        <v>8419</v>
      </c>
    </row>
    <row r="8423" spans="1:11" s="139" customFormat="1" ht="30" customHeight="1">
      <c r="A8423" s="140" t="s">
        <v>5060</v>
      </c>
      <c r="B8423" s="142"/>
      <c r="C8423" s="142">
        <v>60378.1</v>
      </c>
      <c r="D8423" s="142"/>
      <c r="E8423" s="142">
        <v>60378.1</v>
      </c>
      <c r="F8423" s="142" t="s">
        <v>8420</v>
      </c>
      <c r="K8423" s="140" t="s">
        <v>8421</v>
      </c>
    </row>
    <row r="8424" spans="1:11" s="139" customFormat="1" ht="30" customHeight="1">
      <c r="A8424" s="140" t="s">
        <v>5061</v>
      </c>
      <c r="B8424" s="142"/>
      <c r="C8424" s="142"/>
      <c r="D8424" s="142">
        <v>177556.4</v>
      </c>
      <c r="E8424" s="142">
        <v>177556.4</v>
      </c>
      <c r="F8424" s="142" t="s">
        <v>8422</v>
      </c>
      <c r="K8424" s="140" t="s">
        <v>8423</v>
      </c>
    </row>
    <row r="8425" spans="1:11" s="139" customFormat="1" ht="30" customHeight="1">
      <c r="A8425" s="140" t="s">
        <v>52</v>
      </c>
      <c r="B8425" s="142"/>
      <c r="C8425" s="142"/>
      <c r="D8425" s="142"/>
      <c r="E8425" s="142"/>
      <c r="F8425" s="142"/>
      <c r="K8425" s="140" t="s">
        <v>52</v>
      </c>
    </row>
    <row r="8426" spans="1:11" s="139" customFormat="1" ht="30" customHeight="1">
      <c r="A8426" s="140" t="s">
        <v>3748</v>
      </c>
      <c r="B8426" s="142">
        <v>35518.300000000003</v>
      </c>
      <c r="C8426" s="142">
        <v>60378.1</v>
      </c>
      <c r="D8426" s="142">
        <v>177556.4</v>
      </c>
      <c r="E8426" s="142">
        <v>273452.79999999999</v>
      </c>
      <c r="F8426" s="142"/>
      <c r="K8426" s="140" t="s">
        <v>6919</v>
      </c>
    </row>
    <row r="8427" spans="1:11" s="139" customFormat="1" ht="30" customHeight="1">
      <c r="A8427" s="140" t="s">
        <v>52</v>
      </c>
      <c r="B8427" s="142"/>
      <c r="C8427" s="142"/>
      <c r="D8427" s="142"/>
      <c r="E8427" s="142"/>
      <c r="F8427" s="142"/>
      <c r="K8427" s="140" t="s">
        <v>6758</v>
      </c>
    </row>
    <row r="8428" spans="1:11" s="139" customFormat="1" ht="30" customHeight="1">
      <c r="A8428" s="140" t="s">
        <v>5002</v>
      </c>
      <c r="B8428" s="142"/>
      <c r="C8428" s="142"/>
      <c r="D8428" s="142"/>
      <c r="E8428" s="142"/>
      <c r="F8428" s="142"/>
      <c r="K8428" s="140" t="s">
        <v>8424</v>
      </c>
    </row>
    <row r="8429" spans="1:11" s="139" customFormat="1" ht="30" customHeight="1">
      <c r="A8429" s="140" t="s">
        <v>5003</v>
      </c>
      <c r="B8429" s="142"/>
      <c r="C8429" s="142"/>
      <c r="D8429" s="142"/>
      <c r="E8429" s="142"/>
      <c r="F8429" s="142"/>
      <c r="K8429" s="140" t="s">
        <v>8425</v>
      </c>
    </row>
    <row r="8430" spans="1:11" s="139" customFormat="1" ht="30" customHeight="1">
      <c r="A8430" s="140" t="s">
        <v>5004</v>
      </c>
      <c r="B8430" s="142"/>
      <c r="C8430" s="142"/>
      <c r="D8430" s="142"/>
      <c r="E8430" s="142"/>
      <c r="F8430" s="142"/>
      <c r="K8430" s="140" t="s">
        <v>8426</v>
      </c>
    </row>
    <row r="8431" spans="1:11" s="139" customFormat="1" ht="30" customHeight="1">
      <c r="A8431" s="140" t="s">
        <v>5005</v>
      </c>
      <c r="B8431" s="142"/>
      <c r="C8431" s="142"/>
      <c r="D8431" s="142"/>
      <c r="E8431" s="142"/>
      <c r="F8431" s="142"/>
      <c r="K8431" s="140" t="s">
        <v>8427</v>
      </c>
    </row>
    <row r="8432" spans="1:11" s="139" customFormat="1" ht="30" customHeight="1">
      <c r="A8432" s="140" t="s">
        <v>5006</v>
      </c>
      <c r="B8432" s="142"/>
      <c r="C8432" s="142"/>
      <c r="D8432" s="142"/>
      <c r="E8432" s="142"/>
      <c r="F8432" s="142"/>
      <c r="K8432" s="140" t="s">
        <v>8428</v>
      </c>
    </row>
    <row r="8433" spans="1:11" s="139" customFormat="1" ht="30" customHeight="1">
      <c r="A8433" s="140" t="s">
        <v>5007</v>
      </c>
      <c r="B8433" s="142"/>
      <c r="C8433" s="142"/>
      <c r="D8433" s="142"/>
      <c r="E8433" s="142"/>
      <c r="F8433" s="142"/>
      <c r="K8433" s="140" t="s">
        <v>8429</v>
      </c>
    </row>
    <row r="8434" spans="1:11" s="139" customFormat="1" ht="30" customHeight="1">
      <c r="A8434" s="140" t="s">
        <v>5008</v>
      </c>
      <c r="B8434" s="142"/>
      <c r="C8434" s="142"/>
      <c r="D8434" s="142"/>
      <c r="E8434" s="142"/>
      <c r="F8434" s="142"/>
      <c r="K8434" s="140" t="s">
        <v>8430</v>
      </c>
    </row>
    <row r="8435" spans="1:11" s="139" customFormat="1" ht="30" customHeight="1">
      <c r="A8435" s="140" t="s">
        <v>5009</v>
      </c>
      <c r="B8435" s="142"/>
      <c r="C8435" s="142"/>
      <c r="D8435" s="142"/>
      <c r="E8435" s="142"/>
      <c r="F8435" s="142"/>
      <c r="K8435" s="140" t="s">
        <v>8431</v>
      </c>
    </row>
    <row r="8436" spans="1:11" s="139" customFormat="1" ht="30" customHeight="1">
      <c r="A8436" s="140" t="s">
        <v>5010</v>
      </c>
      <c r="B8436" s="142"/>
      <c r="C8436" s="142"/>
      <c r="D8436" s="142"/>
      <c r="E8436" s="142"/>
      <c r="F8436" s="142"/>
      <c r="K8436" s="140" t="s">
        <v>8432</v>
      </c>
    </row>
    <row r="8437" spans="1:11" s="139" customFormat="1" ht="30" customHeight="1">
      <c r="A8437" s="140" t="s">
        <v>5011</v>
      </c>
      <c r="B8437" s="142"/>
      <c r="C8437" s="142"/>
      <c r="D8437" s="142"/>
      <c r="E8437" s="142"/>
      <c r="F8437" s="142"/>
      <c r="K8437" s="140" t="s">
        <v>8433</v>
      </c>
    </row>
    <row r="8438" spans="1:11" s="139" customFormat="1" ht="30" customHeight="1">
      <c r="A8438" s="140" t="s">
        <v>5062</v>
      </c>
      <c r="B8438" s="142">
        <v>15975.6</v>
      </c>
      <c r="C8438" s="142"/>
      <c r="D8438" s="142"/>
      <c r="E8438" s="142">
        <v>15975.6</v>
      </c>
      <c r="F8438" s="142" t="s">
        <v>8418</v>
      </c>
      <c r="K8438" s="140" t="s">
        <v>8434</v>
      </c>
    </row>
    <row r="8439" spans="1:11" s="139" customFormat="1" ht="30" customHeight="1">
      <c r="A8439" s="140" t="s">
        <v>5063</v>
      </c>
      <c r="B8439" s="142"/>
      <c r="C8439" s="142">
        <v>27157.1</v>
      </c>
      <c r="D8439" s="142"/>
      <c r="E8439" s="142">
        <v>27157.1</v>
      </c>
      <c r="F8439" s="142" t="s">
        <v>8420</v>
      </c>
      <c r="K8439" s="140" t="s">
        <v>8435</v>
      </c>
    </row>
    <row r="8440" spans="1:11" s="139" customFormat="1" ht="30" customHeight="1">
      <c r="A8440" s="140" t="s">
        <v>5064</v>
      </c>
      <c r="B8440" s="142"/>
      <c r="C8440" s="142"/>
      <c r="D8440" s="142">
        <v>79862</v>
      </c>
      <c r="E8440" s="142">
        <v>79862</v>
      </c>
      <c r="F8440" s="142" t="s">
        <v>8422</v>
      </c>
      <c r="K8440" s="140" t="s">
        <v>8436</v>
      </c>
    </row>
    <row r="8441" spans="1:11" s="139" customFormat="1" ht="30" customHeight="1">
      <c r="A8441" s="140" t="s">
        <v>52</v>
      </c>
      <c r="B8441" s="142"/>
      <c r="C8441" s="142"/>
      <c r="D8441" s="142"/>
      <c r="E8441" s="142"/>
      <c r="F8441" s="142"/>
      <c r="K8441" s="140" t="s">
        <v>52</v>
      </c>
    </row>
    <row r="8442" spans="1:11" s="139" customFormat="1" ht="30" customHeight="1">
      <c r="A8442" s="140" t="s">
        <v>3748</v>
      </c>
      <c r="B8442" s="142">
        <v>15975.6</v>
      </c>
      <c r="C8442" s="142">
        <v>27157.1</v>
      </c>
      <c r="D8442" s="142">
        <v>79862</v>
      </c>
      <c r="E8442" s="142">
        <v>122994.7</v>
      </c>
      <c r="F8442" s="142"/>
      <c r="K8442" s="140" t="s">
        <v>6924</v>
      </c>
    </row>
    <row r="8443" spans="1:11" s="139" customFormat="1" ht="30" customHeight="1">
      <c r="A8443" s="140" t="s">
        <v>52</v>
      </c>
      <c r="B8443" s="142"/>
      <c r="C8443" s="142"/>
      <c r="D8443" s="142"/>
      <c r="E8443" s="142"/>
      <c r="F8443" s="142"/>
      <c r="K8443" s="140" t="s">
        <v>6796</v>
      </c>
    </row>
    <row r="8444" spans="1:11" s="139" customFormat="1" ht="30" customHeight="1">
      <c r="A8444" s="140" t="s">
        <v>3650</v>
      </c>
      <c r="B8444" s="142"/>
      <c r="C8444" s="142"/>
      <c r="D8444" s="142"/>
      <c r="E8444" s="142"/>
      <c r="F8444" s="142"/>
      <c r="K8444" s="140" t="s">
        <v>6806</v>
      </c>
    </row>
    <row r="8445" spans="1:11" s="139" customFormat="1" ht="30" customHeight="1">
      <c r="A8445" s="140" t="s">
        <v>5065</v>
      </c>
      <c r="B8445" s="142"/>
      <c r="C8445" s="142"/>
      <c r="D8445" s="142"/>
      <c r="E8445" s="142"/>
      <c r="F8445" s="142"/>
      <c r="K8445" s="140" t="s">
        <v>8437</v>
      </c>
    </row>
    <row r="8446" spans="1:11" s="139" customFormat="1" ht="30" customHeight="1">
      <c r="A8446" s="140" t="s">
        <v>5066</v>
      </c>
      <c r="B8446" s="142"/>
      <c r="C8446" s="142">
        <v>104828.3</v>
      </c>
      <c r="D8446" s="142"/>
      <c r="E8446" s="142">
        <v>104828.3</v>
      </c>
      <c r="F8446" s="142" t="s">
        <v>6755</v>
      </c>
      <c r="K8446" s="140" t="s">
        <v>8438</v>
      </c>
    </row>
    <row r="8447" spans="1:11" s="139" customFormat="1" ht="30" customHeight="1">
      <c r="A8447" s="140" t="s">
        <v>52</v>
      </c>
      <c r="B8447" s="142"/>
      <c r="C8447" s="142"/>
      <c r="D8447" s="142"/>
      <c r="E8447" s="142"/>
      <c r="F8447" s="142"/>
      <c r="K8447" s="140" t="s">
        <v>52</v>
      </c>
    </row>
    <row r="8448" spans="1:11" s="139" customFormat="1" ht="30" customHeight="1">
      <c r="A8448" s="140" t="s">
        <v>3748</v>
      </c>
      <c r="B8448" s="142"/>
      <c r="C8448" s="142">
        <v>104828.3</v>
      </c>
      <c r="D8448" s="142"/>
      <c r="E8448" s="142">
        <v>104828.3</v>
      </c>
      <c r="F8448" s="142"/>
      <c r="K8448" s="140" t="s">
        <v>6993</v>
      </c>
    </row>
    <row r="8449" spans="1:11" s="139" customFormat="1" ht="30" customHeight="1">
      <c r="A8449" s="140" t="s">
        <v>52</v>
      </c>
      <c r="B8449" s="142"/>
      <c r="C8449" s="142"/>
      <c r="D8449" s="142"/>
      <c r="E8449" s="142"/>
      <c r="F8449" s="142"/>
      <c r="K8449" s="140" t="s">
        <v>6805</v>
      </c>
    </row>
    <row r="8450" spans="1:11" s="139" customFormat="1" ht="30" customHeight="1">
      <c r="A8450" s="140" t="s">
        <v>5739</v>
      </c>
      <c r="B8450" s="142"/>
      <c r="C8450" s="142"/>
      <c r="D8450" s="142"/>
      <c r="E8450" s="142"/>
      <c r="F8450" s="142"/>
      <c r="K8450" s="140" t="s">
        <v>9218</v>
      </c>
    </row>
    <row r="8451" spans="1:11" s="139" customFormat="1" ht="30" customHeight="1">
      <c r="A8451" s="140" t="s">
        <v>5740</v>
      </c>
      <c r="B8451" s="142"/>
      <c r="C8451" s="142"/>
      <c r="D8451" s="142"/>
      <c r="E8451" s="142"/>
      <c r="F8451" s="142"/>
      <c r="K8451" s="140" t="s">
        <v>9219</v>
      </c>
    </row>
    <row r="8452" spans="1:11" s="139" customFormat="1" ht="30" customHeight="1">
      <c r="A8452" s="140" t="s">
        <v>5741</v>
      </c>
      <c r="B8452" s="142"/>
      <c r="C8452" s="142"/>
      <c r="D8452" s="142"/>
      <c r="E8452" s="142"/>
      <c r="F8452" s="142"/>
      <c r="K8452" s="140" t="s">
        <v>9220</v>
      </c>
    </row>
    <row r="8453" spans="1:11" s="139" customFormat="1" ht="30" customHeight="1">
      <c r="A8453" s="140" t="s">
        <v>5966</v>
      </c>
      <c r="B8453" s="142">
        <v>12873.4</v>
      </c>
      <c r="C8453" s="142"/>
      <c r="D8453" s="142"/>
      <c r="E8453" s="142">
        <v>12873.4</v>
      </c>
      <c r="F8453" s="142"/>
      <c r="K8453" s="140" t="s">
        <v>9221</v>
      </c>
    </row>
    <row r="8454" spans="1:11" s="139" customFormat="1" ht="30" customHeight="1">
      <c r="A8454" s="140" t="s">
        <v>5743</v>
      </c>
      <c r="B8454" s="142"/>
      <c r="C8454" s="142"/>
      <c r="D8454" s="142"/>
      <c r="E8454" s="142"/>
      <c r="F8454" s="142"/>
      <c r="K8454" s="140" t="s">
        <v>9222</v>
      </c>
    </row>
    <row r="8455" spans="1:11" s="139" customFormat="1" ht="30" customHeight="1">
      <c r="A8455" s="140" t="s">
        <v>5967</v>
      </c>
      <c r="B8455" s="142"/>
      <c r="C8455" s="142">
        <v>76593.3</v>
      </c>
      <c r="D8455" s="142"/>
      <c r="E8455" s="142">
        <v>76593.3</v>
      </c>
      <c r="F8455" s="142"/>
      <c r="K8455" s="140" t="s">
        <v>9223</v>
      </c>
    </row>
    <row r="8456" spans="1:11" s="139" customFormat="1" ht="30" customHeight="1">
      <c r="A8456" s="140" t="s">
        <v>5745</v>
      </c>
      <c r="B8456" s="142"/>
      <c r="C8456" s="142"/>
      <c r="D8456" s="142"/>
      <c r="E8456" s="142"/>
      <c r="F8456" s="142"/>
      <c r="K8456" s="140" t="s">
        <v>9224</v>
      </c>
    </row>
    <row r="8457" spans="1:11" s="139" customFormat="1" ht="30" customHeight="1">
      <c r="A8457" s="140" t="s">
        <v>5968</v>
      </c>
      <c r="B8457" s="142"/>
      <c r="C8457" s="142"/>
      <c r="D8457" s="142">
        <v>64354.6</v>
      </c>
      <c r="E8457" s="142">
        <v>64354.6</v>
      </c>
      <c r="F8457" s="142"/>
      <c r="K8457" s="140" t="s">
        <v>9225</v>
      </c>
    </row>
    <row r="8458" spans="1:11" s="139" customFormat="1" ht="30" customHeight="1">
      <c r="A8458" s="140" t="s">
        <v>5747</v>
      </c>
      <c r="B8458" s="142"/>
      <c r="C8458" s="142"/>
      <c r="D8458" s="142"/>
      <c r="E8458" s="142"/>
      <c r="F8458" s="142"/>
      <c r="K8458" s="140" t="s">
        <v>9226</v>
      </c>
    </row>
    <row r="8459" spans="1:11" s="139" customFormat="1" ht="30" customHeight="1">
      <c r="A8459" s="140" t="s">
        <v>5969</v>
      </c>
      <c r="B8459" s="142"/>
      <c r="C8459" s="142">
        <v>49238.5</v>
      </c>
      <c r="D8459" s="142"/>
      <c r="E8459" s="142">
        <v>49238.5</v>
      </c>
      <c r="F8459" s="142"/>
      <c r="K8459" s="140" t="s">
        <v>9227</v>
      </c>
    </row>
    <row r="8460" spans="1:11" s="139" customFormat="1" ht="30" customHeight="1">
      <c r="A8460" s="140" t="s">
        <v>5749</v>
      </c>
      <c r="B8460" s="142"/>
      <c r="C8460" s="142"/>
      <c r="D8460" s="142"/>
      <c r="E8460" s="142"/>
      <c r="F8460" s="142"/>
      <c r="K8460" s="140" t="s">
        <v>9228</v>
      </c>
    </row>
    <row r="8461" spans="1:11" s="139" customFormat="1" ht="30" customHeight="1">
      <c r="A8461" s="140" t="s">
        <v>5970</v>
      </c>
      <c r="B8461" s="142"/>
      <c r="C8461" s="142">
        <v>91724.7</v>
      </c>
      <c r="D8461" s="142"/>
      <c r="E8461" s="142">
        <v>91724.7</v>
      </c>
      <c r="F8461" s="142"/>
      <c r="K8461" s="140" t="s">
        <v>9229</v>
      </c>
    </row>
    <row r="8462" spans="1:11" s="139" customFormat="1" ht="30" customHeight="1">
      <c r="A8462" s="140" t="s">
        <v>5971</v>
      </c>
      <c r="B8462" s="142"/>
      <c r="C8462" s="142">
        <v>58965.9</v>
      </c>
      <c r="D8462" s="142"/>
      <c r="E8462" s="142">
        <v>58965.9</v>
      </c>
      <c r="F8462" s="142"/>
      <c r="K8462" s="140" t="s">
        <v>9230</v>
      </c>
    </row>
    <row r="8463" spans="1:11" s="139" customFormat="1" ht="30" customHeight="1">
      <c r="A8463" s="140" t="s">
        <v>3748</v>
      </c>
      <c r="B8463" s="142">
        <v>12873.4</v>
      </c>
      <c r="C8463" s="142">
        <v>125831.8</v>
      </c>
      <c r="D8463" s="142">
        <v>64354.6</v>
      </c>
      <c r="E8463" s="142">
        <v>203059.80000000002</v>
      </c>
      <c r="F8463" s="142"/>
      <c r="K8463" s="140" t="s">
        <v>7190</v>
      </c>
    </row>
    <row r="8464" spans="1:11" s="139" customFormat="1" ht="30" customHeight="1">
      <c r="A8464" s="140" t="s">
        <v>3708</v>
      </c>
      <c r="B8464" s="142">
        <v>64367.3</v>
      </c>
      <c r="C8464" s="142">
        <v>318195.3</v>
      </c>
      <c r="D8464" s="142">
        <v>321773</v>
      </c>
      <c r="E8464" s="142">
        <v>704335.6</v>
      </c>
      <c r="F8464" s="142"/>
      <c r="K8464" s="140" t="s">
        <v>6882</v>
      </c>
    </row>
    <row r="8465" spans="1:11" s="139" customFormat="1" ht="30" customHeight="1">
      <c r="A8465" s="140"/>
      <c r="B8465" s="140"/>
      <c r="C8465" s="140"/>
      <c r="D8465" s="140"/>
      <c r="E8465" s="140"/>
      <c r="F8465" s="140"/>
    </row>
    <row r="8466" spans="1:11" s="139" customFormat="1" ht="30" customHeight="1" thickBot="1">
      <c r="A8466" s="144" t="s">
        <v>3566</v>
      </c>
      <c r="B8466" s="145">
        <v>64367</v>
      </c>
      <c r="C8466" s="145">
        <v>318195</v>
      </c>
      <c r="D8466" s="145">
        <v>321773</v>
      </c>
      <c r="E8466" s="145">
        <v>704335</v>
      </c>
      <c r="F8466" s="144"/>
    </row>
    <row r="8467" spans="1:11" s="139" customFormat="1" ht="30" customHeight="1">
      <c r="A8467" s="140"/>
      <c r="B8467" s="140"/>
      <c r="C8467" s="140"/>
      <c r="D8467" s="140"/>
      <c r="E8467" s="140"/>
      <c r="F8467" s="140"/>
    </row>
    <row r="8468" spans="1:11" s="139" customFormat="1" ht="30" customHeight="1">
      <c r="A8468" s="140" t="s">
        <v>9351</v>
      </c>
      <c r="B8468" s="141">
        <v>121842</v>
      </c>
      <c r="C8468" s="141">
        <v>5639935</v>
      </c>
      <c r="D8468" s="141">
        <v>374694</v>
      </c>
      <c r="E8468" s="141">
        <v>6136471</v>
      </c>
      <c r="F8468" s="140" t="s">
        <v>52</v>
      </c>
      <c r="G8468" s="139" t="s">
        <v>52</v>
      </c>
      <c r="H8468" s="139" t="s">
        <v>6632</v>
      </c>
      <c r="K8468" s="139">
        <v>1</v>
      </c>
    </row>
    <row r="8469" spans="1:11" s="139" customFormat="1" ht="30" customHeight="1">
      <c r="A8469" s="147"/>
      <c r="B8469" s="140"/>
      <c r="C8469" s="140"/>
      <c r="D8469" s="140"/>
      <c r="E8469" s="140"/>
      <c r="F8469" s="140"/>
    </row>
    <row r="8470" spans="1:11" s="139" customFormat="1" ht="30" customHeight="1">
      <c r="A8470" s="140" t="s">
        <v>6674</v>
      </c>
      <c r="B8470" s="140"/>
      <c r="C8470" s="140"/>
      <c r="D8470" s="140"/>
      <c r="E8470" s="140"/>
      <c r="F8470" s="140"/>
      <c r="G8470" s="139" t="s">
        <v>52</v>
      </c>
      <c r="I8470" s="139" t="s">
        <v>1535</v>
      </c>
      <c r="J8470" s="139" t="s">
        <v>52</v>
      </c>
      <c r="K8470" s="139" t="s">
        <v>56</v>
      </c>
    </row>
    <row r="8471" spans="1:11" s="139" customFormat="1" ht="30" customHeight="1">
      <c r="A8471" s="140" t="s">
        <v>5972</v>
      </c>
      <c r="B8471" s="142"/>
      <c r="C8471" s="142"/>
      <c r="D8471" s="142"/>
      <c r="E8471" s="142"/>
      <c r="F8471" s="142"/>
      <c r="K8471" s="140" t="s">
        <v>9352</v>
      </c>
    </row>
    <row r="8472" spans="1:11" s="139" customFormat="1" ht="30" customHeight="1">
      <c r="A8472" s="140" t="s">
        <v>52</v>
      </c>
      <c r="B8472" s="142"/>
      <c r="C8472" s="142"/>
      <c r="D8472" s="142"/>
      <c r="E8472" s="142"/>
      <c r="F8472" s="142"/>
      <c r="K8472" s="140" t="s">
        <v>52</v>
      </c>
    </row>
    <row r="8473" spans="1:11" s="139" customFormat="1" ht="30" customHeight="1">
      <c r="A8473" s="140" t="s">
        <v>3548</v>
      </c>
      <c r="B8473" s="142"/>
      <c r="C8473" s="142"/>
      <c r="D8473" s="142"/>
      <c r="E8473" s="142"/>
      <c r="F8473" s="142"/>
      <c r="K8473" s="140" t="s">
        <v>9233</v>
      </c>
    </row>
    <row r="8474" spans="1:11" s="139" customFormat="1" ht="30" customHeight="1">
      <c r="A8474" s="140" t="s">
        <v>5753</v>
      </c>
      <c r="B8474" s="142"/>
      <c r="C8474" s="142"/>
      <c r="D8474" s="142"/>
      <c r="E8474" s="142"/>
      <c r="F8474" s="142"/>
      <c r="K8474" s="140" t="s">
        <v>9234</v>
      </c>
    </row>
    <row r="8475" spans="1:11" s="139" customFormat="1" ht="30" customHeight="1">
      <c r="A8475" s="140" t="s">
        <v>5754</v>
      </c>
      <c r="B8475" s="142"/>
      <c r="C8475" s="142"/>
      <c r="D8475" s="142"/>
      <c r="E8475" s="142"/>
      <c r="F8475" s="142"/>
      <c r="K8475" s="140" t="s">
        <v>9235</v>
      </c>
    </row>
    <row r="8476" spans="1:11" s="139" customFormat="1" ht="30" customHeight="1">
      <c r="A8476" s="140" t="s">
        <v>5755</v>
      </c>
      <c r="B8476" s="142"/>
      <c r="C8476" s="142"/>
      <c r="D8476" s="142"/>
      <c r="E8476" s="142"/>
      <c r="F8476" s="142"/>
      <c r="K8476" s="140" t="s">
        <v>9236</v>
      </c>
    </row>
    <row r="8477" spans="1:11" s="139" customFormat="1" ht="30" customHeight="1">
      <c r="A8477" s="140" t="s">
        <v>5756</v>
      </c>
      <c r="B8477" s="142"/>
      <c r="C8477" s="142"/>
      <c r="D8477" s="142"/>
      <c r="E8477" s="142"/>
      <c r="F8477" s="142"/>
      <c r="K8477" s="140" t="s">
        <v>9237</v>
      </c>
    </row>
    <row r="8478" spans="1:11" s="139" customFormat="1" ht="30" customHeight="1">
      <c r="A8478" s="140" t="s">
        <v>5757</v>
      </c>
      <c r="B8478" s="142"/>
      <c r="C8478" s="142"/>
      <c r="D8478" s="142"/>
      <c r="E8478" s="142"/>
      <c r="F8478" s="142"/>
      <c r="K8478" s="140" t="s">
        <v>9238</v>
      </c>
    </row>
    <row r="8479" spans="1:11" s="139" customFormat="1" ht="30" customHeight="1">
      <c r="A8479" s="140" t="s">
        <v>5758</v>
      </c>
      <c r="B8479" s="142"/>
      <c r="C8479" s="142"/>
      <c r="D8479" s="142"/>
      <c r="E8479" s="142"/>
      <c r="F8479" s="142"/>
      <c r="K8479" s="140" t="s">
        <v>9239</v>
      </c>
    </row>
    <row r="8480" spans="1:11" s="139" customFormat="1" ht="30" customHeight="1">
      <c r="A8480" s="140" t="s">
        <v>5955</v>
      </c>
      <c r="B8480" s="142"/>
      <c r="C8480" s="142"/>
      <c r="D8480" s="142"/>
      <c r="E8480" s="142"/>
      <c r="F8480" s="142"/>
      <c r="K8480" s="140" t="s">
        <v>9348</v>
      </c>
    </row>
    <row r="8481" spans="1:11" s="139" customFormat="1" ht="30" customHeight="1">
      <c r="A8481" s="140" t="s">
        <v>5760</v>
      </c>
      <c r="B8481" s="142"/>
      <c r="C8481" s="142"/>
      <c r="D8481" s="142"/>
      <c r="E8481" s="142"/>
      <c r="F8481" s="142"/>
      <c r="K8481" s="140" t="s">
        <v>9241</v>
      </c>
    </row>
    <row r="8482" spans="1:11" s="139" customFormat="1" ht="30" customHeight="1">
      <c r="A8482" s="140" t="s">
        <v>5761</v>
      </c>
      <c r="B8482" s="142"/>
      <c r="C8482" s="142"/>
      <c r="D8482" s="142"/>
      <c r="E8482" s="142"/>
      <c r="F8482" s="142"/>
      <c r="K8482" s="140" t="s">
        <v>9242</v>
      </c>
    </row>
    <row r="8483" spans="1:11" s="139" customFormat="1" ht="30" customHeight="1">
      <c r="A8483" s="140" t="s">
        <v>5762</v>
      </c>
      <c r="B8483" s="142"/>
      <c r="C8483" s="142"/>
      <c r="D8483" s="142"/>
      <c r="E8483" s="142"/>
      <c r="F8483" s="142"/>
      <c r="K8483" s="140" t="s">
        <v>9243</v>
      </c>
    </row>
    <row r="8484" spans="1:11" s="139" customFormat="1" ht="30" customHeight="1">
      <c r="A8484" s="140" t="s">
        <v>5763</v>
      </c>
      <c r="B8484" s="142"/>
      <c r="C8484" s="142"/>
      <c r="D8484" s="142"/>
      <c r="E8484" s="142"/>
      <c r="F8484" s="142"/>
      <c r="K8484" s="140" t="s">
        <v>9244</v>
      </c>
    </row>
    <row r="8485" spans="1:11" s="139" customFormat="1" ht="30" customHeight="1">
      <c r="A8485" s="140" t="s">
        <v>5762</v>
      </c>
      <c r="B8485" s="142"/>
      <c r="C8485" s="142"/>
      <c r="D8485" s="142"/>
      <c r="E8485" s="142"/>
      <c r="F8485" s="142"/>
      <c r="K8485" s="140" t="s">
        <v>9243</v>
      </c>
    </row>
    <row r="8486" spans="1:11" s="139" customFormat="1" ht="30" customHeight="1">
      <c r="A8486" s="140" t="s">
        <v>5764</v>
      </c>
      <c r="B8486" s="142"/>
      <c r="C8486" s="142"/>
      <c r="D8486" s="142"/>
      <c r="E8486" s="142"/>
      <c r="F8486" s="142"/>
      <c r="K8486" s="140" t="s">
        <v>9245</v>
      </c>
    </row>
    <row r="8487" spans="1:11" s="139" customFormat="1" ht="30" customHeight="1">
      <c r="A8487" s="140" t="s">
        <v>5765</v>
      </c>
      <c r="B8487" s="142"/>
      <c r="C8487" s="142"/>
      <c r="D8487" s="142"/>
      <c r="E8487" s="142"/>
      <c r="F8487" s="142"/>
      <c r="K8487" s="140" t="s">
        <v>9246</v>
      </c>
    </row>
    <row r="8488" spans="1:11" s="139" customFormat="1" ht="30" customHeight="1">
      <c r="A8488" s="140" t="s">
        <v>52</v>
      </c>
      <c r="B8488" s="142"/>
      <c r="C8488" s="142"/>
      <c r="D8488" s="142"/>
      <c r="E8488" s="142"/>
      <c r="F8488" s="142"/>
      <c r="K8488" s="140" t="s">
        <v>6676</v>
      </c>
    </row>
    <row r="8489" spans="1:11" s="139" customFormat="1" ht="30" customHeight="1">
      <c r="A8489" s="140" t="s">
        <v>5576</v>
      </c>
      <c r="B8489" s="142"/>
      <c r="C8489" s="142"/>
      <c r="D8489" s="142"/>
      <c r="E8489" s="142"/>
      <c r="F8489" s="142"/>
      <c r="K8489" s="140" t="s">
        <v>9023</v>
      </c>
    </row>
    <row r="8490" spans="1:11" s="139" customFormat="1" ht="30" customHeight="1">
      <c r="A8490" s="140" t="s">
        <v>5766</v>
      </c>
      <c r="B8490" s="142"/>
      <c r="C8490" s="142"/>
      <c r="D8490" s="142"/>
      <c r="E8490" s="142"/>
      <c r="F8490" s="142"/>
      <c r="K8490" s="140" t="s">
        <v>9247</v>
      </c>
    </row>
    <row r="8491" spans="1:11" s="139" customFormat="1" ht="30" customHeight="1">
      <c r="A8491" s="140" t="s">
        <v>5956</v>
      </c>
      <c r="B8491" s="142">
        <v>59116.800000000003</v>
      </c>
      <c r="C8491" s="142"/>
      <c r="D8491" s="142"/>
      <c r="E8491" s="142">
        <v>59116.800000000003</v>
      </c>
      <c r="F8491" s="142" t="s">
        <v>8742</v>
      </c>
      <c r="K8491" s="140" t="s">
        <v>9248</v>
      </c>
    </row>
    <row r="8492" spans="1:11" s="139" customFormat="1" ht="30" customHeight="1">
      <c r="A8492" s="140" t="s">
        <v>5957</v>
      </c>
      <c r="B8492" s="142"/>
      <c r="C8492" s="142">
        <v>260812.79999999999</v>
      </c>
      <c r="D8492" s="142"/>
      <c r="E8492" s="142">
        <v>260812.79999999999</v>
      </c>
      <c r="F8492" s="142" t="s">
        <v>8744</v>
      </c>
      <c r="K8492" s="140" t="s">
        <v>9249</v>
      </c>
    </row>
    <row r="8493" spans="1:11" s="139" customFormat="1" ht="30" customHeight="1">
      <c r="A8493" s="140" t="s">
        <v>5958</v>
      </c>
      <c r="B8493" s="142"/>
      <c r="C8493" s="142"/>
      <c r="D8493" s="142">
        <v>108009.60000000001</v>
      </c>
      <c r="E8493" s="142">
        <v>108009.60000000001</v>
      </c>
      <c r="F8493" s="142" t="s">
        <v>8746</v>
      </c>
      <c r="K8493" s="140" t="s">
        <v>9250</v>
      </c>
    </row>
    <row r="8494" spans="1:11" s="139" customFormat="1" ht="30" customHeight="1">
      <c r="A8494" s="140" t="s">
        <v>5770</v>
      </c>
      <c r="B8494" s="142"/>
      <c r="C8494" s="142"/>
      <c r="D8494" s="142"/>
      <c r="E8494" s="142"/>
      <c r="F8494" s="142"/>
      <c r="K8494" s="140" t="s">
        <v>9251</v>
      </c>
    </row>
    <row r="8495" spans="1:11" s="139" customFormat="1" ht="30" customHeight="1">
      <c r="A8495" s="140" t="s">
        <v>5959</v>
      </c>
      <c r="B8495" s="142">
        <v>38356.800000000003</v>
      </c>
      <c r="C8495" s="142"/>
      <c r="D8495" s="142"/>
      <c r="E8495" s="142">
        <v>38356.800000000003</v>
      </c>
      <c r="F8495" s="142" t="s">
        <v>8418</v>
      </c>
      <c r="K8495" s="140" t="s">
        <v>9252</v>
      </c>
    </row>
    <row r="8496" spans="1:11" s="139" customFormat="1" ht="30" customHeight="1">
      <c r="A8496" s="140" t="s">
        <v>5960</v>
      </c>
      <c r="B8496" s="142"/>
      <c r="C8496" s="142">
        <v>65203.199999999997</v>
      </c>
      <c r="D8496" s="142"/>
      <c r="E8496" s="142">
        <v>65203.199999999997</v>
      </c>
      <c r="F8496" s="142" t="s">
        <v>8420</v>
      </c>
      <c r="K8496" s="140" t="s">
        <v>9253</v>
      </c>
    </row>
    <row r="8497" spans="1:11" s="139" customFormat="1" ht="30" customHeight="1">
      <c r="A8497" s="140" t="s">
        <v>5961</v>
      </c>
      <c r="B8497" s="142"/>
      <c r="C8497" s="142"/>
      <c r="D8497" s="142">
        <v>191745.6</v>
      </c>
      <c r="E8497" s="142">
        <v>191745.6</v>
      </c>
      <c r="F8497" s="142" t="s">
        <v>8422</v>
      </c>
      <c r="K8497" s="140" t="s">
        <v>9254</v>
      </c>
    </row>
    <row r="8498" spans="1:11" s="139" customFormat="1" ht="30" customHeight="1">
      <c r="A8498" s="140" t="s">
        <v>5774</v>
      </c>
      <c r="B8498" s="142"/>
      <c r="C8498" s="142"/>
      <c r="D8498" s="142"/>
      <c r="E8498" s="142"/>
      <c r="F8498" s="142"/>
      <c r="K8498" s="140" t="s">
        <v>9255</v>
      </c>
    </row>
    <row r="8499" spans="1:11" s="139" customFormat="1" ht="30" customHeight="1">
      <c r="A8499" s="140" t="s">
        <v>5973</v>
      </c>
      <c r="B8499" s="142">
        <v>24368.400000000001</v>
      </c>
      <c r="C8499" s="142"/>
      <c r="D8499" s="142"/>
      <c r="E8499" s="142">
        <v>24368.400000000001</v>
      </c>
      <c r="F8499" s="142"/>
      <c r="K8499" s="140" t="s">
        <v>9256</v>
      </c>
    </row>
    <row r="8500" spans="1:11" s="139" customFormat="1" ht="30" customHeight="1">
      <c r="A8500" s="140" t="s">
        <v>5974</v>
      </c>
      <c r="B8500" s="142"/>
      <c r="C8500" s="142">
        <v>285264</v>
      </c>
      <c r="D8500" s="142"/>
      <c r="E8500" s="142">
        <v>285264</v>
      </c>
      <c r="F8500" s="142"/>
      <c r="K8500" s="140" t="s">
        <v>9257</v>
      </c>
    </row>
    <row r="8501" spans="1:11" s="139" customFormat="1" ht="30" customHeight="1">
      <c r="A8501" s="140" t="s">
        <v>5975</v>
      </c>
      <c r="B8501" s="142"/>
      <c r="C8501" s="142"/>
      <c r="D8501" s="142">
        <v>74938.8</v>
      </c>
      <c r="E8501" s="142">
        <v>74938.8</v>
      </c>
      <c r="F8501" s="142"/>
      <c r="K8501" s="140" t="s">
        <v>9258</v>
      </c>
    </row>
    <row r="8502" spans="1:11" s="139" customFormat="1" ht="30" customHeight="1">
      <c r="A8502" s="140" t="s">
        <v>5747</v>
      </c>
      <c r="B8502" s="142"/>
      <c r="C8502" s="142"/>
      <c r="D8502" s="142"/>
      <c r="E8502" s="142"/>
      <c r="F8502" s="142"/>
      <c r="K8502" s="140" t="s">
        <v>9226</v>
      </c>
    </row>
    <row r="8503" spans="1:11" s="139" customFormat="1" ht="30" customHeight="1">
      <c r="A8503" s="140" t="s">
        <v>5976</v>
      </c>
      <c r="B8503" s="142"/>
      <c r="C8503" s="142">
        <v>183384</v>
      </c>
      <c r="D8503" s="142"/>
      <c r="E8503" s="142">
        <v>183384</v>
      </c>
      <c r="F8503" s="142"/>
      <c r="K8503" s="140" t="s">
        <v>9259</v>
      </c>
    </row>
    <row r="8504" spans="1:11" s="139" customFormat="1" ht="30" customHeight="1">
      <c r="A8504" s="140" t="s">
        <v>3618</v>
      </c>
      <c r="B8504" s="142">
        <v>121842</v>
      </c>
      <c r="C8504" s="142">
        <v>794664</v>
      </c>
      <c r="D8504" s="142">
        <v>374694</v>
      </c>
      <c r="E8504" s="142">
        <v>1291200</v>
      </c>
      <c r="F8504" s="142"/>
      <c r="K8504" s="140" t="s">
        <v>6757</v>
      </c>
    </row>
    <row r="8505" spans="1:11" s="139" customFormat="1" ht="30" customHeight="1">
      <c r="A8505" s="140" t="s">
        <v>52</v>
      </c>
      <c r="B8505" s="142"/>
      <c r="C8505" s="142"/>
      <c r="D8505" s="142"/>
      <c r="E8505" s="142"/>
      <c r="F8505" s="142"/>
      <c r="K8505" s="140" t="s">
        <v>6758</v>
      </c>
    </row>
    <row r="8506" spans="1:11" s="139" customFormat="1" ht="30" customHeight="1">
      <c r="A8506" s="140" t="s">
        <v>3956</v>
      </c>
      <c r="B8506" s="142"/>
      <c r="C8506" s="142"/>
      <c r="D8506" s="142"/>
      <c r="E8506" s="142"/>
      <c r="F8506" s="142"/>
      <c r="K8506" s="140" t="s">
        <v>7073</v>
      </c>
    </row>
    <row r="8507" spans="1:11" s="139" customFormat="1" ht="30" customHeight="1">
      <c r="A8507" s="140" t="s">
        <v>5962</v>
      </c>
      <c r="B8507" s="142"/>
      <c r="C8507" s="142">
        <v>1146560.3999999999</v>
      </c>
      <c r="D8507" s="142"/>
      <c r="E8507" s="142">
        <v>1146560.3999999999</v>
      </c>
      <c r="F8507" s="142" t="s">
        <v>6752</v>
      </c>
      <c r="K8507" s="140" t="s">
        <v>9260</v>
      </c>
    </row>
    <row r="8508" spans="1:11" s="139" customFormat="1" ht="30" customHeight="1">
      <c r="A8508" s="140" t="s">
        <v>5963</v>
      </c>
      <c r="B8508" s="142"/>
      <c r="C8508" s="142">
        <v>679233.6</v>
      </c>
      <c r="D8508" s="142"/>
      <c r="E8508" s="142">
        <v>679233.6</v>
      </c>
      <c r="F8508" s="142" t="s">
        <v>6755</v>
      </c>
      <c r="K8508" s="140" t="s">
        <v>9261</v>
      </c>
    </row>
    <row r="8509" spans="1:11" s="139" customFormat="1" ht="30" customHeight="1">
      <c r="A8509" s="140" t="s">
        <v>5977</v>
      </c>
      <c r="B8509" s="142"/>
      <c r="C8509" s="142">
        <v>162009.60000000001</v>
      </c>
      <c r="D8509" s="142"/>
      <c r="E8509" s="142">
        <v>162009.60000000001</v>
      </c>
      <c r="F8509" s="142" t="s">
        <v>9262</v>
      </c>
      <c r="K8509" s="140" t="s">
        <v>9263</v>
      </c>
    </row>
    <row r="8510" spans="1:11" s="139" customFormat="1" ht="30" customHeight="1">
      <c r="A8510" s="140" t="s">
        <v>3618</v>
      </c>
      <c r="B8510" s="142"/>
      <c r="C8510" s="142">
        <v>1987803.6</v>
      </c>
      <c r="D8510" s="142"/>
      <c r="E8510" s="142">
        <v>1987803.6</v>
      </c>
      <c r="F8510" s="142"/>
      <c r="K8510" s="140" t="s">
        <v>6761</v>
      </c>
    </row>
    <row r="8511" spans="1:11" s="139" customFormat="1" ht="30" customHeight="1">
      <c r="A8511" s="140" t="s">
        <v>52</v>
      </c>
      <c r="B8511" s="142"/>
      <c r="C8511" s="142"/>
      <c r="D8511" s="142"/>
      <c r="E8511" s="142"/>
      <c r="F8511" s="142"/>
      <c r="K8511" s="140" t="s">
        <v>6796</v>
      </c>
    </row>
    <row r="8512" spans="1:11" s="139" customFormat="1" ht="30" customHeight="1">
      <c r="A8512" s="140" t="s">
        <v>5337</v>
      </c>
      <c r="B8512" s="142"/>
      <c r="C8512" s="142"/>
      <c r="D8512" s="142"/>
      <c r="E8512" s="142"/>
      <c r="F8512" s="142"/>
      <c r="K8512" s="140" t="s">
        <v>8766</v>
      </c>
    </row>
    <row r="8513" spans="1:11" s="139" customFormat="1" ht="30" customHeight="1">
      <c r="A8513" s="140" t="s">
        <v>5978</v>
      </c>
      <c r="B8513" s="142"/>
      <c r="C8513" s="142">
        <v>1739328.1</v>
      </c>
      <c r="D8513" s="142"/>
      <c r="E8513" s="142">
        <v>1739328.1</v>
      </c>
      <c r="F8513" s="142"/>
      <c r="K8513" s="140" t="s">
        <v>9264</v>
      </c>
    </row>
    <row r="8514" spans="1:11" s="139" customFormat="1" ht="30" customHeight="1">
      <c r="A8514" s="140" t="s">
        <v>5979</v>
      </c>
      <c r="B8514" s="142"/>
      <c r="C8514" s="142">
        <v>1118139.5</v>
      </c>
      <c r="D8514" s="142"/>
      <c r="E8514" s="142">
        <v>1118139.5</v>
      </c>
      <c r="F8514" s="142"/>
      <c r="K8514" s="140" t="s">
        <v>9265</v>
      </c>
    </row>
    <row r="8515" spans="1:11" s="139" customFormat="1" ht="30" customHeight="1">
      <c r="A8515" s="140" t="s">
        <v>3618</v>
      </c>
      <c r="B8515" s="142"/>
      <c r="C8515" s="142">
        <v>2857467.6</v>
      </c>
      <c r="D8515" s="142"/>
      <c r="E8515" s="142">
        <v>2857467.6</v>
      </c>
      <c r="F8515" s="142"/>
      <c r="K8515" s="140" t="s">
        <v>6821</v>
      </c>
    </row>
    <row r="8516" spans="1:11" s="139" customFormat="1" ht="30" customHeight="1">
      <c r="A8516" s="140" t="s">
        <v>3970</v>
      </c>
      <c r="B8516" s="142">
        <v>121842</v>
      </c>
      <c r="C8516" s="142">
        <v>5639935.2000000002</v>
      </c>
      <c r="D8516" s="142">
        <v>374694</v>
      </c>
      <c r="E8516" s="142">
        <v>6136471.2000000002</v>
      </c>
      <c r="F8516" s="142"/>
      <c r="K8516" s="140" t="s">
        <v>9266</v>
      </c>
    </row>
    <row r="8517" spans="1:11" s="139" customFormat="1" ht="30" customHeight="1">
      <c r="A8517" s="140"/>
      <c r="B8517" s="140"/>
      <c r="C8517" s="140"/>
      <c r="D8517" s="140"/>
      <c r="E8517" s="140"/>
      <c r="F8517" s="140"/>
    </row>
    <row r="8518" spans="1:11" s="139" customFormat="1" ht="30" customHeight="1" thickBot="1">
      <c r="A8518" s="144" t="s">
        <v>3566</v>
      </c>
      <c r="B8518" s="145">
        <v>121842</v>
      </c>
      <c r="C8518" s="145">
        <v>5639935</v>
      </c>
      <c r="D8518" s="145">
        <v>374694</v>
      </c>
      <c r="E8518" s="145">
        <v>6136471</v>
      </c>
      <c r="F8518" s="144"/>
    </row>
    <row r="8519" spans="1:11" s="139" customFormat="1" ht="30" customHeight="1">
      <c r="A8519" s="140"/>
      <c r="B8519" s="140"/>
      <c r="C8519" s="140"/>
      <c r="D8519" s="140"/>
      <c r="E8519" s="140"/>
      <c r="F8519" s="140"/>
    </row>
    <row r="8520" spans="1:11" s="139" customFormat="1" ht="30" customHeight="1">
      <c r="A8520" s="140" t="s">
        <v>9353</v>
      </c>
      <c r="B8520" s="141">
        <v>3633</v>
      </c>
      <c r="C8520" s="141">
        <v>28194</v>
      </c>
      <c r="D8520" s="141">
        <v>40196</v>
      </c>
      <c r="E8520" s="141">
        <v>72023</v>
      </c>
      <c r="F8520" s="140" t="s">
        <v>52</v>
      </c>
      <c r="G8520" s="139" t="s">
        <v>52</v>
      </c>
      <c r="H8520" s="139" t="s">
        <v>6633</v>
      </c>
      <c r="K8520" s="139">
        <v>1</v>
      </c>
    </row>
    <row r="8521" spans="1:11" s="139" customFormat="1" ht="30" customHeight="1">
      <c r="A8521" s="147"/>
      <c r="B8521" s="140"/>
      <c r="C8521" s="140"/>
      <c r="D8521" s="140"/>
      <c r="E8521" s="140"/>
      <c r="F8521" s="140"/>
    </row>
    <row r="8522" spans="1:11" s="139" customFormat="1" ht="30" customHeight="1">
      <c r="A8522" s="140" t="s">
        <v>6674</v>
      </c>
      <c r="B8522" s="140"/>
      <c r="C8522" s="140"/>
      <c r="D8522" s="140"/>
      <c r="E8522" s="140"/>
      <c r="F8522" s="140"/>
      <c r="G8522" s="139" t="s">
        <v>52</v>
      </c>
      <c r="I8522" s="139" t="s">
        <v>1535</v>
      </c>
      <c r="J8522" s="139" t="s">
        <v>52</v>
      </c>
      <c r="K8522" s="139" t="s">
        <v>56</v>
      </c>
    </row>
    <row r="8523" spans="1:11" s="139" customFormat="1" ht="30" customHeight="1">
      <c r="A8523" s="140" t="s">
        <v>5980</v>
      </c>
      <c r="B8523" s="142"/>
      <c r="C8523" s="142"/>
      <c r="D8523" s="142"/>
      <c r="E8523" s="142"/>
      <c r="F8523" s="142"/>
      <c r="K8523" s="140" t="s">
        <v>9354</v>
      </c>
    </row>
    <row r="8524" spans="1:11" s="139" customFormat="1" ht="30" customHeight="1">
      <c r="A8524" s="140" t="s">
        <v>3548</v>
      </c>
      <c r="B8524" s="142"/>
      <c r="C8524" s="142"/>
      <c r="D8524" s="142"/>
      <c r="E8524" s="142"/>
      <c r="F8524" s="142"/>
      <c r="K8524" s="140" t="s">
        <v>6677</v>
      </c>
    </row>
    <row r="8525" spans="1:11" s="139" customFormat="1" ht="30" customHeight="1">
      <c r="A8525" s="140" t="s">
        <v>5847</v>
      </c>
      <c r="B8525" s="142"/>
      <c r="C8525" s="142"/>
      <c r="D8525" s="142"/>
      <c r="E8525" s="142"/>
      <c r="F8525" s="142"/>
      <c r="K8525" s="140" t="s">
        <v>9285</v>
      </c>
    </row>
    <row r="8526" spans="1:11" s="139" customFormat="1" ht="30" customHeight="1">
      <c r="A8526" s="140" t="s">
        <v>5981</v>
      </c>
      <c r="B8526" s="142"/>
      <c r="C8526" s="142"/>
      <c r="D8526" s="142"/>
      <c r="E8526" s="142"/>
      <c r="F8526" s="142"/>
      <c r="K8526" s="140" t="s">
        <v>9355</v>
      </c>
    </row>
    <row r="8527" spans="1:11" s="139" customFormat="1" ht="30" customHeight="1">
      <c r="A8527" s="140" t="s">
        <v>5982</v>
      </c>
      <c r="B8527" s="142"/>
      <c r="C8527" s="142"/>
      <c r="D8527" s="142"/>
      <c r="E8527" s="142"/>
      <c r="F8527" s="142"/>
      <c r="K8527" s="140" t="s">
        <v>9356</v>
      </c>
    </row>
    <row r="8528" spans="1:11" s="139" customFormat="1" ht="30" customHeight="1">
      <c r="A8528" s="140" t="s">
        <v>5983</v>
      </c>
      <c r="B8528" s="142"/>
      <c r="C8528" s="142"/>
      <c r="D8528" s="142"/>
      <c r="E8528" s="142"/>
      <c r="F8528" s="142"/>
      <c r="K8528" s="140" t="s">
        <v>9357</v>
      </c>
    </row>
    <row r="8529" spans="1:11" s="139" customFormat="1" ht="30" customHeight="1">
      <c r="A8529" s="140" t="s">
        <v>5984</v>
      </c>
      <c r="B8529" s="142"/>
      <c r="C8529" s="142"/>
      <c r="D8529" s="142"/>
      <c r="E8529" s="142"/>
      <c r="F8529" s="142"/>
      <c r="K8529" s="140" t="s">
        <v>9358</v>
      </c>
    </row>
    <row r="8530" spans="1:11" s="139" customFormat="1" ht="30" customHeight="1">
      <c r="A8530" s="140" t="s">
        <v>5853</v>
      </c>
      <c r="B8530" s="142"/>
      <c r="C8530" s="142"/>
      <c r="D8530" s="142"/>
      <c r="E8530" s="142"/>
      <c r="F8530" s="142"/>
      <c r="K8530" s="140" t="s">
        <v>9291</v>
      </c>
    </row>
    <row r="8531" spans="1:11" s="139" customFormat="1" ht="30" customHeight="1">
      <c r="A8531" s="140" t="s">
        <v>3576</v>
      </c>
      <c r="B8531" s="142"/>
      <c r="C8531" s="142"/>
      <c r="D8531" s="142"/>
      <c r="E8531" s="142"/>
      <c r="F8531" s="142"/>
      <c r="K8531" s="140" t="s">
        <v>6708</v>
      </c>
    </row>
    <row r="8532" spans="1:11" s="139" customFormat="1" ht="30" customHeight="1">
      <c r="A8532" s="140" t="s">
        <v>3577</v>
      </c>
      <c r="B8532" s="142"/>
      <c r="C8532" s="142"/>
      <c r="D8532" s="142"/>
      <c r="E8532" s="142"/>
      <c r="F8532" s="142"/>
      <c r="K8532" s="140" t="s">
        <v>6709</v>
      </c>
    </row>
    <row r="8533" spans="1:11" s="139" customFormat="1" ht="30" customHeight="1">
      <c r="A8533" s="140" t="s">
        <v>3578</v>
      </c>
      <c r="B8533" s="142"/>
      <c r="C8533" s="142"/>
      <c r="D8533" s="142"/>
      <c r="E8533" s="142"/>
      <c r="F8533" s="142"/>
      <c r="K8533" s="140" t="s">
        <v>6710</v>
      </c>
    </row>
    <row r="8534" spans="1:11" s="139" customFormat="1" ht="30" customHeight="1">
      <c r="A8534" s="140" t="s">
        <v>3579</v>
      </c>
      <c r="B8534" s="142"/>
      <c r="C8534" s="142"/>
      <c r="D8534" s="142"/>
      <c r="E8534" s="142"/>
      <c r="F8534" s="142"/>
      <c r="K8534" s="140" t="s">
        <v>6711</v>
      </c>
    </row>
    <row r="8535" spans="1:11" s="139" customFormat="1" ht="30" customHeight="1">
      <c r="A8535" s="140" t="s">
        <v>3580</v>
      </c>
      <c r="B8535" s="142"/>
      <c r="C8535" s="142"/>
      <c r="D8535" s="142"/>
      <c r="E8535" s="142"/>
      <c r="F8535" s="142"/>
      <c r="K8535" s="140" t="s">
        <v>6712</v>
      </c>
    </row>
    <row r="8536" spans="1:11" s="139" customFormat="1" ht="30" customHeight="1">
      <c r="A8536" s="140" t="s">
        <v>3581</v>
      </c>
      <c r="B8536" s="142"/>
      <c r="C8536" s="142"/>
      <c r="D8536" s="142"/>
      <c r="E8536" s="142"/>
      <c r="F8536" s="142"/>
      <c r="K8536" s="140" t="s">
        <v>6713</v>
      </c>
    </row>
    <row r="8537" spans="1:11" s="139" customFormat="1" ht="30" customHeight="1">
      <c r="A8537" s="140" t="s">
        <v>5854</v>
      </c>
      <c r="B8537" s="142"/>
      <c r="C8537" s="142"/>
      <c r="D8537" s="142"/>
      <c r="E8537" s="142"/>
      <c r="F8537" s="142"/>
      <c r="K8537" s="140" t="s">
        <v>9292</v>
      </c>
    </row>
    <row r="8538" spans="1:11" s="139" customFormat="1" ht="30" customHeight="1">
      <c r="A8538" s="140" t="s">
        <v>5855</v>
      </c>
      <c r="B8538" s="142"/>
      <c r="C8538" s="142"/>
      <c r="D8538" s="142"/>
      <c r="E8538" s="142"/>
      <c r="F8538" s="142"/>
      <c r="K8538" s="140" t="s">
        <v>9293</v>
      </c>
    </row>
    <row r="8539" spans="1:11" s="139" customFormat="1" ht="30" customHeight="1">
      <c r="A8539" s="140" t="s">
        <v>52</v>
      </c>
      <c r="B8539" s="142"/>
      <c r="C8539" s="142"/>
      <c r="D8539" s="142"/>
      <c r="E8539" s="142"/>
      <c r="F8539" s="142"/>
      <c r="K8539" s="140" t="s">
        <v>52</v>
      </c>
    </row>
    <row r="8540" spans="1:11" s="139" customFormat="1" ht="30" customHeight="1">
      <c r="A8540" s="140" t="s">
        <v>3586</v>
      </c>
      <c r="B8540" s="142"/>
      <c r="C8540" s="142"/>
      <c r="D8540" s="142"/>
      <c r="E8540" s="142"/>
      <c r="F8540" s="142"/>
      <c r="K8540" s="140" t="s">
        <v>6718</v>
      </c>
    </row>
    <row r="8541" spans="1:11" s="139" customFormat="1" ht="30" customHeight="1">
      <c r="A8541" s="140" t="s">
        <v>5857</v>
      </c>
      <c r="B8541" s="142"/>
      <c r="C8541" s="142"/>
      <c r="D8541" s="142"/>
      <c r="E8541" s="142"/>
      <c r="F8541" s="142"/>
      <c r="K8541" s="140" t="s">
        <v>9295</v>
      </c>
    </row>
    <row r="8542" spans="1:11" s="139" customFormat="1" ht="30" customHeight="1">
      <c r="A8542" s="140" t="s">
        <v>5858</v>
      </c>
      <c r="B8542" s="142"/>
      <c r="C8542" s="142"/>
      <c r="D8542" s="142"/>
      <c r="E8542" s="142"/>
      <c r="F8542" s="142"/>
      <c r="K8542" s="140" t="s">
        <v>9296</v>
      </c>
    </row>
    <row r="8543" spans="1:11" s="139" customFormat="1" ht="30" customHeight="1">
      <c r="A8543" s="140" t="s">
        <v>5985</v>
      </c>
      <c r="B8543" s="142"/>
      <c r="C8543" s="142"/>
      <c r="D8543" s="142"/>
      <c r="E8543" s="142"/>
      <c r="F8543" s="142"/>
      <c r="K8543" s="140" t="s">
        <v>9359</v>
      </c>
    </row>
    <row r="8544" spans="1:11" s="139" customFormat="1" ht="30" customHeight="1">
      <c r="A8544" s="140" t="s">
        <v>52</v>
      </c>
      <c r="B8544" s="142"/>
      <c r="C8544" s="142"/>
      <c r="D8544" s="142"/>
      <c r="E8544" s="142"/>
      <c r="F8544" s="142"/>
      <c r="K8544" s="140" t="s">
        <v>6676</v>
      </c>
    </row>
    <row r="8545" spans="1:11" s="139" customFormat="1" ht="30" customHeight="1">
      <c r="A8545" s="140" t="s">
        <v>5860</v>
      </c>
      <c r="B8545" s="142"/>
      <c r="C8545" s="142"/>
      <c r="D8545" s="142"/>
      <c r="E8545" s="142"/>
      <c r="F8545" s="142"/>
      <c r="K8545" s="140" t="s">
        <v>9298</v>
      </c>
    </row>
    <row r="8546" spans="1:11" s="139" customFormat="1" ht="30" customHeight="1">
      <c r="A8546" s="140" t="s">
        <v>5986</v>
      </c>
      <c r="B8546" s="142">
        <v>3633.2</v>
      </c>
      <c r="C8546" s="142"/>
      <c r="D8546" s="142"/>
      <c r="E8546" s="142">
        <v>3633.2</v>
      </c>
      <c r="F8546" s="142" t="s">
        <v>6722</v>
      </c>
      <c r="K8546" s="140" t="s">
        <v>9360</v>
      </c>
    </row>
    <row r="8547" spans="1:11" s="139" customFormat="1" ht="30" customHeight="1">
      <c r="A8547" s="140" t="s">
        <v>5987</v>
      </c>
      <c r="B8547" s="142"/>
      <c r="C8547" s="142">
        <v>28194.9</v>
      </c>
      <c r="D8547" s="142"/>
      <c r="E8547" s="142">
        <v>28194.9</v>
      </c>
      <c r="F8547" s="142" t="s">
        <v>6724</v>
      </c>
      <c r="K8547" s="140" t="s">
        <v>9300</v>
      </c>
    </row>
    <row r="8548" spans="1:11" s="139" customFormat="1" ht="30" customHeight="1">
      <c r="A8548" s="140" t="s">
        <v>5988</v>
      </c>
      <c r="B8548" s="142"/>
      <c r="C8548" s="142"/>
      <c r="D8548" s="142">
        <v>35536.300000000003</v>
      </c>
      <c r="E8548" s="142">
        <v>35536.300000000003</v>
      </c>
      <c r="F8548" s="142" t="s">
        <v>6726</v>
      </c>
      <c r="K8548" s="140" t="s">
        <v>9301</v>
      </c>
    </row>
    <row r="8549" spans="1:11" s="139" customFormat="1" ht="30" customHeight="1">
      <c r="A8549" s="140" t="s">
        <v>52</v>
      </c>
      <c r="B8549" s="142"/>
      <c r="C8549" s="142"/>
      <c r="D8549" s="142"/>
      <c r="E8549" s="142"/>
      <c r="F8549" s="142"/>
      <c r="K8549" s="140" t="s">
        <v>52</v>
      </c>
    </row>
    <row r="8550" spans="1:11" s="139" customFormat="1" ht="30" customHeight="1">
      <c r="A8550" s="140" t="s">
        <v>3618</v>
      </c>
      <c r="B8550" s="142">
        <v>3633.2</v>
      </c>
      <c r="C8550" s="142">
        <v>28194.9</v>
      </c>
      <c r="D8550" s="142">
        <v>35536.300000000003</v>
      </c>
      <c r="E8550" s="142">
        <v>67364.399999999994</v>
      </c>
      <c r="F8550" s="142"/>
      <c r="K8550" s="140" t="s">
        <v>6757</v>
      </c>
    </row>
    <row r="8551" spans="1:11" s="139" customFormat="1" ht="30" customHeight="1">
      <c r="A8551" s="140" t="s">
        <v>52</v>
      </c>
      <c r="B8551" s="142"/>
      <c r="C8551" s="142"/>
      <c r="D8551" s="142"/>
      <c r="E8551" s="142"/>
      <c r="F8551" s="142"/>
      <c r="K8551" s="140" t="s">
        <v>6758</v>
      </c>
    </row>
    <row r="8552" spans="1:11" s="139" customFormat="1" ht="30" customHeight="1">
      <c r="A8552" s="140" t="s">
        <v>5864</v>
      </c>
      <c r="B8552" s="142"/>
      <c r="C8552" s="142"/>
      <c r="D8552" s="142"/>
      <c r="E8552" s="142"/>
      <c r="F8552" s="142"/>
      <c r="K8552" s="140" t="s">
        <v>9302</v>
      </c>
    </row>
    <row r="8553" spans="1:11" s="139" customFormat="1" ht="30" customHeight="1">
      <c r="A8553" s="140" t="s">
        <v>5989</v>
      </c>
      <c r="B8553" s="142"/>
      <c r="C8553" s="142"/>
      <c r="D8553" s="142"/>
      <c r="E8553" s="142"/>
      <c r="F8553" s="142" t="s">
        <v>9361</v>
      </c>
      <c r="K8553" s="140" t="s">
        <v>9362</v>
      </c>
    </row>
    <row r="8554" spans="1:11" s="139" customFormat="1" ht="30" customHeight="1">
      <c r="A8554" s="140" t="s">
        <v>5990</v>
      </c>
      <c r="B8554" s="142"/>
      <c r="C8554" s="142"/>
      <c r="D8554" s="142"/>
      <c r="E8554" s="142"/>
      <c r="F8554" s="142" t="s">
        <v>9363</v>
      </c>
      <c r="K8554" s="140" t="s">
        <v>9364</v>
      </c>
    </row>
    <row r="8555" spans="1:11" s="139" customFormat="1" ht="30" customHeight="1">
      <c r="A8555" s="140" t="s">
        <v>5991</v>
      </c>
      <c r="B8555" s="142"/>
      <c r="C8555" s="142"/>
      <c r="D8555" s="142">
        <v>4659.7</v>
      </c>
      <c r="E8555" s="142">
        <v>4659.7</v>
      </c>
      <c r="F8555" s="142" t="s">
        <v>8779</v>
      </c>
      <c r="K8555" s="140" t="s">
        <v>9365</v>
      </c>
    </row>
    <row r="8556" spans="1:11" s="139" customFormat="1" ht="30" customHeight="1">
      <c r="A8556" s="140" t="s">
        <v>52</v>
      </c>
      <c r="B8556" s="142"/>
      <c r="C8556" s="142"/>
      <c r="D8556" s="142"/>
      <c r="E8556" s="142"/>
      <c r="F8556" s="142"/>
      <c r="K8556" s="140" t="s">
        <v>52</v>
      </c>
    </row>
    <row r="8557" spans="1:11" s="139" customFormat="1" ht="30" customHeight="1">
      <c r="A8557" s="140" t="s">
        <v>3618</v>
      </c>
      <c r="B8557" s="142"/>
      <c r="C8557" s="142"/>
      <c r="D8557" s="142">
        <v>4659.7</v>
      </c>
      <c r="E8557" s="142">
        <v>4659.7</v>
      </c>
      <c r="F8557" s="142"/>
      <c r="K8557" s="140" t="s">
        <v>6761</v>
      </c>
    </row>
    <row r="8558" spans="1:11" s="139" customFormat="1" ht="30" customHeight="1">
      <c r="A8558" s="140" t="s">
        <v>52</v>
      </c>
      <c r="B8558" s="142"/>
      <c r="C8558" s="142"/>
      <c r="D8558" s="142"/>
      <c r="E8558" s="142"/>
      <c r="F8558" s="142"/>
      <c r="K8558" s="140" t="s">
        <v>52</v>
      </c>
    </row>
    <row r="8559" spans="1:11" s="139" customFormat="1" ht="30" customHeight="1">
      <c r="A8559" s="140" t="s">
        <v>3621</v>
      </c>
      <c r="B8559" s="142">
        <v>3633.2</v>
      </c>
      <c r="C8559" s="142">
        <v>28194.9</v>
      </c>
      <c r="D8559" s="142">
        <v>40196</v>
      </c>
      <c r="E8559" s="142">
        <v>72024.100000000006</v>
      </c>
      <c r="F8559" s="142"/>
      <c r="K8559" s="140" t="s">
        <v>6762</v>
      </c>
    </row>
    <row r="8560" spans="1:11" s="139" customFormat="1" ht="30" customHeight="1">
      <c r="A8560" s="140"/>
      <c r="B8560" s="140"/>
      <c r="C8560" s="140"/>
      <c r="D8560" s="140"/>
      <c r="E8560" s="140"/>
      <c r="F8560" s="140"/>
    </row>
    <row r="8561" spans="1:11" s="139" customFormat="1" ht="30" customHeight="1" thickBot="1">
      <c r="A8561" s="144" t="s">
        <v>3566</v>
      </c>
      <c r="B8561" s="145">
        <v>3633</v>
      </c>
      <c r="C8561" s="145">
        <v>28194</v>
      </c>
      <c r="D8561" s="145">
        <v>40196</v>
      </c>
      <c r="E8561" s="145">
        <v>72023</v>
      </c>
      <c r="F8561" s="144"/>
    </row>
    <row r="8562" spans="1:11" s="139" customFormat="1" ht="30" customHeight="1">
      <c r="A8562" s="140"/>
      <c r="B8562" s="140"/>
      <c r="C8562" s="140"/>
      <c r="D8562" s="140"/>
      <c r="E8562" s="140"/>
      <c r="F8562" s="140"/>
    </row>
    <row r="8563" spans="1:11" s="139" customFormat="1" ht="30" customHeight="1">
      <c r="A8563" s="140" t="s">
        <v>9366</v>
      </c>
      <c r="B8563" s="141">
        <v>5575</v>
      </c>
      <c r="C8563" s="141">
        <v>42330</v>
      </c>
      <c r="D8563" s="141">
        <v>26290</v>
      </c>
      <c r="E8563" s="141">
        <v>74195</v>
      </c>
      <c r="F8563" s="140" t="s">
        <v>52</v>
      </c>
      <c r="G8563" s="139" t="s">
        <v>52</v>
      </c>
      <c r="H8563" s="139" t="s">
        <v>6634</v>
      </c>
      <c r="K8563" s="139">
        <v>1</v>
      </c>
    </row>
    <row r="8564" spans="1:11" s="139" customFormat="1" ht="30" customHeight="1">
      <c r="A8564" s="147"/>
      <c r="B8564" s="140"/>
      <c r="C8564" s="140"/>
      <c r="D8564" s="140"/>
      <c r="E8564" s="140"/>
      <c r="F8564" s="140"/>
    </row>
    <row r="8565" spans="1:11" s="139" customFormat="1" ht="30" customHeight="1">
      <c r="A8565" s="140" t="s">
        <v>6674</v>
      </c>
      <c r="B8565" s="140"/>
      <c r="C8565" s="140"/>
      <c r="D8565" s="140"/>
      <c r="E8565" s="140"/>
      <c r="F8565" s="140"/>
      <c r="G8565" s="139" t="s">
        <v>52</v>
      </c>
      <c r="I8565" s="139" t="s">
        <v>1535</v>
      </c>
      <c r="J8565" s="139" t="s">
        <v>52</v>
      </c>
      <c r="K8565" s="139" t="s">
        <v>56</v>
      </c>
    </row>
    <row r="8566" spans="1:11" s="139" customFormat="1" ht="30" customHeight="1">
      <c r="A8566" s="140" t="s">
        <v>5992</v>
      </c>
      <c r="B8566" s="142"/>
      <c r="C8566" s="142"/>
      <c r="D8566" s="142"/>
      <c r="E8566" s="142"/>
      <c r="F8566" s="142"/>
      <c r="K8566" s="140" t="s">
        <v>9367</v>
      </c>
    </row>
    <row r="8567" spans="1:11" s="139" customFormat="1" ht="30" customHeight="1">
      <c r="A8567" s="140" t="s">
        <v>52</v>
      </c>
      <c r="B8567" s="142"/>
      <c r="C8567" s="142"/>
      <c r="D8567" s="142"/>
      <c r="E8567" s="142"/>
      <c r="F8567" s="142"/>
      <c r="K8567" s="140" t="s">
        <v>52</v>
      </c>
    </row>
    <row r="8568" spans="1:11" s="139" customFormat="1" ht="30" customHeight="1">
      <c r="A8568" s="140" t="s">
        <v>3548</v>
      </c>
      <c r="B8568" s="142"/>
      <c r="C8568" s="142"/>
      <c r="D8568" s="142"/>
      <c r="E8568" s="142"/>
      <c r="F8568" s="142"/>
      <c r="K8568" s="140" t="s">
        <v>6677</v>
      </c>
    </row>
    <row r="8569" spans="1:11" s="139" customFormat="1" ht="30" customHeight="1">
      <c r="A8569" s="140" t="s">
        <v>5069</v>
      </c>
      <c r="B8569" s="142"/>
      <c r="C8569" s="142"/>
      <c r="D8569" s="142"/>
      <c r="E8569" s="142"/>
      <c r="F8569" s="142"/>
      <c r="K8569" s="140" t="s">
        <v>8459</v>
      </c>
    </row>
    <row r="8570" spans="1:11" s="139" customFormat="1" ht="30" customHeight="1">
      <c r="A8570" s="140" t="s">
        <v>5993</v>
      </c>
      <c r="B8570" s="142"/>
      <c r="C8570" s="142"/>
      <c r="D8570" s="142"/>
      <c r="E8570" s="142"/>
      <c r="F8570" s="142"/>
      <c r="K8570" s="140" t="s">
        <v>9368</v>
      </c>
    </row>
    <row r="8571" spans="1:11" s="139" customFormat="1" ht="30" customHeight="1">
      <c r="A8571" s="140" t="s">
        <v>4321</v>
      </c>
      <c r="B8571" s="142"/>
      <c r="C8571" s="142"/>
      <c r="D8571" s="142"/>
      <c r="E8571" s="142"/>
      <c r="F8571" s="142"/>
      <c r="K8571" s="140" t="s">
        <v>7554</v>
      </c>
    </row>
    <row r="8572" spans="1:11" s="139" customFormat="1" ht="30" customHeight="1">
      <c r="A8572" s="140" t="s">
        <v>4322</v>
      </c>
      <c r="B8572" s="142"/>
      <c r="C8572" s="142"/>
      <c r="D8572" s="142"/>
      <c r="E8572" s="142"/>
      <c r="F8572" s="142"/>
      <c r="K8572" s="140" t="s">
        <v>7555</v>
      </c>
    </row>
    <row r="8573" spans="1:11" s="139" customFormat="1" ht="30" customHeight="1">
      <c r="A8573" s="140" t="s">
        <v>5071</v>
      </c>
      <c r="B8573" s="142"/>
      <c r="C8573" s="142"/>
      <c r="D8573" s="142"/>
      <c r="E8573" s="142"/>
      <c r="F8573" s="142"/>
      <c r="K8573" s="140" t="s">
        <v>8461</v>
      </c>
    </row>
    <row r="8574" spans="1:11" s="139" customFormat="1" ht="30" customHeight="1">
      <c r="A8574" s="140" t="s">
        <v>4980</v>
      </c>
      <c r="B8574" s="142"/>
      <c r="C8574" s="142"/>
      <c r="D8574" s="142"/>
      <c r="E8574" s="142"/>
      <c r="F8574" s="142"/>
      <c r="K8574" s="140" t="s">
        <v>8401</v>
      </c>
    </row>
    <row r="8575" spans="1:11" s="139" customFormat="1" ht="30" customHeight="1">
      <c r="A8575" s="140" t="s">
        <v>5072</v>
      </c>
      <c r="B8575" s="142"/>
      <c r="C8575" s="142"/>
      <c r="D8575" s="142"/>
      <c r="E8575" s="142"/>
      <c r="F8575" s="142"/>
      <c r="K8575" s="140" t="s">
        <v>8462</v>
      </c>
    </row>
    <row r="8576" spans="1:11" s="139" customFormat="1" ht="30" customHeight="1">
      <c r="A8576" s="140" t="s">
        <v>3635</v>
      </c>
      <c r="B8576" s="142"/>
      <c r="C8576" s="142"/>
      <c r="D8576" s="142"/>
      <c r="E8576" s="142"/>
      <c r="F8576" s="142"/>
      <c r="K8576" s="140" t="s">
        <v>6777</v>
      </c>
    </row>
    <row r="8577" spans="1:11" s="139" customFormat="1" ht="30" customHeight="1">
      <c r="A8577" s="140" t="s">
        <v>5073</v>
      </c>
      <c r="B8577" s="142"/>
      <c r="C8577" s="142"/>
      <c r="D8577" s="142"/>
      <c r="E8577" s="142"/>
      <c r="F8577" s="142"/>
      <c r="K8577" s="140" t="s">
        <v>8463</v>
      </c>
    </row>
    <row r="8578" spans="1:11" s="139" customFormat="1" ht="30" customHeight="1">
      <c r="A8578" s="140" t="s">
        <v>4327</v>
      </c>
      <c r="B8578" s="142"/>
      <c r="C8578" s="142"/>
      <c r="D8578" s="142"/>
      <c r="E8578" s="142"/>
      <c r="F8578" s="142"/>
      <c r="K8578" s="140" t="s">
        <v>7560</v>
      </c>
    </row>
    <row r="8579" spans="1:11" s="139" customFormat="1" ht="30" customHeight="1">
      <c r="A8579" s="140" t="s">
        <v>5074</v>
      </c>
      <c r="B8579" s="142"/>
      <c r="C8579" s="142"/>
      <c r="D8579" s="142"/>
      <c r="E8579" s="142"/>
      <c r="F8579" s="142"/>
      <c r="K8579" s="140" t="s">
        <v>8464</v>
      </c>
    </row>
    <row r="8580" spans="1:11" s="139" customFormat="1" ht="30" customHeight="1">
      <c r="A8580" s="140" t="s">
        <v>4984</v>
      </c>
      <c r="B8580" s="142"/>
      <c r="C8580" s="142"/>
      <c r="D8580" s="142"/>
      <c r="E8580" s="142"/>
      <c r="F8580" s="142"/>
      <c r="K8580" s="140" t="s">
        <v>8405</v>
      </c>
    </row>
    <row r="8581" spans="1:11" s="139" customFormat="1" ht="30" customHeight="1">
      <c r="A8581" s="140" t="s">
        <v>4985</v>
      </c>
      <c r="B8581" s="142"/>
      <c r="C8581" s="142"/>
      <c r="D8581" s="142"/>
      <c r="E8581" s="142"/>
      <c r="F8581" s="142"/>
      <c r="K8581" s="140" t="s">
        <v>4985</v>
      </c>
    </row>
    <row r="8582" spans="1:11" s="139" customFormat="1" ht="30" customHeight="1">
      <c r="A8582" s="140" t="s">
        <v>4986</v>
      </c>
      <c r="B8582" s="142"/>
      <c r="C8582" s="142"/>
      <c r="D8582" s="142"/>
      <c r="E8582" s="142"/>
      <c r="F8582" s="142"/>
      <c r="K8582" s="140" t="s">
        <v>4986</v>
      </c>
    </row>
    <row r="8583" spans="1:11" s="139" customFormat="1" ht="30" customHeight="1">
      <c r="A8583" s="140" t="s">
        <v>3586</v>
      </c>
      <c r="B8583" s="142"/>
      <c r="C8583" s="142"/>
      <c r="D8583" s="142"/>
      <c r="E8583" s="142"/>
      <c r="F8583" s="142"/>
      <c r="K8583" s="140" t="s">
        <v>6718</v>
      </c>
    </row>
    <row r="8584" spans="1:11" s="139" customFormat="1" ht="30" customHeight="1">
      <c r="A8584" s="140" t="s">
        <v>4987</v>
      </c>
      <c r="B8584" s="142"/>
      <c r="C8584" s="142"/>
      <c r="D8584" s="142"/>
      <c r="E8584" s="142"/>
      <c r="F8584" s="142"/>
      <c r="K8584" s="140" t="s">
        <v>8406</v>
      </c>
    </row>
    <row r="8585" spans="1:11" s="139" customFormat="1" ht="30" customHeight="1">
      <c r="A8585" s="140" t="s">
        <v>5075</v>
      </c>
      <c r="B8585" s="142"/>
      <c r="C8585" s="142"/>
      <c r="D8585" s="142"/>
      <c r="E8585" s="142"/>
      <c r="F8585" s="142"/>
      <c r="K8585" s="140" t="s">
        <v>8465</v>
      </c>
    </row>
    <row r="8586" spans="1:11" s="139" customFormat="1" ht="30" customHeight="1">
      <c r="A8586" s="140" t="s">
        <v>5994</v>
      </c>
      <c r="B8586" s="142"/>
      <c r="C8586" s="142"/>
      <c r="D8586" s="142"/>
      <c r="E8586" s="142"/>
      <c r="F8586" s="142"/>
      <c r="K8586" s="140" t="s">
        <v>9369</v>
      </c>
    </row>
    <row r="8587" spans="1:11" s="139" customFormat="1" ht="30" customHeight="1">
      <c r="A8587" s="140" t="s">
        <v>52</v>
      </c>
      <c r="B8587" s="142"/>
      <c r="C8587" s="142"/>
      <c r="D8587" s="142"/>
      <c r="E8587" s="142"/>
      <c r="F8587" s="142"/>
      <c r="K8587" s="140" t="s">
        <v>52</v>
      </c>
    </row>
    <row r="8588" spans="1:11" s="139" customFormat="1" ht="30" customHeight="1">
      <c r="A8588" s="140" t="s">
        <v>52</v>
      </c>
      <c r="B8588" s="142"/>
      <c r="C8588" s="142"/>
      <c r="D8588" s="142"/>
      <c r="E8588" s="142"/>
      <c r="F8588" s="142"/>
      <c r="K8588" s="140" t="s">
        <v>6676</v>
      </c>
    </row>
    <row r="8589" spans="1:11" s="139" customFormat="1" ht="30" customHeight="1">
      <c r="A8589" s="140" t="s">
        <v>5077</v>
      </c>
      <c r="B8589" s="142"/>
      <c r="C8589" s="142"/>
      <c r="D8589" s="142"/>
      <c r="E8589" s="142"/>
      <c r="F8589" s="142"/>
      <c r="K8589" s="140" t="s">
        <v>8467</v>
      </c>
    </row>
    <row r="8590" spans="1:11" s="139" customFormat="1" ht="30" customHeight="1">
      <c r="A8590" s="140" t="s">
        <v>5995</v>
      </c>
      <c r="B8590" s="142">
        <v>1991.1</v>
      </c>
      <c r="C8590" s="142"/>
      <c r="D8590" s="142"/>
      <c r="E8590" s="142">
        <v>1991.1</v>
      </c>
      <c r="F8590" s="142" t="s">
        <v>7566</v>
      </c>
      <c r="K8590" s="140" t="s">
        <v>8468</v>
      </c>
    </row>
    <row r="8591" spans="1:11" s="139" customFormat="1" ht="30" customHeight="1">
      <c r="A8591" s="140" t="s">
        <v>5996</v>
      </c>
      <c r="B8591" s="142"/>
      <c r="C8591" s="142">
        <v>10060.299999999999</v>
      </c>
      <c r="D8591" s="142"/>
      <c r="E8591" s="142">
        <v>10060.299999999999</v>
      </c>
      <c r="F8591" s="142" t="s">
        <v>7568</v>
      </c>
      <c r="K8591" s="140" t="s">
        <v>8469</v>
      </c>
    </row>
    <row r="8592" spans="1:11" s="139" customFormat="1" ht="30" customHeight="1">
      <c r="A8592" s="140" t="s">
        <v>5997</v>
      </c>
      <c r="B8592" s="142"/>
      <c r="C8592" s="142"/>
      <c r="D8592" s="142">
        <v>9388.9</v>
      </c>
      <c r="E8592" s="142">
        <v>9388.9</v>
      </c>
      <c r="F8592" s="142" t="s">
        <v>7570</v>
      </c>
      <c r="K8592" s="140" t="s">
        <v>8470</v>
      </c>
    </row>
    <row r="8593" spans="1:11" s="139" customFormat="1" ht="30" customHeight="1">
      <c r="A8593" s="140" t="s">
        <v>52</v>
      </c>
      <c r="B8593" s="142"/>
      <c r="C8593" s="142"/>
      <c r="D8593" s="142"/>
      <c r="E8593" s="142"/>
      <c r="F8593" s="142"/>
      <c r="K8593" s="140" t="s">
        <v>52</v>
      </c>
    </row>
    <row r="8594" spans="1:11" s="139" customFormat="1" ht="30" customHeight="1">
      <c r="A8594" s="140" t="s">
        <v>3618</v>
      </c>
      <c r="B8594" s="142">
        <v>1991.1</v>
      </c>
      <c r="C8594" s="142">
        <v>10060.299999999999</v>
      </c>
      <c r="D8594" s="142">
        <v>9388.9</v>
      </c>
      <c r="E8594" s="142">
        <v>21440.3</v>
      </c>
      <c r="F8594" s="142"/>
      <c r="K8594" s="140" t="s">
        <v>6757</v>
      </c>
    </row>
    <row r="8595" spans="1:11" s="139" customFormat="1" ht="30" customHeight="1">
      <c r="A8595" s="140" t="s">
        <v>52</v>
      </c>
      <c r="B8595" s="142"/>
      <c r="C8595" s="142"/>
      <c r="D8595" s="142"/>
      <c r="E8595" s="142"/>
      <c r="F8595" s="142"/>
      <c r="K8595" s="140" t="s">
        <v>6758</v>
      </c>
    </row>
    <row r="8596" spans="1:11" s="139" customFormat="1" ht="30" customHeight="1">
      <c r="A8596" s="140" t="s">
        <v>5081</v>
      </c>
      <c r="B8596" s="142"/>
      <c r="C8596" s="142"/>
      <c r="D8596" s="142"/>
      <c r="E8596" s="142"/>
      <c r="F8596" s="142"/>
      <c r="K8596" s="140" t="s">
        <v>8471</v>
      </c>
    </row>
    <row r="8597" spans="1:11" s="139" customFormat="1" ht="30" customHeight="1">
      <c r="A8597" s="140" t="s">
        <v>4341</v>
      </c>
      <c r="B8597" s="142"/>
      <c r="C8597" s="142"/>
      <c r="D8597" s="142"/>
      <c r="E8597" s="142"/>
      <c r="F8597" s="142"/>
      <c r="K8597" s="140" t="s">
        <v>7577</v>
      </c>
    </row>
    <row r="8598" spans="1:11" s="139" customFormat="1" ht="30" customHeight="1">
      <c r="A8598" s="140" t="s">
        <v>5004</v>
      </c>
      <c r="B8598" s="142"/>
      <c r="C8598" s="142"/>
      <c r="D8598" s="142"/>
      <c r="E8598" s="142"/>
      <c r="F8598" s="142"/>
      <c r="K8598" s="140" t="s">
        <v>8426</v>
      </c>
    </row>
    <row r="8599" spans="1:11" s="139" customFormat="1" ht="30" customHeight="1">
      <c r="A8599" s="140" t="s">
        <v>5082</v>
      </c>
      <c r="B8599" s="142"/>
      <c r="C8599" s="142"/>
      <c r="D8599" s="142"/>
      <c r="E8599" s="142"/>
      <c r="F8599" s="142"/>
      <c r="K8599" s="140" t="s">
        <v>8472</v>
      </c>
    </row>
    <row r="8600" spans="1:11" s="139" customFormat="1" ht="30" customHeight="1">
      <c r="A8600" s="140" t="s">
        <v>5998</v>
      </c>
      <c r="B8600" s="142"/>
      <c r="C8600" s="142"/>
      <c r="D8600" s="142"/>
      <c r="E8600" s="142"/>
      <c r="F8600" s="142"/>
      <c r="K8600" s="140" t="s">
        <v>9370</v>
      </c>
    </row>
    <row r="8601" spans="1:11" s="139" customFormat="1" ht="30" customHeight="1">
      <c r="A8601" s="140" t="s">
        <v>5083</v>
      </c>
      <c r="B8601" s="142"/>
      <c r="C8601" s="142"/>
      <c r="D8601" s="142"/>
      <c r="E8601" s="142"/>
      <c r="F8601" s="142"/>
      <c r="K8601" s="140" t="s">
        <v>8473</v>
      </c>
    </row>
    <row r="8602" spans="1:11" s="139" customFormat="1" ht="30" customHeight="1">
      <c r="A8602" s="140" t="s">
        <v>5999</v>
      </c>
      <c r="B8602" s="142"/>
      <c r="C8602" s="142"/>
      <c r="D8602" s="142"/>
      <c r="E8602" s="142"/>
      <c r="F8602" s="142"/>
      <c r="K8602" s="140" t="s">
        <v>9371</v>
      </c>
    </row>
    <row r="8603" spans="1:11" s="139" customFormat="1" ht="30" customHeight="1">
      <c r="A8603" s="140" t="s">
        <v>5085</v>
      </c>
      <c r="B8603" s="142"/>
      <c r="C8603" s="142"/>
      <c r="D8603" s="142"/>
      <c r="E8603" s="142"/>
      <c r="F8603" s="142"/>
      <c r="K8603" s="140" t="s">
        <v>8475</v>
      </c>
    </row>
    <row r="8604" spans="1:11" s="139" customFormat="1" ht="30" customHeight="1">
      <c r="A8604" s="140" t="s">
        <v>6000</v>
      </c>
      <c r="B8604" s="142">
        <v>3584.3</v>
      </c>
      <c r="C8604" s="142"/>
      <c r="D8604" s="142"/>
      <c r="E8604" s="142">
        <v>3584.3</v>
      </c>
      <c r="F8604" s="142" t="s">
        <v>7566</v>
      </c>
      <c r="K8604" s="140" t="s">
        <v>8476</v>
      </c>
    </row>
    <row r="8605" spans="1:11" s="139" customFormat="1" ht="30" customHeight="1">
      <c r="A8605" s="140" t="s">
        <v>6001</v>
      </c>
      <c r="B8605" s="142"/>
      <c r="C8605" s="142">
        <v>18110.099999999999</v>
      </c>
      <c r="D8605" s="142"/>
      <c r="E8605" s="142">
        <v>18110.099999999999</v>
      </c>
      <c r="F8605" s="142" t="s">
        <v>7568</v>
      </c>
      <c r="K8605" s="140" t="s">
        <v>8477</v>
      </c>
    </row>
    <row r="8606" spans="1:11" s="139" customFormat="1" ht="30" customHeight="1">
      <c r="A8606" s="140" t="s">
        <v>6002</v>
      </c>
      <c r="B8606" s="142"/>
      <c r="C8606" s="142"/>
      <c r="D8606" s="142">
        <v>16901.599999999999</v>
      </c>
      <c r="E8606" s="142">
        <v>16901.599999999999</v>
      </c>
      <c r="F8606" s="142" t="s">
        <v>7570</v>
      </c>
      <c r="K8606" s="140" t="s">
        <v>8478</v>
      </c>
    </row>
    <row r="8607" spans="1:11" s="139" customFormat="1" ht="30" customHeight="1">
      <c r="A8607" s="140" t="s">
        <v>52</v>
      </c>
      <c r="B8607" s="142"/>
      <c r="C8607" s="142"/>
      <c r="D8607" s="142"/>
      <c r="E8607" s="142"/>
      <c r="F8607" s="142"/>
      <c r="K8607" s="140" t="s">
        <v>52</v>
      </c>
    </row>
    <row r="8608" spans="1:11" s="139" customFormat="1" ht="30" customHeight="1">
      <c r="A8608" s="140" t="s">
        <v>3618</v>
      </c>
      <c r="B8608" s="142">
        <v>3584.3</v>
      </c>
      <c r="C8608" s="142">
        <v>18110.099999999999</v>
      </c>
      <c r="D8608" s="142">
        <v>16901.599999999999</v>
      </c>
      <c r="E8608" s="142">
        <v>38596</v>
      </c>
      <c r="F8608" s="142"/>
      <c r="K8608" s="140" t="s">
        <v>6761</v>
      </c>
    </row>
    <row r="8609" spans="1:11" s="139" customFormat="1" ht="30" customHeight="1">
      <c r="A8609" s="140" t="s">
        <v>52</v>
      </c>
      <c r="B8609" s="142"/>
      <c r="C8609" s="142"/>
      <c r="D8609" s="142"/>
      <c r="E8609" s="142"/>
      <c r="F8609" s="142"/>
      <c r="K8609" s="140" t="s">
        <v>6796</v>
      </c>
    </row>
    <row r="8610" spans="1:11" s="139" customFormat="1" ht="30" customHeight="1">
      <c r="A8610" s="140" t="s">
        <v>3650</v>
      </c>
      <c r="B8610" s="142"/>
      <c r="C8610" s="142"/>
      <c r="D8610" s="142"/>
      <c r="E8610" s="142"/>
      <c r="F8610" s="142"/>
      <c r="K8610" s="140" t="s">
        <v>6806</v>
      </c>
    </row>
    <row r="8611" spans="1:11" s="139" customFormat="1" ht="30" customHeight="1">
      <c r="A8611" s="140" t="s">
        <v>6003</v>
      </c>
      <c r="B8611" s="142"/>
      <c r="C8611" s="142"/>
      <c r="D8611" s="142"/>
      <c r="E8611" s="142"/>
      <c r="F8611" s="142"/>
      <c r="K8611" s="140" t="s">
        <v>8479</v>
      </c>
    </row>
    <row r="8612" spans="1:11" s="139" customFormat="1" ht="30" customHeight="1">
      <c r="A8612" s="140" t="s">
        <v>5090</v>
      </c>
      <c r="B8612" s="142"/>
      <c r="C8612" s="142">
        <v>8726.2000000000007</v>
      </c>
      <c r="D8612" s="142"/>
      <c r="E8612" s="142">
        <v>8726.2000000000007</v>
      </c>
      <c r="F8612" s="142" t="s">
        <v>6755</v>
      </c>
      <c r="K8612" s="140" t="s">
        <v>8480</v>
      </c>
    </row>
    <row r="8613" spans="1:11" s="139" customFormat="1" ht="30" customHeight="1">
      <c r="A8613" s="140" t="s">
        <v>6004</v>
      </c>
      <c r="B8613" s="142"/>
      <c r="C8613" s="142"/>
      <c r="D8613" s="142"/>
      <c r="E8613" s="142"/>
      <c r="F8613" s="142"/>
      <c r="K8613" s="140" t="s">
        <v>8481</v>
      </c>
    </row>
    <row r="8614" spans="1:11" s="139" customFormat="1" ht="30" customHeight="1">
      <c r="A8614" s="140" t="s">
        <v>5092</v>
      </c>
      <c r="B8614" s="142"/>
      <c r="C8614" s="142">
        <v>5433.6</v>
      </c>
      <c r="D8614" s="142"/>
      <c r="E8614" s="142">
        <v>5433.6</v>
      </c>
      <c r="F8614" s="142" t="s">
        <v>7075</v>
      </c>
      <c r="K8614" s="140" t="s">
        <v>8482</v>
      </c>
    </row>
    <row r="8615" spans="1:11" s="139" customFormat="1" ht="30" customHeight="1">
      <c r="A8615" s="140" t="s">
        <v>52</v>
      </c>
      <c r="B8615" s="142"/>
      <c r="C8615" s="142"/>
      <c r="D8615" s="142"/>
      <c r="E8615" s="142"/>
      <c r="F8615" s="142"/>
      <c r="K8615" s="140" t="s">
        <v>52</v>
      </c>
    </row>
    <row r="8616" spans="1:11" s="139" customFormat="1" ht="30" customHeight="1">
      <c r="A8616" s="140" t="s">
        <v>3618</v>
      </c>
      <c r="B8616" s="142"/>
      <c r="C8616" s="142">
        <v>14159.8</v>
      </c>
      <c r="D8616" s="142"/>
      <c r="E8616" s="142">
        <v>14159.8</v>
      </c>
      <c r="F8616" s="142"/>
      <c r="K8616" s="140" t="s">
        <v>6821</v>
      </c>
    </row>
    <row r="8617" spans="1:11" s="139" customFormat="1" ht="30" customHeight="1">
      <c r="A8617" s="140" t="s">
        <v>52</v>
      </c>
      <c r="B8617" s="142"/>
      <c r="C8617" s="142"/>
      <c r="D8617" s="142"/>
      <c r="E8617" s="142"/>
      <c r="F8617" s="142"/>
      <c r="K8617" s="140" t="s">
        <v>52</v>
      </c>
    </row>
    <row r="8618" spans="1:11" s="139" customFormat="1" ht="30" customHeight="1">
      <c r="A8618" s="140" t="s">
        <v>3929</v>
      </c>
      <c r="B8618" s="142">
        <v>5575.4</v>
      </c>
      <c r="C8618" s="142">
        <v>42330.2</v>
      </c>
      <c r="D8618" s="142">
        <v>26290.5</v>
      </c>
      <c r="E8618" s="142">
        <v>74196.100000000006</v>
      </c>
      <c r="F8618" s="142"/>
      <c r="K8618" s="140" t="s">
        <v>7041</v>
      </c>
    </row>
    <row r="8619" spans="1:11" s="139" customFormat="1" ht="30" customHeight="1">
      <c r="A8619" s="140"/>
      <c r="B8619" s="140"/>
      <c r="C8619" s="140"/>
      <c r="D8619" s="140"/>
      <c r="E8619" s="140"/>
      <c r="F8619" s="140"/>
    </row>
    <row r="8620" spans="1:11" s="139" customFormat="1" ht="30" customHeight="1" thickBot="1">
      <c r="A8620" s="144" t="s">
        <v>3566</v>
      </c>
      <c r="B8620" s="145">
        <v>5575</v>
      </c>
      <c r="C8620" s="145">
        <v>42330</v>
      </c>
      <c r="D8620" s="145">
        <v>26290</v>
      </c>
      <c r="E8620" s="145">
        <v>74195</v>
      </c>
      <c r="F8620" s="144"/>
    </row>
    <row r="8621" spans="1:11" s="139" customFormat="1" ht="30" customHeight="1">
      <c r="A8621" s="140"/>
      <c r="B8621" s="140"/>
      <c r="C8621" s="140"/>
      <c r="D8621" s="140"/>
      <c r="E8621" s="140"/>
      <c r="F8621" s="140"/>
    </row>
    <row r="8622" spans="1:11" s="139" customFormat="1" ht="30" customHeight="1">
      <c r="A8622" s="140" t="s">
        <v>9372</v>
      </c>
      <c r="B8622" s="141">
        <v>3221</v>
      </c>
      <c r="C8622" s="141">
        <v>57185</v>
      </c>
      <c r="D8622" s="141">
        <v>8367</v>
      </c>
      <c r="E8622" s="141">
        <v>68773</v>
      </c>
      <c r="F8622" s="140" t="s">
        <v>52</v>
      </c>
      <c r="G8622" s="139" t="s">
        <v>52</v>
      </c>
      <c r="H8622" s="139" t="s">
        <v>6635</v>
      </c>
      <c r="K8622" s="139">
        <v>1</v>
      </c>
    </row>
    <row r="8623" spans="1:11" s="139" customFormat="1" ht="30" customHeight="1">
      <c r="A8623" s="147"/>
      <c r="B8623" s="140"/>
      <c r="C8623" s="140"/>
      <c r="D8623" s="140"/>
      <c r="E8623" s="140"/>
      <c r="F8623" s="140"/>
    </row>
    <row r="8624" spans="1:11" s="139" customFormat="1" ht="30" customHeight="1">
      <c r="A8624" s="140" t="s">
        <v>6674</v>
      </c>
      <c r="B8624" s="140"/>
      <c r="C8624" s="140"/>
      <c r="D8624" s="140"/>
      <c r="E8624" s="140"/>
      <c r="F8624" s="140"/>
      <c r="G8624" s="139" t="s">
        <v>52</v>
      </c>
      <c r="I8624" s="139" t="s">
        <v>1535</v>
      </c>
      <c r="J8624" s="139" t="s">
        <v>52</v>
      </c>
      <c r="K8624" s="139" t="s">
        <v>56</v>
      </c>
    </row>
    <row r="8625" spans="1:11" s="139" customFormat="1" ht="30" customHeight="1">
      <c r="A8625" s="140" t="s">
        <v>6005</v>
      </c>
      <c r="B8625" s="142"/>
      <c r="C8625" s="142"/>
      <c r="D8625" s="142"/>
      <c r="E8625" s="142"/>
      <c r="F8625" s="142"/>
      <c r="K8625" s="140" t="s">
        <v>9373</v>
      </c>
    </row>
    <row r="8626" spans="1:11" s="139" customFormat="1" ht="30" customHeight="1">
      <c r="A8626" s="140" t="s">
        <v>52</v>
      </c>
      <c r="B8626" s="142"/>
      <c r="C8626" s="142"/>
      <c r="D8626" s="142"/>
      <c r="E8626" s="142"/>
      <c r="F8626" s="142"/>
      <c r="K8626" s="140" t="s">
        <v>52</v>
      </c>
    </row>
    <row r="8627" spans="1:11" s="139" customFormat="1" ht="30" customHeight="1">
      <c r="A8627" s="140" t="s">
        <v>3548</v>
      </c>
      <c r="B8627" s="142"/>
      <c r="C8627" s="142"/>
      <c r="D8627" s="142"/>
      <c r="E8627" s="142"/>
      <c r="F8627" s="142"/>
      <c r="K8627" s="140" t="s">
        <v>6677</v>
      </c>
    </row>
    <row r="8628" spans="1:11" s="139" customFormat="1" ht="30" customHeight="1">
      <c r="A8628" s="140" t="s">
        <v>6006</v>
      </c>
      <c r="B8628" s="142"/>
      <c r="C8628" s="142"/>
      <c r="D8628" s="142"/>
      <c r="E8628" s="142"/>
      <c r="F8628" s="142"/>
      <c r="K8628" s="140" t="s">
        <v>9374</v>
      </c>
    </row>
    <row r="8629" spans="1:11" s="139" customFormat="1" ht="30" customHeight="1">
      <c r="A8629" s="140" t="s">
        <v>6007</v>
      </c>
      <c r="B8629" s="142"/>
      <c r="C8629" s="142"/>
      <c r="D8629" s="142"/>
      <c r="E8629" s="142"/>
      <c r="F8629" s="142"/>
      <c r="K8629" s="140" t="s">
        <v>9375</v>
      </c>
    </row>
    <row r="8630" spans="1:11" s="139" customFormat="1" ht="30" customHeight="1">
      <c r="A8630" s="140" t="s">
        <v>52</v>
      </c>
      <c r="B8630" s="142"/>
      <c r="C8630" s="142"/>
      <c r="D8630" s="142"/>
      <c r="E8630" s="142"/>
      <c r="F8630" s="142"/>
      <c r="K8630" s="140" t="s">
        <v>52</v>
      </c>
    </row>
    <row r="8631" spans="1:11" s="139" customFormat="1" ht="30" customHeight="1">
      <c r="A8631" s="140" t="s">
        <v>52</v>
      </c>
      <c r="B8631" s="142"/>
      <c r="C8631" s="142"/>
      <c r="D8631" s="142"/>
      <c r="E8631" s="142"/>
      <c r="F8631" s="142"/>
      <c r="K8631" s="140" t="s">
        <v>6676</v>
      </c>
    </row>
    <row r="8632" spans="1:11" s="139" customFormat="1" ht="30" customHeight="1">
      <c r="A8632" s="140" t="s">
        <v>52</v>
      </c>
      <c r="B8632" s="142"/>
      <c r="C8632" s="142"/>
      <c r="D8632" s="142"/>
      <c r="E8632" s="142"/>
      <c r="F8632" s="142"/>
      <c r="K8632" s="140" t="s">
        <v>52</v>
      </c>
    </row>
    <row r="8633" spans="1:11" s="139" customFormat="1" ht="30" customHeight="1">
      <c r="A8633" s="140" t="s">
        <v>6008</v>
      </c>
      <c r="B8633" s="142"/>
      <c r="C8633" s="142"/>
      <c r="D8633" s="142"/>
      <c r="E8633" s="142"/>
      <c r="F8633" s="142"/>
      <c r="K8633" s="140" t="s">
        <v>9376</v>
      </c>
    </row>
    <row r="8634" spans="1:11" s="139" customFormat="1" ht="30" customHeight="1">
      <c r="A8634" s="140" t="s">
        <v>6009</v>
      </c>
      <c r="B8634" s="142">
        <v>1774.4</v>
      </c>
      <c r="C8634" s="142"/>
      <c r="D8634" s="142"/>
      <c r="E8634" s="142">
        <v>1774.4</v>
      </c>
      <c r="F8634" s="142" t="s">
        <v>7566</v>
      </c>
      <c r="K8634" s="140" t="s">
        <v>9377</v>
      </c>
    </row>
    <row r="8635" spans="1:11" s="139" customFormat="1" ht="30" customHeight="1">
      <c r="A8635" s="140" t="s">
        <v>6010</v>
      </c>
      <c r="B8635" s="142"/>
      <c r="C8635" s="142">
        <v>8965.4</v>
      </c>
      <c r="D8635" s="142"/>
      <c r="E8635" s="142">
        <v>8965.4</v>
      </c>
      <c r="F8635" s="142" t="s">
        <v>7568</v>
      </c>
      <c r="K8635" s="140" t="s">
        <v>9378</v>
      </c>
    </row>
    <row r="8636" spans="1:11" s="139" customFormat="1" ht="30" customHeight="1">
      <c r="A8636" s="140" t="s">
        <v>6011</v>
      </c>
      <c r="B8636" s="142"/>
      <c r="C8636" s="142"/>
      <c r="D8636" s="142">
        <v>8367.1</v>
      </c>
      <c r="E8636" s="142">
        <v>8367.1</v>
      </c>
      <c r="F8636" s="142" t="s">
        <v>7570</v>
      </c>
      <c r="K8636" s="140" t="s">
        <v>9379</v>
      </c>
    </row>
    <row r="8637" spans="1:11" s="139" customFormat="1" ht="30" customHeight="1">
      <c r="A8637" s="140" t="s">
        <v>52</v>
      </c>
      <c r="B8637" s="142"/>
      <c r="C8637" s="142"/>
      <c r="D8637" s="142"/>
      <c r="E8637" s="142"/>
      <c r="F8637" s="142"/>
      <c r="K8637" s="140" t="s">
        <v>52</v>
      </c>
    </row>
    <row r="8638" spans="1:11" s="139" customFormat="1" ht="30" customHeight="1">
      <c r="A8638" s="140" t="s">
        <v>52</v>
      </c>
      <c r="B8638" s="142"/>
      <c r="C8638" s="142"/>
      <c r="D8638" s="142"/>
      <c r="E8638" s="142"/>
      <c r="F8638" s="142"/>
      <c r="K8638" s="140" t="s">
        <v>52</v>
      </c>
    </row>
    <row r="8639" spans="1:11" s="139" customFormat="1" ht="30" customHeight="1">
      <c r="A8639" s="140" t="s">
        <v>4709</v>
      </c>
      <c r="B8639" s="142">
        <v>1774.4</v>
      </c>
      <c r="C8639" s="142">
        <v>8965.4</v>
      </c>
      <c r="D8639" s="142">
        <v>8367.1</v>
      </c>
      <c r="E8639" s="142">
        <v>19106.899999999998</v>
      </c>
      <c r="F8639" s="142"/>
      <c r="K8639" s="140" t="s">
        <v>9380</v>
      </c>
    </row>
    <row r="8640" spans="1:11" s="139" customFormat="1" ht="30" customHeight="1">
      <c r="A8640" s="140" t="s">
        <v>52</v>
      </c>
      <c r="B8640" s="142"/>
      <c r="C8640" s="142"/>
      <c r="D8640" s="142"/>
      <c r="E8640" s="142"/>
      <c r="F8640" s="142"/>
      <c r="K8640" s="140" t="s">
        <v>52</v>
      </c>
    </row>
    <row r="8641" spans="1:11" s="139" customFormat="1" ht="30" customHeight="1">
      <c r="A8641" s="140" t="s">
        <v>52</v>
      </c>
      <c r="B8641" s="142"/>
      <c r="C8641" s="142"/>
      <c r="D8641" s="142"/>
      <c r="E8641" s="142"/>
      <c r="F8641" s="142"/>
      <c r="K8641" s="140" t="s">
        <v>6758</v>
      </c>
    </row>
    <row r="8642" spans="1:11" s="139" customFormat="1" ht="30" customHeight="1">
      <c r="A8642" s="140" t="s">
        <v>3683</v>
      </c>
      <c r="B8642" s="142"/>
      <c r="C8642" s="142"/>
      <c r="D8642" s="142"/>
      <c r="E8642" s="142"/>
      <c r="F8642" s="142"/>
      <c r="K8642" s="140" t="s">
        <v>6856</v>
      </c>
    </row>
    <row r="8643" spans="1:11" s="139" customFormat="1" ht="30" customHeight="1">
      <c r="A8643" s="140" t="s">
        <v>6012</v>
      </c>
      <c r="B8643" s="142"/>
      <c r="C8643" s="142">
        <v>26540.7</v>
      </c>
      <c r="D8643" s="142"/>
      <c r="E8643" s="142">
        <v>26540.7</v>
      </c>
      <c r="F8643" s="142" t="s">
        <v>6752</v>
      </c>
      <c r="K8643" s="140" t="s">
        <v>9381</v>
      </c>
    </row>
    <row r="8644" spans="1:11" s="139" customFormat="1" ht="30" customHeight="1">
      <c r="A8644" s="140" t="s">
        <v>6013</v>
      </c>
      <c r="B8644" s="142"/>
      <c r="C8644" s="142">
        <v>12263.9</v>
      </c>
      <c r="D8644" s="142"/>
      <c r="E8644" s="142">
        <v>12263.9</v>
      </c>
      <c r="F8644" s="142" t="s">
        <v>6755</v>
      </c>
      <c r="K8644" s="140" t="s">
        <v>9382</v>
      </c>
    </row>
    <row r="8645" spans="1:11" s="139" customFormat="1" ht="30" customHeight="1">
      <c r="A8645" s="140" t="s">
        <v>6014</v>
      </c>
      <c r="B8645" s="142"/>
      <c r="C8645" s="142">
        <v>9415.7999999999993</v>
      </c>
      <c r="D8645" s="142"/>
      <c r="E8645" s="142">
        <v>9415.7999999999993</v>
      </c>
      <c r="F8645" s="142" t="s">
        <v>6808</v>
      </c>
      <c r="K8645" s="140" t="s">
        <v>9383</v>
      </c>
    </row>
    <row r="8646" spans="1:11" s="139" customFormat="1" ht="30" customHeight="1">
      <c r="A8646" s="140" t="s">
        <v>52</v>
      </c>
      <c r="B8646" s="142"/>
      <c r="C8646" s="142"/>
      <c r="D8646" s="142"/>
      <c r="E8646" s="142"/>
      <c r="F8646" s="142"/>
      <c r="K8646" s="140" t="s">
        <v>52</v>
      </c>
    </row>
    <row r="8647" spans="1:11" s="139" customFormat="1" ht="30" customHeight="1">
      <c r="A8647" s="140" t="s">
        <v>4709</v>
      </c>
      <c r="B8647" s="142"/>
      <c r="C8647" s="142">
        <v>48220.4</v>
      </c>
      <c r="D8647" s="142"/>
      <c r="E8647" s="142">
        <v>48220.4</v>
      </c>
      <c r="F8647" s="142"/>
      <c r="K8647" s="140" t="s">
        <v>9384</v>
      </c>
    </row>
    <row r="8648" spans="1:11" s="139" customFormat="1" ht="30" customHeight="1">
      <c r="A8648" s="140" t="s">
        <v>52</v>
      </c>
      <c r="B8648" s="142"/>
      <c r="C8648" s="142"/>
      <c r="D8648" s="142"/>
      <c r="E8648" s="142"/>
      <c r="F8648" s="142"/>
      <c r="K8648" s="140" t="s">
        <v>52</v>
      </c>
    </row>
    <row r="8649" spans="1:11" s="139" customFormat="1" ht="30" customHeight="1">
      <c r="A8649" s="140" t="s">
        <v>52</v>
      </c>
      <c r="B8649" s="142"/>
      <c r="C8649" s="142"/>
      <c r="D8649" s="142"/>
      <c r="E8649" s="142"/>
      <c r="F8649" s="142"/>
      <c r="K8649" s="140" t="s">
        <v>6796</v>
      </c>
    </row>
    <row r="8650" spans="1:11" s="139" customFormat="1" ht="30" customHeight="1">
      <c r="A8650" s="140" t="s">
        <v>4930</v>
      </c>
      <c r="B8650" s="142"/>
      <c r="C8650" s="142"/>
      <c r="D8650" s="142"/>
      <c r="E8650" s="142"/>
      <c r="F8650" s="142"/>
      <c r="K8650" s="140" t="s">
        <v>8328</v>
      </c>
    </row>
    <row r="8651" spans="1:11" s="139" customFormat="1" ht="30" customHeight="1">
      <c r="A8651" s="140" t="s">
        <v>5486</v>
      </c>
      <c r="B8651" s="142"/>
      <c r="C8651" s="142"/>
      <c r="D8651" s="142"/>
      <c r="E8651" s="142"/>
      <c r="F8651" s="142"/>
      <c r="K8651" s="140" t="s">
        <v>8905</v>
      </c>
    </row>
    <row r="8652" spans="1:11" s="139" customFormat="1" ht="30" customHeight="1">
      <c r="A8652" s="140" t="s">
        <v>6015</v>
      </c>
      <c r="B8652" s="142"/>
      <c r="C8652" s="142"/>
      <c r="D8652" s="142"/>
      <c r="E8652" s="142"/>
      <c r="F8652" s="142"/>
      <c r="K8652" s="140" t="s">
        <v>9385</v>
      </c>
    </row>
    <row r="8653" spans="1:11" s="139" customFormat="1" ht="30" customHeight="1">
      <c r="A8653" s="140" t="s">
        <v>52</v>
      </c>
      <c r="B8653" s="142"/>
      <c r="C8653" s="142"/>
      <c r="D8653" s="142"/>
      <c r="E8653" s="142"/>
      <c r="F8653" s="142"/>
      <c r="K8653" s="140" t="s">
        <v>52</v>
      </c>
    </row>
    <row r="8654" spans="1:11" s="139" customFormat="1" ht="30" customHeight="1">
      <c r="A8654" s="140" t="s">
        <v>4709</v>
      </c>
      <c r="B8654" s="142">
        <v>1446.6</v>
      </c>
      <c r="C8654" s="142"/>
      <c r="D8654" s="142"/>
      <c r="E8654" s="142">
        <v>1446.6</v>
      </c>
      <c r="F8654" s="142"/>
      <c r="K8654" s="140" t="s">
        <v>9386</v>
      </c>
    </row>
    <row r="8655" spans="1:11" s="139" customFormat="1" ht="30" customHeight="1">
      <c r="A8655" s="140" t="s">
        <v>52</v>
      </c>
      <c r="B8655" s="142"/>
      <c r="C8655" s="142"/>
      <c r="D8655" s="142"/>
      <c r="E8655" s="142"/>
      <c r="F8655" s="142"/>
      <c r="K8655" s="140" t="s">
        <v>52</v>
      </c>
    </row>
    <row r="8656" spans="1:11" s="139" customFormat="1" ht="30" customHeight="1">
      <c r="A8656" s="140" t="s">
        <v>6016</v>
      </c>
      <c r="B8656" s="142">
        <v>3221</v>
      </c>
      <c r="C8656" s="142">
        <v>57185.8</v>
      </c>
      <c r="D8656" s="142">
        <v>8367.1</v>
      </c>
      <c r="E8656" s="142">
        <v>68773.900000000009</v>
      </c>
      <c r="F8656" s="142"/>
      <c r="K8656" s="140" t="s">
        <v>9387</v>
      </c>
    </row>
    <row r="8657" spans="1:11" s="139" customFormat="1" ht="30" customHeight="1">
      <c r="A8657" s="140" t="s">
        <v>52</v>
      </c>
      <c r="B8657" s="142"/>
      <c r="C8657" s="142"/>
      <c r="D8657" s="142"/>
      <c r="E8657" s="142"/>
      <c r="F8657" s="142"/>
      <c r="K8657" s="140" t="s">
        <v>52</v>
      </c>
    </row>
    <row r="8658" spans="1:11" s="139" customFormat="1" ht="30" customHeight="1">
      <c r="A8658" s="140"/>
      <c r="B8658" s="140"/>
      <c r="C8658" s="140"/>
      <c r="D8658" s="140"/>
      <c r="E8658" s="140"/>
      <c r="F8658" s="140"/>
    </row>
    <row r="8659" spans="1:11" s="139" customFormat="1" ht="30" customHeight="1" thickBot="1">
      <c r="A8659" s="144" t="s">
        <v>3566</v>
      </c>
      <c r="B8659" s="145">
        <v>3221</v>
      </c>
      <c r="C8659" s="145">
        <v>57185</v>
      </c>
      <c r="D8659" s="145">
        <v>8367</v>
      </c>
      <c r="E8659" s="145">
        <v>68773</v>
      </c>
      <c r="F8659" s="144"/>
    </row>
    <row r="8660" spans="1:11" s="139" customFormat="1" ht="30" customHeight="1">
      <c r="A8660" s="140"/>
      <c r="B8660" s="140"/>
      <c r="C8660" s="140"/>
      <c r="D8660" s="140"/>
      <c r="E8660" s="140"/>
      <c r="F8660" s="140"/>
    </row>
    <row r="8661" spans="1:11" s="139" customFormat="1" ht="30" customHeight="1">
      <c r="A8661" s="140" t="s">
        <v>9388</v>
      </c>
      <c r="B8661" s="141">
        <v>14590</v>
      </c>
      <c r="C8661" s="141">
        <v>68725</v>
      </c>
      <c r="D8661" s="141">
        <v>40196</v>
      </c>
      <c r="E8661" s="141">
        <v>123511</v>
      </c>
      <c r="F8661" s="140" t="s">
        <v>52</v>
      </c>
      <c r="G8661" s="139" t="s">
        <v>52</v>
      </c>
      <c r="H8661" s="139" t="s">
        <v>6636</v>
      </c>
      <c r="K8661" s="139">
        <v>1</v>
      </c>
    </row>
    <row r="8662" spans="1:11" s="139" customFormat="1" ht="30" customHeight="1">
      <c r="A8662" s="147"/>
      <c r="B8662" s="140"/>
      <c r="C8662" s="140"/>
      <c r="D8662" s="140"/>
      <c r="E8662" s="140"/>
      <c r="F8662" s="140"/>
    </row>
    <row r="8663" spans="1:11" s="139" customFormat="1" ht="30" customHeight="1">
      <c r="A8663" s="140" t="s">
        <v>6674</v>
      </c>
      <c r="B8663" s="140"/>
      <c r="C8663" s="140"/>
      <c r="D8663" s="140"/>
      <c r="E8663" s="140"/>
      <c r="F8663" s="140"/>
      <c r="G8663" s="139" t="s">
        <v>52</v>
      </c>
      <c r="I8663" s="139" t="s">
        <v>1535</v>
      </c>
      <c r="J8663" s="139" t="s">
        <v>52</v>
      </c>
      <c r="K8663" s="139" t="s">
        <v>56</v>
      </c>
    </row>
    <row r="8664" spans="1:11" s="139" customFormat="1" ht="30" customHeight="1">
      <c r="A8664" s="140" t="s">
        <v>6017</v>
      </c>
      <c r="B8664" s="142"/>
      <c r="C8664" s="142"/>
      <c r="D8664" s="142"/>
      <c r="E8664" s="142"/>
      <c r="F8664" s="142"/>
      <c r="K8664" s="140" t="s">
        <v>9389</v>
      </c>
    </row>
    <row r="8665" spans="1:11" s="139" customFormat="1" ht="30" customHeight="1">
      <c r="A8665" s="140" t="s">
        <v>3548</v>
      </c>
      <c r="B8665" s="142"/>
      <c r="C8665" s="142"/>
      <c r="D8665" s="142"/>
      <c r="E8665" s="142"/>
      <c r="F8665" s="142"/>
      <c r="K8665" s="140" t="s">
        <v>6677</v>
      </c>
    </row>
    <row r="8666" spans="1:11" s="139" customFormat="1" ht="30" customHeight="1">
      <c r="A8666" s="140" t="s">
        <v>5847</v>
      </c>
      <c r="B8666" s="142"/>
      <c r="C8666" s="142"/>
      <c r="D8666" s="142"/>
      <c r="E8666" s="142"/>
      <c r="F8666" s="142"/>
      <c r="K8666" s="140" t="s">
        <v>9285</v>
      </c>
    </row>
    <row r="8667" spans="1:11" s="139" customFormat="1" ht="30" customHeight="1">
      <c r="A8667" s="140" t="s">
        <v>5981</v>
      </c>
      <c r="B8667" s="142"/>
      <c r="C8667" s="142"/>
      <c r="D8667" s="142"/>
      <c r="E8667" s="142"/>
      <c r="F8667" s="142"/>
      <c r="K8667" s="140" t="s">
        <v>9355</v>
      </c>
    </row>
    <row r="8668" spans="1:11" s="139" customFormat="1" ht="30" customHeight="1">
      <c r="A8668" s="140" t="s">
        <v>5982</v>
      </c>
      <c r="B8668" s="142"/>
      <c r="C8668" s="142"/>
      <c r="D8668" s="142"/>
      <c r="E8668" s="142"/>
      <c r="F8668" s="142"/>
      <c r="K8668" s="140" t="s">
        <v>9356</v>
      </c>
    </row>
    <row r="8669" spans="1:11" s="139" customFormat="1" ht="30" customHeight="1">
      <c r="A8669" s="140" t="s">
        <v>5983</v>
      </c>
      <c r="B8669" s="142"/>
      <c r="C8669" s="142"/>
      <c r="D8669" s="142"/>
      <c r="E8669" s="142"/>
      <c r="F8669" s="142"/>
      <c r="K8669" s="140" t="s">
        <v>9357</v>
      </c>
    </row>
    <row r="8670" spans="1:11" s="139" customFormat="1" ht="30" customHeight="1">
      <c r="A8670" s="140" t="s">
        <v>5984</v>
      </c>
      <c r="B8670" s="142"/>
      <c r="C8670" s="142"/>
      <c r="D8670" s="142"/>
      <c r="E8670" s="142"/>
      <c r="F8670" s="142"/>
      <c r="K8670" s="140" t="s">
        <v>9358</v>
      </c>
    </row>
    <row r="8671" spans="1:11" s="139" customFormat="1" ht="30" customHeight="1">
      <c r="A8671" s="140" t="s">
        <v>5853</v>
      </c>
      <c r="B8671" s="142"/>
      <c r="C8671" s="142"/>
      <c r="D8671" s="142"/>
      <c r="E8671" s="142"/>
      <c r="F8671" s="142"/>
      <c r="K8671" s="140" t="s">
        <v>9291</v>
      </c>
    </row>
    <row r="8672" spans="1:11" s="139" customFormat="1" ht="30" customHeight="1">
      <c r="A8672" s="140" t="s">
        <v>3576</v>
      </c>
      <c r="B8672" s="142"/>
      <c r="C8672" s="142"/>
      <c r="D8672" s="142"/>
      <c r="E8672" s="142"/>
      <c r="F8672" s="142"/>
      <c r="K8672" s="140" t="s">
        <v>6708</v>
      </c>
    </row>
    <row r="8673" spans="1:11" s="139" customFormat="1" ht="30" customHeight="1">
      <c r="A8673" s="140" t="s">
        <v>3577</v>
      </c>
      <c r="B8673" s="142"/>
      <c r="C8673" s="142"/>
      <c r="D8673" s="142"/>
      <c r="E8673" s="142"/>
      <c r="F8673" s="142"/>
      <c r="K8673" s="140" t="s">
        <v>6709</v>
      </c>
    </row>
    <row r="8674" spans="1:11" s="139" customFormat="1" ht="30" customHeight="1">
      <c r="A8674" s="140" t="s">
        <v>3578</v>
      </c>
      <c r="B8674" s="142"/>
      <c r="C8674" s="142"/>
      <c r="D8674" s="142"/>
      <c r="E8674" s="142"/>
      <c r="F8674" s="142"/>
      <c r="K8674" s="140" t="s">
        <v>6710</v>
      </c>
    </row>
    <row r="8675" spans="1:11" s="139" customFormat="1" ht="30" customHeight="1">
      <c r="A8675" s="140" t="s">
        <v>3579</v>
      </c>
      <c r="B8675" s="142"/>
      <c r="C8675" s="142"/>
      <c r="D8675" s="142"/>
      <c r="E8675" s="142"/>
      <c r="F8675" s="142"/>
      <c r="K8675" s="140" t="s">
        <v>6711</v>
      </c>
    </row>
    <row r="8676" spans="1:11" s="139" customFormat="1" ht="30" customHeight="1">
      <c r="A8676" s="140" t="s">
        <v>3580</v>
      </c>
      <c r="B8676" s="142"/>
      <c r="C8676" s="142"/>
      <c r="D8676" s="142"/>
      <c r="E8676" s="142"/>
      <c r="F8676" s="142"/>
      <c r="K8676" s="140" t="s">
        <v>6712</v>
      </c>
    </row>
    <row r="8677" spans="1:11" s="139" customFormat="1" ht="30" customHeight="1">
      <c r="A8677" s="140" t="s">
        <v>3581</v>
      </c>
      <c r="B8677" s="142"/>
      <c r="C8677" s="142"/>
      <c r="D8677" s="142"/>
      <c r="E8677" s="142"/>
      <c r="F8677" s="142"/>
      <c r="K8677" s="140" t="s">
        <v>6713</v>
      </c>
    </row>
    <row r="8678" spans="1:11" s="139" customFormat="1" ht="30" customHeight="1">
      <c r="A8678" s="140" t="s">
        <v>5854</v>
      </c>
      <c r="B8678" s="142"/>
      <c r="C8678" s="142"/>
      <c r="D8678" s="142"/>
      <c r="E8678" s="142"/>
      <c r="F8678" s="142"/>
      <c r="K8678" s="140" t="s">
        <v>9292</v>
      </c>
    </row>
    <row r="8679" spans="1:11" s="139" customFormat="1" ht="30" customHeight="1">
      <c r="A8679" s="140" t="s">
        <v>5855</v>
      </c>
      <c r="B8679" s="142"/>
      <c r="C8679" s="142"/>
      <c r="D8679" s="142"/>
      <c r="E8679" s="142"/>
      <c r="F8679" s="142"/>
      <c r="K8679" s="140" t="s">
        <v>9293</v>
      </c>
    </row>
    <row r="8680" spans="1:11" s="139" customFormat="1" ht="30" customHeight="1">
      <c r="A8680" s="140" t="s">
        <v>52</v>
      </c>
      <c r="B8680" s="142"/>
      <c r="C8680" s="142"/>
      <c r="D8680" s="142"/>
      <c r="E8680" s="142"/>
      <c r="F8680" s="142"/>
      <c r="K8680" s="140" t="s">
        <v>52</v>
      </c>
    </row>
    <row r="8681" spans="1:11" s="139" customFormat="1" ht="30" customHeight="1">
      <c r="A8681" s="140" t="s">
        <v>3586</v>
      </c>
      <c r="B8681" s="142"/>
      <c r="C8681" s="142"/>
      <c r="D8681" s="142"/>
      <c r="E8681" s="142"/>
      <c r="F8681" s="142"/>
      <c r="K8681" s="140" t="s">
        <v>6718</v>
      </c>
    </row>
    <row r="8682" spans="1:11" s="139" customFormat="1" ht="30" customHeight="1">
      <c r="A8682" s="140" t="s">
        <v>5857</v>
      </c>
      <c r="B8682" s="142"/>
      <c r="C8682" s="142"/>
      <c r="D8682" s="142"/>
      <c r="E8682" s="142"/>
      <c r="F8682" s="142"/>
      <c r="K8682" s="140" t="s">
        <v>9295</v>
      </c>
    </row>
    <row r="8683" spans="1:11" s="139" customFormat="1" ht="30" customHeight="1">
      <c r="A8683" s="140" t="s">
        <v>5858</v>
      </c>
      <c r="B8683" s="142"/>
      <c r="C8683" s="142"/>
      <c r="D8683" s="142"/>
      <c r="E8683" s="142"/>
      <c r="F8683" s="142"/>
      <c r="K8683" s="140" t="s">
        <v>9296</v>
      </c>
    </row>
    <row r="8684" spans="1:11" s="139" customFormat="1" ht="30" customHeight="1">
      <c r="A8684" s="140" t="s">
        <v>5985</v>
      </c>
      <c r="B8684" s="142"/>
      <c r="C8684" s="142"/>
      <c r="D8684" s="142"/>
      <c r="E8684" s="142"/>
      <c r="F8684" s="142"/>
      <c r="K8684" s="140" t="s">
        <v>9359</v>
      </c>
    </row>
    <row r="8685" spans="1:11" s="139" customFormat="1" ht="30" customHeight="1">
      <c r="A8685" s="140" t="s">
        <v>52</v>
      </c>
      <c r="B8685" s="142"/>
      <c r="C8685" s="142"/>
      <c r="D8685" s="142"/>
      <c r="E8685" s="142"/>
      <c r="F8685" s="142"/>
      <c r="K8685" s="140" t="s">
        <v>6676</v>
      </c>
    </row>
    <row r="8686" spans="1:11" s="139" customFormat="1" ht="30" customHeight="1">
      <c r="A8686" s="140" t="s">
        <v>5860</v>
      </c>
      <c r="B8686" s="142"/>
      <c r="C8686" s="142"/>
      <c r="D8686" s="142"/>
      <c r="E8686" s="142"/>
      <c r="F8686" s="142"/>
      <c r="K8686" s="140" t="s">
        <v>9298</v>
      </c>
    </row>
    <row r="8687" spans="1:11" s="139" customFormat="1" ht="30" customHeight="1">
      <c r="A8687" s="140" t="s">
        <v>5986</v>
      </c>
      <c r="B8687" s="142">
        <v>3633.2</v>
      </c>
      <c r="C8687" s="142"/>
      <c r="D8687" s="142"/>
      <c r="E8687" s="142">
        <v>3633.2</v>
      </c>
      <c r="F8687" s="142" t="s">
        <v>6722</v>
      </c>
      <c r="K8687" s="140" t="s">
        <v>9360</v>
      </c>
    </row>
    <row r="8688" spans="1:11" s="139" customFormat="1" ht="30" customHeight="1">
      <c r="A8688" s="140" t="s">
        <v>5987</v>
      </c>
      <c r="B8688" s="142"/>
      <c r="C8688" s="142">
        <v>28194.9</v>
      </c>
      <c r="D8688" s="142"/>
      <c r="E8688" s="142">
        <v>28194.9</v>
      </c>
      <c r="F8688" s="142" t="s">
        <v>6724</v>
      </c>
      <c r="K8688" s="140" t="s">
        <v>9300</v>
      </c>
    </row>
    <row r="8689" spans="1:11" s="139" customFormat="1" ht="30" customHeight="1">
      <c r="A8689" s="140" t="s">
        <v>5988</v>
      </c>
      <c r="B8689" s="142"/>
      <c r="C8689" s="142"/>
      <c r="D8689" s="142">
        <v>35536.300000000003</v>
      </c>
      <c r="E8689" s="142">
        <v>35536.300000000003</v>
      </c>
      <c r="F8689" s="142" t="s">
        <v>6726</v>
      </c>
      <c r="K8689" s="140" t="s">
        <v>9301</v>
      </c>
    </row>
    <row r="8690" spans="1:11" s="139" customFormat="1" ht="30" customHeight="1">
      <c r="A8690" s="140" t="s">
        <v>52</v>
      </c>
      <c r="B8690" s="142"/>
      <c r="C8690" s="142"/>
      <c r="D8690" s="142"/>
      <c r="E8690" s="142"/>
      <c r="F8690" s="142"/>
      <c r="K8690" s="140" t="s">
        <v>52</v>
      </c>
    </row>
    <row r="8691" spans="1:11" s="139" customFormat="1" ht="30" customHeight="1">
      <c r="A8691" s="140" t="s">
        <v>3618</v>
      </c>
      <c r="B8691" s="142">
        <v>3633.2</v>
      </c>
      <c r="C8691" s="142">
        <v>28194.9</v>
      </c>
      <c r="D8691" s="142">
        <v>35536.300000000003</v>
      </c>
      <c r="E8691" s="142">
        <v>67364.399999999994</v>
      </c>
      <c r="F8691" s="142"/>
      <c r="K8691" s="140" t="s">
        <v>6757</v>
      </c>
    </row>
    <row r="8692" spans="1:11" s="139" customFormat="1" ht="30" customHeight="1">
      <c r="A8692" s="140" t="s">
        <v>52</v>
      </c>
      <c r="B8692" s="142"/>
      <c r="C8692" s="142"/>
      <c r="D8692" s="142"/>
      <c r="E8692" s="142"/>
      <c r="F8692" s="142"/>
      <c r="K8692" s="140" t="s">
        <v>6758</v>
      </c>
    </row>
    <row r="8693" spans="1:11" s="139" customFormat="1" ht="30" customHeight="1">
      <c r="A8693" s="140" t="s">
        <v>5864</v>
      </c>
      <c r="B8693" s="142"/>
      <c r="C8693" s="142"/>
      <c r="D8693" s="142"/>
      <c r="E8693" s="142"/>
      <c r="F8693" s="142"/>
      <c r="K8693" s="140" t="s">
        <v>9302</v>
      </c>
    </row>
    <row r="8694" spans="1:11" s="139" customFormat="1" ht="30" customHeight="1">
      <c r="A8694" s="140" t="s">
        <v>5989</v>
      </c>
      <c r="B8694" s="142"/>
      <c r="C8694" s="142"/>
      <c r="D8694" s="142"/>
      <c r="E8694" s="142"/>
      <c r="F8694" s="142" t="s">
        <v>9361</v>
      </c>
      <c r="K8694" s="140" t="s">
        <v>9362</v>
      </c>
    </row>
    <row r="8695" spans="1:11" s="139" customFormat="1" ht="30" customHeight="1">
      <c r="A8695" s="140" t="s">
        <v>5990</v>
      </c>
      <c r="B8695" s="142"/>
      <c r="C8695" s="142"/>
      <c r="D8695" s="142"/>
      <c r="E8695" s="142"/>
      <c r="F8695" s="142" t="s">
        <v>9363</v>
      </c>
      <c r="K8695" s="140" t="s">
        <v>9364</v>
      </c>
    </row>
    <row r="8696" spans="1:11" s="139" customFormat="1" ht="30" customHeight="1">
      <c r="A8696" s="140" t="s">
        <v>5991</v>
      </c>
      <c r="B8696" s="142"/>
      <c r="C8696" s="142"/>
      <c r="D8696" s="142">
        <v>4659.7</v>
      </c>
      <c r="E8696" s="142">
        <v>4659.7</v>
      </c>
      <c r="F8696" s="142" t="s">
        <v>8779</v>
      </c>
      <c r="K8696" s="140" t="s">
        <v>9365</v>
      </c>
    </row>
    <row r="8697" spans="1:11" s="139" customFormat="1" ht="30" customHeight="1">
      <c r="A8697" s="140" t="s">
        <v>52</v>
      </c>
      <c r="B8697" s="142"/>
      <c r="C8697" s="142"/>
      <c r="D8697" s="142"/>
      <c r="E8697" s="142"/>
      <c r="F8697" s="142"/>
      <c r="K8697" s="140" t="s">
        <v>52</v>
      </c>
    </row>
    <row r="8698" spans="1:11" s="139" customFormat="1" ht="30" customHeight="1">
      <c r="A8698" s="140" t="s">
        <v>3618</v>
      </c>
      <c r="B8698" s="142"/>
      <c r="C8698" s="142"/>
      <c r="D8698" s="142">
        <v>4659.7</v>
      </c>
      <c r="E8698" s="142">
        <v>4659.7</v>
      </c>
      <c r="F8698" s="142"/>
      <c r="K8698" s="140" t="s">
        <v>6761</v>
      </c>
    </row>
    <row r="8699" spans="1:11" s="139" customFormat="1" ht="30" customHeight="1">
      <c r="A8699" s="140" t="s">
        <v>52</v>
      </c>
      <c r="B8699" s="142"/>
      <c r="C8699" s="142"/>
      <c r="D8699" s="142"/>
      <c r="E8699" s="142"/>
      <c r="F8699" s="142"/>
      <c r="K8699" s="140" t="s">
        <v>6796</v>
      </c>
    </row>
    <row r="8700" spans="1:11" s="139" customFormat="1" ht="30" customHeight="1">
      <c r="A8700" s="140" t="s">
        <v>6018</v>
      </c>
      <c r="B8700" s="142"/>
      <c r="C8700" s="142"/>
      <c r="D8700" s="142"/>
      <c r="E8700" s="142"/>
      <c r="F8700" s="142"/>
      <c r="K8700" s="140" t="s">
        <v>9390</v>
      </c>
    </row>
    <row r="8701" spans="1:11" s="139" customFormat="1" ht="30" customHeight="1">
      <c r="A8701" s="140" t="s">
        <v>6019</v>
      </c>
      <c r="B8701" s="142"/>
      <c r="C8701" s="142"/>
      <c r="D8701" s="142"/>
      <c r="E8701" s="142"/>
      <c r="F8701" s="142"/>
      <c r="K8701" s="140" t="s">
        <v>9391</v>
      </c>
    </row>
    <row r="8702" spans="1:11" s="139" customFormat="1" ht="30" customHeight="1">
      <c r="A8702" s="140" t="s">
        <v>6020</v>
      </c>
      <c r="B8702" s="142">
        <v>908.3</v>
      </c>
      <c r="C8702" s="142"/>
      <c r="D8702" s="142"/>
      <c r="E8702" s="142">
        <v>908.3</v>
      </c>
      <c r="F8702" s="142"/>
      <c r="K8702" s="140" t="s">
        <v>9392</v>
      </c>
    </row>
    <row r="8703" spans="1:11" s="139" customFormat="1" ht="30" customHeight="1">
      <c r="A8703" s="140" t="s">
        <v>6021</v>
      </c>
      <c r="B8703" s="142"/>
      <c r="C8703" s="142">
        <v>24670.5</v>
      </c>
      <c r="D8703" s="142"/>
      <c r="E8703" s="142">
        <v>24670.5</v>
      </c>
      <c r="F8703" s="142"/>
      <c r="K8703" s="140" t="s">
        <v>9393</v>
      </c>
    </row>
    <row r="8704" spans="1:11" s="139" customFormat="1" ht="30" customHeight="1">
      <c r="A8704" s="140" t="s">
        <v>6022</v>
      </c>
      <c r="B8704" s="142">
        <v>10049</v>
      </c>
      <c r="C8704" s="142"/>
      <c r="D8704" s="142"/>
      <c r="E8704" s="142">
        <v>10049</v>
      </c>
      <c r="F8704" s="142"/>
      <c r="K8704" s="140" t="s">
        <v>9394</v>
      </c>
    </row>
    <row r="8705" spans="1:11" s="139" customFormat="1" ht="30" customHeight="1">
      <c r="A8705" s="140" t="s">
        <v>5334</v>
      </c>
      <c r="B8705" s="142"/>
      <c r="C8705" s="142"/>
      <c r="D8705" s="142"/>
      <c r="E8705" s="142"/>
      <c r="F8705" s="142"/>
      <c r="K8705" s="140" t="s">
        <v>8761</v>
      </c>
    </row>
    <row r="8706" spans="1:11" s="139" customFormat="1" ht="30" customHeight="1">
      <c r="A8706" s="140" t="s">
        <v>6023</v>
      </c>
      <c r="B8706" s="142"/>
      <c r="C8706" s="142">
        <v>15859.6</v>
      </c>
      <c r="D8706" s="142"/>
      <c r="E8706" s="142">
        <v>15859.6</v>
      </c>
      <c r="F8706" s="142"/>
      <c r="K8706" s="140" t="s">
        <v>9395</v>
      </c>
    </row>
    <row r="8707" spans="1:11" s="139" customFormat="1" ht="30" customHeight="1">
      <c r="A8707" s="140" t="s">
        <v>3618</v>
      </c>
      <c r="B8707" s="142">
        <v>10957.3</v>
      </c>
      <c r="C8707" s="142">
        <v>40530.1</v>
      </c>
      <c r="D8707" s="142"/>
      <c r="E8707" s="142">
        <v>51487.4</v>
      </c>
      <c r="F8707" s="142"/>
      <c r="K8707" s="140" t="s">
        <v>6821</v>
      </c>
    </row>
    <row r="8708" spans="1:11" s="139" customFormat="1" ht="30" customHeight="1">
      <c r="A8708" s="140" t="s">
        <v>52</v>
      </c>
      <c r="B8708" s="142"/>
      <c r="C8708" s="142"/>
      <c r="D8708" s="142"/>
      <c r="E8708" s="142"/>
      <c r="F8708" s="142"/>
      <c r="K8708" s="140" t="s">
        <v>52</v>
      </c>
    </row>
    <row r="8709" spans="1:11" s="139" customFormat="1" ht="30" customHeight="1">
      <c r="A8709" s="140" t="s">
        <v>3929</v>
      </c>
      <c r="B8709" s="142">
        <v>14590.5</v>
      </c>
      <c r="C8709" s="142">
        <v>68725</v>
      </c>
      <c r="D8709" s="142">
        <v>40196</v>
      </c>
      <c r="E8709" s="142">
        <v>123511.5</v>
      </c>
      <c r="F8709" s="142"/>
      <c r="K8709" s="140" t="s">
        <v>7041</v>
      </c>
    </row>
    <row r="8710" spans="1:11" s="139" customFormat="1" ht="30" customHeight="1">
      <c r="A8710" s="140"/>
      <c r="B8710" s="140"/>
      <c r="C8710" s="140"/>
      <c r="D8710" s="140"/>
      <c r="E8710" s="140"/>
      <c r="F8710" s="140"/>
    </row>
    <row r="8711" spans="1:11" s="139" customFormat="1" ht="30" customHeight="1" thickBot="1">
      <c r="A8711" s="144" t="s">
        <v>3566</v>
      </c>
      <c r="B8711" s="145">
        <v>14590</v>
      </c>
      <c r="C8711" s="145">
        <v>68725</v>
      </c>
      <c r="D8711" s="145">
        <v>40196</v>
      </c>
      <c r="E8711" s="145">
        <v>123511</v>
      </c>
      <c r="F8711" s="144"/>
    </row>
    <row r="8712" spans="1:11" s="139" customFormat="1" ht="30" customHeight="1">
      <c r="A8712" s="140"/>
      <c r="B8712" s="140"/>
      <c r="C8712" s="140"/>
      <c r="D8712" s="140"/>
      <c r="E8712" s="140"/>
      <c r="F8712" s="140"/>
    </row>
    <row r="8713" spans="1:11" s="139" customFormat="1" ht="30" customHeight="1">
      <c r="A8713" s="140" t="s">
        <v>9396</v>
      </c>
      <c r="B8713" s="141">
        <v>13542</v>
      </c>
      <c r="C8713" s="141">
        <v>95221</v>
      </c>
      <c r="D8713" s="141">
        <v>26293</v>
      </c>
      <c r="E8713" s="141">
        <v>135056</v>
      </c>
      <c r="F8713" s="140" t="s">
        <v>52</v>
      </c>
      <c r="G8713" s="139" t="s">
        <v>52</v>
      </c>
      <c r="H8713" s="139" t="s">
        <v>6637</v>
      </c>
      <c r="K8713" s="139">
        <v>1</v>
      </c>
    </row>
    <row r="8714" spans="1:11" s="139" customFormat="1" ht="30" customHeight="1">
      <c r="A8714" s="147"/>
      <c r="B8714" s="140"/>
      <c r="C8714" s="140"/>
      <c r="D8714" s="140"/>
      <c r="E8714" s="140"/>
      <c r="F8714" s="140"/>
    </row>
    <row r="8715" spans="1:11" s="139" customFormat="1" ht="30" customHeight="1">
      <c r="A8715" s="140" t="s">
        <v>6674</v>
      </c>
      <c r="B8715" s="140"/>
      <c r="C8715" s="140"/>
      <c r="D8715" s="140"/>
      <c r="E8715" s="140"/>
      <c r="F8715" s="140"/>
      <c r="G8715" s="139" t="s">
        <v>52</v>
      </c>
      <c r="I8715" s="139" t="s">
        <v>1535</v>
      </c>
      <c r="J8715" s="139" t="s">
        <v>52</v>
      </c>
      <c r="K8715" s="139" t="s">
        <v>56</v>
      </c>
    </row>
    <row r="8716" spans="1:11" s="139" customFormat="1" ht="30" customHeight="1">
      <c r="A8716" s="140" t="s">
        <v>52</v>
      </c>
      <c r="B8716" s="142"/>
      <c r="C8716" s="142"/>
      <c r="D8716" s="142"/>
      <c r="E8716" s="142"/>
      <c r="F8716" s="142"/>
      <c r="K8716" s="140" t="s">
        <v>6824</v>
      </c>
    </row>
    <row r="8717" spans="1:11" s="139" customFormat="1" ht="30" customHeight="1">
      <c r="A8717" s="140" t="s">
        <v>52</v>
      </c>
      <c r="B8717" s="142"/>
      <c r="C8717" s="142"/>
      <c r="D8717" s="142"/>
      <c r="E8717" s="142"/>
      <c r="F8717" s="142"/>
      <c r="K8717" s="140" t="s">
        <v>52</v>
      </c>
    </row>
    <row r="8718" spans="1:11" s="139" customFormat="1" ht="30" customHeight="1">
      <c r="A8718" s="140" t="s">
        <v>6024</v>
      </c>
      <c r="B8718" s="142"/>
      <c r="C8718" s="142"/>
      <c r="D8718" s="142"/>
      <c r="E8718" s="142"/>
      <c r="F8718" s="142"/>
      <c r="K8718" s="140" t="s">
        <v>9397</v>
      </c>
    </row>
    <row r="8719" spans="1:11" s="139" customFormat="1" ht="30" customHeight="1">
      <c r="A8719" s="140" t="s">
        <v>52</v>
      </c>
      <c r="B8719" s="142"/>
      <c r="C8719" s="142"/>
      <c r="D8719" s="142"/>
      <c r="E8719" s="142"/>
      <c r="F8719" s="142"/>
      <c r="K8719" s="140" t="s">
        <v>52</v>
      </c>
    </row>
    <row r="8720" spans="1:11" s="139" customFormat="1" ht="30" customHeight="1">
      <c r="A8720" s="140" t="s">
        <v>5068</v>
      </c>
      <c r="B8720" s="142"/>
      <c r="C8720" s="142"/>
      <c r="D8720" s="142"/>
      <c r="E8720" s="142"/>
      <c r="F8720" s="142"/>
      <c r="K8720" s="140" t="s">
        <v>8458</v>
      </c>
    </row>
    <row r="8721" spans="1:11" s="139" customFormat="1" ht="30" customHeight="1">
      <c r="A8721" s="140" t="s">
        <v>5069</v>
      </c>
      <c r="B8721" s="142"/>
      <c r="C8721" s="142"/>
      <c r="D8721" s="142"/>
      <c r="E8721" s="142"/>
      <c r="F8721" s="142"/>
      <c r="K8721" s="140" t="s">
        <v>8459</v>
      </c>
    </row>
    <row r="8722" spans="1:11" s="139" customFormat="1" ht="30" customHeight="1">
      <c r="A8722" s="140" t="s">
        <v>5070</v>
      </c>
      <c r="B8722" s="142"/>
      <c r="C8722" s="142"/>
      <c r="D8722" s="142"/>
      <c r="E8722" s="142"/>
      <c r="F8722" s="142"/>
      <c r="K8722" s="140" t="s">
        <v>8460</v>
      </c>
    </row>
    <row r="8723" spans="1:11" s="139" customFormat="1" ht="30" customHeight="1">
      <c r="A8723" s="140" t="s">
        <v>4321</v>
      </c>
      <c r="B8723" s="142"/>
      <c r="C8723" s="142"/>
      <c r="D8723" s="142"/>
      <c r="E8723" s="142"/>
      <c r="F8723" s="142"/>
      <c r="K8723" s="140" t="s">
        <v>7554</v>
      </c>
    </row>
    <row r="8724" spans="1:11" s="139" customFormat="1" ht="30" customHeight="1">
      <c r="A8724" s="140" t="s">
        <v>4322</v>
      </c>
      <c r="B8724" s="142"/>
      <c r="C8724" s="142"/>
      <c r="D8724" s="142"/>
      <c r="E8724" s="142"/>
      <c r="F8724" s="142"/>
      <c r="K8724" s="140" t="s">
        <v>7555</v>
      </c>
    </row>
    <row r="8725" spans="1:11" s="139" customFormat="1" ht="30" customHeight="1">
      <c r="A8725" s="140" t="s">
        <v>5071</v>
      </c>
      <c r="B8725" s="142"/>
      <c r="C8725" s="142"/>
      <c r="D8725" s="142"/>
      <c r="E8725" s="142"/>
      <c r="F8725" s="142"/>
      <c r="K8725" s="140" t="s">
        <v>8461</v>
      </c>
    </row>
    <row r="8726" spans="1:11" s="139" customFormat="1" ht="30" customHeight="1">
      <c r="A8726" s="140" t="s">
        <v>4980</v>
      </c>
      <c r="B8726" s="142"/>
      <c r="C8726" s="142"/>
      <c r="D8726" s="142"/>
      <c r="E8726" s="142"/>
      <c r="F8726" s="142"/>
      <c r="K8726" s="140" t="s">
        <v>8401</v>
      </c>
    </row>
    <row r="8727" spans="1:11" s="139" customFormat="1" ht="30" customHeight="1">
      <c r="A8727" s="140" t="s">
        <v>5072</v>
      </c>
      <c r="B8727" s="142"/>
      <c r="C8727" s="142"/>
      <c r="D8727" s="142"/>
      <c r="E8727" s="142"/>
      <c r="F8727" s="142"/>
      <c r="K8727" s="140" t="s">
        <v>8462</v>
      </c>
    </row>
    <row r="8728" spans="1:11" s="139" customFormat="1" ht="30" customHeight="1">
      <c r="A8728" s="140" t="s">
        <v>3635</v>
      </c>
      <c r="B8728" s="142"/>
      <c r="C8728" s="142"/>
      <c r="D8728" s="142"/>
      <c r="E8728" s="142"/>
      <c r="F8728" s="142"/>
      <c r="K8728" s="140" t="s">
        <v>6777</v>
      </c>
    </row>
    <row r="8729" spans="1:11" s="139" customFormat="1" ht="30" customHeight="1">
      <c r="A8729" s="140" t="s">
        <v>5073</v>
      </c>
      <c r="B8729" s="142"/>
      <c r="C8729" s="142"/>
      <c r="D8729" s="142"/>
      <c r="E8729" s="142"/>
      <c r="F8729" s="142"/>
      <c r="K8729" s="140" t="s">
        <v>8463</v>
      </c>
    </row>
    <row r="8730" spans="1:11" s="139" customFormat="1" ht="30" customHeight="1">
      <c r="A8730" s="140" t="s">
        <v>4327</v>
      </c>
      <c r="B8730" s="142"/>
      <c r="C8730" s="142"/>
      <c r="D8730" s="142"/>
      <c r="E8730" s="142"/>
      <c r="F8730" s="142"/>
      <c r="K8730" s="140" t="s">
        <v>7560</v>
      </c>
    </row>
    <row r="8731" spans="1:11" s="139" customFormat="1" ht="30" customHeight="1">
      <c r="A8731" s="140" t="s">
        <v>5074</v>
      </c>
      <c r="B8731" s="142"/>
      <c r="C8731" s="142"/>
      <c r="D8731" s="142"/>
      <c r="E8731" s="142"/>
      <c r="F8731" s="142"/>
      <c r="K8731" s="140" t="s">
        <v>8464</v>
      </c>
    </row>
    <row r="8732" spans="1:11" s="139" customFormat="1" ht="30" customHeight="1">
      <c r="A8732" s="140" t="s">
        <v>4984</v>
      </c>
      <c r="B8732" s="142"/>
      <c r="C8732" s="142"/>
      <c r="D8732" s="142"/>
      <c r="E8732" s="142"/>
      <c r="F8732" s="142"/>
      <c r="K8732" s="140" t="s">
        <v>8405</v>
      </c>
    </row>
    <row r="8733" spans="1:11" s="139" customFormat="1" ht="30" customHeight="1">
      <c r="A8733" s="140" t="s">
        <v>4985</v>
      </c>
      <c r="B8733" s="142"/>
      <c r="C8733" s="142"/>
      <c r="D8733" s="142"/>
      <c r="E8733" s="142"/>
      <c r="F8733" s="142"/>
      <c r="K8733" s="140" t="s">
        <v>4985</v>
      </c>
    </row>
    <row r="8734" spans="1:11" s="139" customFormat="1" ht="30" customHeight="1">
      <c r="A8734" s="140" t="s">
        <v>4986</v>
      </c>
      <c r="B8734" s="142"/>
      <c r="C8734" s="142"/>
      <c r="D8734" s="142"/>
      <c r="E8734" s="142"/>
      <c r="F8734" s="142"/>
      <c r="K8734" s="140" t="s">
        <v>4986</v>
      </c>
    </row>
    <row r="8735" spans="1:11" s="139" customFormat="1" ht="30" customHeight="1">
      <c r="A8735" s="140" t="s">
        <v>3586</v>
      </c>
      <c r="B8735" s="142"/>
      <c r="C8735" s="142"/>
      <c r="D8735" s="142"/>
      <c r="E8735" s="142"/>
      <c r="F8735" s="142"/>
      <c r="K8735" s="140" t="s">
        <v>6718</v>
      </c>
    </row>
    <row r="8736" spans="1:11" s="139" customFormat="1" ht="30" customHeight="1">
      <c r="A8736" s="140" t="s">
        <v>4987</v>
      </c>
      <c r="B8736" s="142"/>
      <c r="C8736" s="142"/>
      <c r="D8736" s="142"/>
      <c r="E8736" s="142"/>
      <c r="F8736" s="142"/>
      <c r="K8736" s="140" t="s">
        <v>8406</v>
      </c>
    </row>
    <row r="8737" spans="1:11" s="139" customFormat="1" ht="30" customHeight="1">
      <c r="A8737" s="140" t="s">
        <v>5075</v>
      </c>
      <c r="B8737" s="142"/>
      <c r="C8737" s="142"/>
      <c r="D8737" s="142"/>
      <c r="E8737" s="142"/>
      <c r="F8737" s="142"/>
      <c r="K8737" s="140" t="s">
        <v>8465</v>
      </c>
    </row>
    <row r="8738" spans="1:11" s="139" customFormat="1" ht="30" customHeight="1">
      <c r="A8738" s="140" t="s">
        <v>5076</v>
      </c>
      <c r="B8738" s="142"/>
      <c r="C8738" s="142"/>
      <c r="D8738" s="142"/>
      <c r="E8738" s="142"/>
      <c r="F8738" s="142"/>
      <c r="K8738" s="140" t="s">
        <v>8466</v>
      </c>
    </row>
    <row r="8739" spans="1:11" s="139" customFormat="1" ht="30" customHeight="1">
      <c r="A8739" s="140" t="s">
        <v>52</v>
      </c>
      <c r="B8739" s="142"/>
      <c r="C8739" s="142"/>
      <c r="D8739" s="142"/>
      <c r="E8739" s="142"/>
      <c r="F8739" s="142"/>
      <c r="K8739" s="140" t="s">
        <v>52</v>
      </c>
    </row>
    <row r="8740" spans="1:11" s="139" customFormat="1" ht="30" customHeight="1">
      <c r="A8740" s="140" t="s">
        <v>52</v>
      </c>
      <c r="B8740" s="142"/>
      <c r="C8740" s="142"/>
      <c r="D8740" s="142"/>
      <c r="E8740" s="142"/>
      <c r="F8740" s="142"/>
      <c r="K8740" s="140" t="s">
        <v>6676</v>
      </c>
    </row>
    <row r="8741" spans="1:11" s="139" customFormat="1" ht="30" customHeight="1">
      <c r="A8741" s="140" t="s">
        <v>5077</v>
      </c>
      <c r="B8741" s="142"/>
      <c r="C8741" s="142"/>
      <c r="D8741" s="142"/>
      <c r="E8741" s="142"/>
      <c r="F8741" s="142"/>
      <c r="K8741" s="140" t="s">
        <v>8467</v>
      </c>
    </row>
    <row r="8742" spans="1:11" s="139" customFormat="1" ht="30" customHeight="1">
      <c r="A8742" s="140" t="s">
        <v>5078</v>
      </c>
      <c r="B8742" s="142">
        <v>1989.4</v>
      </c>
      <c r="C8742" s="142"/>
      <c r="D8742" s="142"/>
      <c r="E8742" s="142">
        <v>1989.4</v>
      </c>
      <c r="F8742" s="142" t="s">
        <v>7566</v>
      </c>
      <c r="K8742" s="140" t="s">
        <v>8468</v>
      </c>
    </row>
    <row r="8743" spans="1:11" s="139" customFormat="1" ht="30" customHeight="1">
      <c r="A8743" s="140" t="s">
        <v>5079</v>
      </c>
      <c r="B8743" s="142"/>
      <c r="C8743" s="142">
        <v>10052.1</v>
      </c>
      <c r="D8743" s="142"/>
      <c r="E8743" s="142">
        <v>10052.1</v>
      </c>
      <c r="F8743" s="142" t="s">
        <v>7568</v>
      </c>
      <c r="K8743" s="140" t="s">
        <v>8469</v>
      </c>
    </row>
    <row r="8744" spans="1:11" s="139" customFormat="1" ht="30" customHeight="1">
      <c r="A8744" s="140" t="s">
        <v>5080</v>
      </c>
      <c r="B8744" s="142"/>
      <c r="C8744" s="142"/>
      <c r="D8744" s="142">
        <v>9381.2999999999993</v>
      </c>
      <c r="E8744" s="142">
        <v>9381.2999999999993</v>
      </c>
      <c r="F8744" s="142" t="s">
        <v>7570</v>
      </c>
      <c r="K8744" s="140" t="s">
        <v>8470</v>
      </c>
    </row>
    <row r="8745" spans="1:11" s="139" customFormat="1" ht="30" customHeight="1">
      <c r="A8745" s="140" t="s">
        <v>52</v>
      </c>
      <c r="B8745" s="142"/>
      <c r="C8745" s="142"/>
      <c r="D8745" s="142"/>
      <c r="E8745" s="142"/>
      <c r="F8745" s="142"/>
      <c r="K8745" s="140" t="s">
        <v>52</v>
      </c>
    </row>
    <row r="8746" spans="1:11" s="139" customFormat="1" ht="30" customHeight="1">
      <c r="A8746" s="140" t="s">
        <v>3618</v>
      </c>
      <c r="B8746" s="142">
        <v>1989.4</v>
      </c>
      <c r="C8746" s="142">
        <v>10052.1</v>
      </c>
      <c r="D8746" s="142">
        <v>9381.2999999999993</v>
      </c>
      <c r="E8746" s="142">
        <v>21422.799999999999</v>
      </c>
      <c r="F8746" s="142"/>
      <c r="K8746" s="140" t="s">
        <v>6757</v>
      </c>
    </row>
    <row r="8747" spans="1:11" s="139" customFormat="1" ht="30" customHeight="1">
      <c r="A8747" s="140" t="s">
        <v>52</v>
      </c>
      <c r="B8747" s="142"/>
      <c r="C8747" s="142"/>
      <c r="D8747" s="142"/>
      <c r="E8747" s="142"/>
      <c r="F8747" s="142"/>
      <c r="K8747" s="140" t="s">
        <v>6758</v>
      </c>
    </row>
    <row r="8748" spans="1:11" s="139" customFormat="1" ht="30" customHeight="1">
      <c r="A8748" s="140" t="s">
        <v>5081</v>
      </c>
      <c r="B8748" s="142"/>
      <c r="C8748" s="142"/>
      <c r="D8748" s="142"/>
      <c r="E8748" s="142"/>
      <c r="F8748" s="142"/>
      <c r="K8748" s="140" t="s">
        <v>8471</v>
      </c>
    </row>
    <row r="8749" spans="1:11" s="139" customFormat="1" ht="30" customHeight="1">
      <c r="A8749" s="140" t="s">
        <v>4341</v>
      </c>
      <c r="B8749" s="142"/>
      <c r="C8749" s="142"/>
      <c r="D8749" s="142"/>
      <c r="E8749" s="142"/>
      <c r="F8749" s="142"/>
      <c r="K8749" s="140" t="s">
        <v>7577</v>
      </c>
    </row>
    <row r="8750" spans="1:11" s="139" customFormat="1" ht="30" customHeight="1">
      <c r="A8750" s="140" t="s">
        <v>5004</v>
      </c>
      <c r="B8750" s="142"/>
      <c r="C8750" s="142"/>
      <c r="D8750" s="142"/>
      <c r="E8750" s="142"/>
      <c r="F8750" s="142"/>
      <c r="K8750" s="140" t="s">
        <v>8426</v>
      </c>
    </row>
    <row r="8751" spans="1:11" s="139" customFormat="1" ht="30" customHeight="1">
      <c r="A8751" s="140" t="s">
        <v>5082</v>
      </c>
      <c r="B8751" s="142"/>
      <c r="C8751" s="142"/>
      <c r="D8751" s="142"/>
      <c r="E8751" s="142"/>
      <c r="F8751" s="142"/>
      <c r="K8751" s="140" t="s">
        <v>8472</v>
      </c>
    </row>
    <row r="8752" spans="1:11" s="139" customFormat="1" ht="30" customHeight="1">
      <c r="A8752" s="140" t="s">
        <v>5006</v>
      </c>
      <c r="B8752" s="142"/>
      <c r="C8752" s="142"/>
      <c r="D8752" s="142"/>
      <c r="E8752" s="142"/>
      <c r="F8752" s="142"/>
      <c r="K8752" s="140" t="s">
        <v>8428</v>
      </c>
    </row>
    <row r="8753" spans="1:11" s="139" customFormat="1" ht="30" customHeight="1">
      <c r="A8753" s="140" t="s">
        <v>5083</v>
      </c>
      <c r="B8753" s="142"/>
      <c r="C8753" s="142"/>
      <c r="D8753" s="142"/>
      <c r="E8753" s="142"/>
      <c r="F8753" s="142"/>
      <c r="K8753" s="140" t="s">
        <v>8473</v>
      </c>
    </row>
    <row r="8754" spans="1:11" s="139" customFormat="1" ht="30" customHeight="1">
      <c r="A8754" s="140" t="s">
        <v>5084</v>
      </c>
      <c r="B8754" s="142"/>
      <c r="C8754" s="142"/>
      <c r="D8754" s="142"/>
      <c r="E8754" s="142"/>
      <c r="F8754" s="142"/>
      <c r="K8754" s="140" t="s">
        <v>8474</v>
      </c>
    </row>
    <row r="8755" spans="1:11" s="139" customFormat="1" ht="30" customHeight="1">
      <c r="A8755" s="140" t="s">
        <v>5085</v>
      </c>
      <c r="B8755" s="142"/>
      <c r="C8755" s="142"/>
      <c r="D8755" s="142"/>
      <c r="E8755" s="142"/>
      <c r="F8755" s="142"/>
      <c r="K8755" s="140" t="s">
        <v>8475</v>
      </c>
    </row>
    <row r="8756" spans="1:11" s="139" customFormat="1" ht="30" customHeight="1">
      <c r="A8756" s="140" t="s">
        <v>5086</v>
      </c>
      <c r="B8756" s="142">
        <v>3586.4</v>
      </c>
      <c r="C8756" s="142"/>
      <c r="D8756" s="142"/>
      <c r="E8756" s="142">
        <v>3586.4</v>
      </c>
      <c r="F8756" s="142" t="s">
        <v>7566</v>
      </c>
      <c r="K8756" s="140" t="s">
        <v>8476</v>
      </c>
    </row>
    <row r="8757" spans="1:11" s="139" customFormat="1" ht="30" customHeight="1">
      <c r="A8757" s="140" t="s">
        <v>5087</v>
      </c>
      <c r="B8757" s="142"/>
      <c r="C8757" s="142">
        <v>18121</v>
      </c>
      <c r="D8757" s="142"/>
      <c r="E8757" s="142">
        <v>18121</v>
      </c>
      <c r="F8757" s="142" t="s">
        <v>7568</v>
      </c>
      <c r="K8757" s="140" t="s">
        <v>8477</v>
      </c>
    </row>
    <row r="8758" spans="1:11" s="139" customFormat="1" ht="30" customHeight="1">
      <c r="A8758" s="140" t="s">
        <v>5088</v>
      </c>
      <c r="B8758" s="142"/>
      <c r="C8758" s="142"/>
      <c r="D8758" s="142">
        <v>16911.7</v>
      </c>
      <c r="E8758" s="142">
        <v>16911.7</v>
      </c>
      <c r="F8758" s="142" t="s">
        <v>7570</v>
      </c>
      <c r="K8758" s="140" t="s">
        <v>8478</v>
      </c>
    </row>
    <row r="8759" spans="1:11" s="139" customFormat="1" ht="30" customHeight="1">
      <c r="A8759" s="140" t="s">
        <v>52</v>
      </c>
      <c r="B8759" s="142"/>
      <c r="C8759" s="142"/>
      <c r="D8759" s="142"/>
      <c r="E8759" s="142"/>
      <c r="F8759" s="142"/>
      <c r="K8759" s="140" t="s">
        <v>52</v>
      </c>
    </row>
    <row r="8760" spans="1:11" s="139" customFormat="1" ht="30" customHeight="1">
      <c r="A8760" s="140" t="s">
        <v>3618</v>
      </c>
      <c r="B8760" s="142">
        <v>3586.4</v>
      </c>
      <c r="C8760" s="142">
        <v>18121</v>
      </c>
      <c r="D8760" s="142">
        <v>16911.7</v>
      </c>
      <c r="E8760" s="142">
        <v>38619.1</v>
      </c>
      <c r="F8760" s="142"/>
      <c r="K8760" s="140" t="s">
        <v>6761</v>
      </c>
    </row>
    <row r="8761" spans="1:11" s="139" customFormat="1" ht="30" customHeight="1">
      <c r="A8761" s="140" t="s">
        <v>52</v>
      </c>
      <c r="B8761" s="142"/>
      <c r="C8761" s="142"/>
      <c r="D8761" s="142"/>
      <c r="E8761" s="142"/>
      <c r="F8761" s="142"/>
      <c r="K8761" s="140" t="s">
        <v>6796</v>
      </c>
    </row>
    <row r="8762" spans="1:11" s="139" customFormat="1" ht="30" customHeight="1">
      <c r="A8762" s="140" t="s">
        <v>3650</v>
      </c>
      <c r="B8762" s="142"/>
      <c r="C8762" s="142"/>
      <c r="D8762" s="142"/>
      <c r="E8762" s="142"/>
      <c r="F8762" s="142"/>
      <c r="K8762" s="140" t="s">
        <v>6806</v>
      </c>
    </row>
    <row r="8763" spans="1:11" s="139" customFormat="1" ht="30" customHeight="1">
      <c r="A8763" s="140" t="s">
        <v>5089</v>
      </c>
      <c r="B8763" s="142"/>
      <c r="C8763" s="142"/>
      <c r="D8763" s="142"/>
      <c r="E8763" s="142"/>
      <c r="F8763" s="142"/>
      <c r="K8763" s="140" t="s">
        <v>8479</v>
      </c>
    </row>
    <row r="8764" spans="1:11" s="139" customFormat="1" ht="30" customHeight="1">
      <c r="A8764" s="140" t="s">
        <v>5090</v>
      </c>
      <c r="B8764" s="142"/>
      <c r="C8764" s="142">
        <v>8726.2000000000007</v>
      </c>
      <c r="D8764" s="142"/>
      <c r="E8764" s="142">
        <v>8726.2000000000007</v>
      </c>
      <c r="F8764" s="142" t="s">
        <v>6755</v>
      </c>
      <c r="K8764" s="140" t="s">
        <v>8480</v>
      </c>
    </row>
    <row r="8765" spans="1:11" s="139" customFormat="1" ht="30" customHeight="1">
      <c r="A8765" s="140" t="s">
        <v>5091</v>
      </c>
      <c r="B8765" s="142"/>
      <c r="C8765" s="142"/>
      <c r="D8765" s="142"/>
      <c r="E8765" s="142"/>
      <c r="F8765" s="142"/>
      <c r="K8765" s="140" t="s">
        <v>8481</v>
      </c>
    </row>
    <row r="8766" spans="1:11" s="139" customFormat="1" ht="30" customHeight="1">
      <c r="A8766" s="140" t="s">
        <v>5092</v>
      </c>
      <c r="B8766" s="142"/>
      <c r="C8766" s="142">
        <v>5433.6</v>
      </c>
      <c r="D8766" s="142"/>
      <c r="E8766" s="142">
        <v>5433.6</v>
      </c>
      <c r="F8766" s="142" t="s">
        <v>7075</v>
      </c>
      <c r="K8766" s="140" t="s">
        <v>8482</v>
      </c>
    </row>
    <row r="8767" spans="1:11" s="139" customFormat="1" ht="30" customHeight="1">
      <c r="A8767" s="140" t="s">
        <v>52</v>
      </c>
      <c r="B8767" s="142"/>
      <c r="C8767" s="142"/>
      <c r="D8767" s="142"/>
      <c r="E8767" s="142"/>
      <c r="F8767" s="142"/>
      <c r="K8767" s="140" t="s">
        <v>52</v>
      </c>
    </row>
    <row r="8768" spans="1:11" s="139" customFormat="1" ht="30" customHeight="1">
      <c r="A8768" s="140" t="s">
        <v>3618</v>
      </c>
      <c r="B8768" s="142"/>
      <c r="C8768" s="142">
        <v>14159.8</v>
      </c>
      <c r="D8768" s="142"/>
      <c r="E8768" s="142">
        <v>14159.8</v>
      </c>
      <c r="F8768" s="142"/>
      <c r="K8768" s="140" t="s">
        <v>6821</v>
      </c>
    </row>
    <row r="8769" spans="1:11" s="139" customFormat="1" ht="30" customHeight="1">
      <c r="A8769" s="140" t="s">
        <v>52</v>
      </c>
      <c r="B8769" s="142"/>
      <c r="C8769" s="142"/>
      <c r="D8769" s="142"/>
      <c r="E8769" s="142"/>
      <c r="F8769" s="142"/>
      <c r="K8769" s="140" t="s">
        <v>6805</v>
      </c>
    </row>
    <row r="8770" spans="1:11" s="139" customFormat="1" ht="30" customHeight="1">
      <c r="A8770" s="140" t="s">
        <v>6025</v>
      </c>
      <c r="B8770" s="142"/>
      <c r="C8770" s="142"/>
      <c r="D8770" s="142"/>
      <c r="E8770" s="142"/>
      <c r="F8770" s="142"/>
      <c r="K8770" s="140" t="s">
        <v>9398</v>
      </c>
    </row>
    <row r="8771" spans="1:11" s="139" customFormat="1" ht="30" customHeight="1">
      <c r="A8771" s="140" t="s">
        <v>6019</v>
      </c>
      <c r="B8771" s="142"/>
      <c r="C8771" s="142"/>
      <c r="D8771" s="142"/>
      <c r="E8771" s="142"/>
      <c r="F8771" s="142"/>
      <c r="K8771" s="140" t="s">
        <v>9391</v>
      </c>
    </row>
    <row r="8772" spans="1:11" s="139" customFormat="1" ht="30" customHeight="1">
      <c r="A8772" s="140" t="s">
        <v>6026</v>
      </c>
      <c r="B8772" s="142">
        <v>1393.9</v>
      </c>
      <c r="C8772" s="142"/>
      <c r="D8772" s="142"/>
      <c r="E8772" s="142">
        <v>1393.9</v>
      </c>
      <c r="F8772" s="142"/>
      <c r="K8772" s="140" t="s">
        <v>9399</v>
      </c>
    </row>
    <row r="8773" spans="1:11" s="139" customFormat="1" ht="30" customHeight="1">
      <c r="A8773" s="140" t="s">
        <v>6027</v>
      </c>
      <c r="B8773" s="142"/>
      <c r="C8773" s="142">
        <v>24651.4</v>
      </c>
      <c r="D8773" s="142"/>
      <c r="E8773" s="142">
        <v>24651.4</v>
      </c>
      <c r="F8773" s="142"/>
      <c r="K8773" s="140" t="s">
        <v>9400</v>
      </c>
    </row>
    <row r="8774" spans="1:11" s="139" customFormat="1" ht="30" customHeight="1">
      <c r="A8774" s="140" t="s">
        <v>6028</v>
      </c>
      <c r="B8774" s="142">
        <v>6573.2</v>
      </c>
      <c r="C8774" s="142"/>
      <c r="D8774" s="142"/>
      <c r="E8774" s="142">
        <v>6573.2</v>
      </c>
      <c r="F8774" s="142"/>
      <c r="K8774" s="140" t="s">
        <v>9401</v>
      </c>
    </row>
    <row r="8775" spans="1:11" s="139" customFormat="1" ht="30" customHeight="1">
      <c r="A8775" s="140" t="s">
        <v>5334</v>
      </c>
      <c r="B8775" s="142"/>
      <c r="C8775" s="142"/>
      <c r="D8775" s="142"/>
      <c r="E8775" s="142"/>
      <c r="F8775" s="142"/>
      <c r="K8775" s="140" t="s">
        <v>8761</v>
      </c>
    </row>
    <row r="8776" spans="1:11" s="139" customFormat="1" ht="30" customHeight="1">
      <c r="A8776" s="140" t="s">
        <v>6029</v>
      </c>
      <c r="B8776" s="142"/>
      <c r="C8776" s="142">
        <v>15847.3</v>
      </c>
      <c r="D8776" s="142"/>
      <c r="E8776" s="142">
        <v>15847.3</v>
      </c>
      <c r="F8776" s="142"/>
      <c r="K8776" s="140" t="s">
        <v>9402</v>
      </c>
    </row>
    <row r="8777" spans="1:11" s="139" customFormat="1" ht="30" customHeight="1">
      <c r="A8777" s="140" t="s">
        <v>3618</v>
      </c>
      <c r="B8777" s="142">
        <v>7967.1</v>
      </c>
      <c r="C8777" s="142">
        <v>40498.699999999997</v>
      </c>
      <c r="D8777" s="142"/>
      <c r="E8777" s="142">
        <v>48465.8</v>
      </c>
      <c r="F8777" s="142"/>
      <c r="K8777" s="140" t="s">
        <v>6822</v>
      </c>
    </row>
    <row r="8778" spans="1:11" s="139" customFormat="1" ht="30" customHeight="1">
      <c r="A8778" s="140" t="s">
        <v>52</v>
      </c>
      <c r="B8778" s="142"/>
      <c r="C8778" s="142"/>
      <c r="D8778" s="142"/>
      <c r="E8778" s="142"/>
      <c r="F8778" s="142"/>
      <c r="K8778" s="140" t="s">
        <v>6814</v>
      </c>
    </row>
    <row r="8779" spans="1:11" s="139" customFormat="1" ht="30" customHeight="1">
      <c r="A8779" s="140" t="s">
        <v>6030</v>
      </c>
      <c r="B8779" s="142"/>
      <c r="C8779" s="142"/>
      <c r="D8779" s="142"/>
      <c r="E8779" s="142"/>
      <c r="F8779" s="142"/>
      <c r="K8779" s="140" t="s">
        <v>9403</v>
      </c>
    </row>
    <row r="8780" spans="1:11" s="139" customFormat="1" ht="30" customHeight="1">
      <c r="A8780" s="140" t="s">
        <v>6031</v>
      </c>
      <c r="B8780" s="142"/>
      <c r="C8780" s="142">
        <v>12389.8</v>
      </c>
      <c r="D8780" s="142"/>
      <c r="E8780" s="142">
        <v>12389.8</v>
      </c>
      <c r="F8780" s="142"/>
      <c r="K8780" s="140" t="s">
        <v>9404</v>
      </c>
    </row>
    <row r="8781" spans="1:11" s="139" customFormat="1" ht="30" customHeight="1">
      <c r="A8781" s="140" t="s">
        <v>6032</v>
      </c>
      <c r="B8781" s="142"/>
      <c r="C8781" s="142">
        <v>7964.8</v>
      </c>
      <c r="D8781" s="142"/>
      <c r="E8781" s="142">
        <v>7964.8</v>
      </c>
      <c r="F8781" s="142"/>
      <c r="K8781" s="140" t="s">
        <v>9405</v>
      </c>
    </row>
    <row r="8782" spans="1:11" s="139" customFormat="1" ht="30" customHeight="1">
      <c r="A8782" s="140" t="s">
        <v>3618</v>
      </c>
      <c r="B8782" s="142"/>
      <c r="C8782" s="142">
        <v>12389.8</v>
      </c>
      <c r="D8782" s="142"/>
      <c r="E8782" s="142">
        <v>12389.8</v>
      </c>
      <c r="F8782" s="142"/>
      <c r="K8782" s="140" t="s">
        <v>6823</v>
      </c>
    </row>
    <row r="8783" spans="1:11" s="139" customFormat="1" ht="30" customHeight="1">
      <c r="A8783" s="140" t="s">
        <v>6033</v>
      </c>
      <c r="B8783" s="142">
        <v>13542.9</v>
      </c>
      <c r="C8783" s="142">
        <v>95221.4</v>
      </c>
      <c r="D8783" s="142">
        <v>26293</v>
      </c>
      <c r="E8783" s="142">
        <v>135057.29999999999</v>
      </c>
      <c r="F8783" s="142"/>
      <c r="K8783" s="140" t="s">
        <v>9406</v>
      </c>
    </row>
    <row r="8784" spans="1:11" s="139" customFormat="1" ht="30" customHeight="1">
      <c r="A8784" s="140"/>
      <c r="B8784" s="140"/>
      <c r="C8784" s="140"/>
      <c r="D8784" s="140"/>
      <c r="E8784" s="140"/>
      <c r="F8784" s="140"/>
    </row>
    <row r="8785" spans="1:11" s="139" customFormat="1" ht="30" customHeight="1" thickBot="1">
      <c r="A8785" s="144" t="s">
        <v>3566</v>
      </c>
      <c r="B8785" s="145">
        <v>13542</v>
      </c>
      <c r="C8785" s="145">
        <v>95221</v>
      </c>
      <c r="D8785" s="145">
        <v>26293</v>
      </c>
      <c r="E8785" s="145">
        <v>135056</v>
      </c>
      <c r="F8785" s="144"/>
    </row>
    <row r="8786" spans="1:11" s="139" customFormat="1" ht="30" customHeight="1">
      <c r="A8786" s="140"/>
      <c r="B8786" s="140"/>
      <c r="C8786" s="140"/>
      <c r="D8786" s="140"/>
      <c r="E8786" s="140"/>
      <c r="F8786" s="140"/>
    </row>
    <row r="8787" spans="1:11" s="139" customFormat="1" ht="30" customHeight="1">
      <c r="A8787" s="140" t="s">
        <v>9407</v>
      </c>
      <c r="B8787" s="141">
        <v>5756</v>
      </c>
      <c r="C8787" s="141">
        <v>112266</v>
      </c>
      <c r="D8787" s="141">
        <v>8367</v>
      </c>
      <c r="E8787" s="141">
        <v>126389</v>
      </c>
      <c r="F8787" s="140" t="s">
        <v>52</v>
      </c>
      <c r="G8787" s="139" t="s">
        <v>52</v>
      </c>
      <c r="H8787" s="139" t="s">
        <v>6638</v>
      </c>
      <c r="K8787" s="139">
        <v>1</v>
      </c>
    </row>
    <row r="8788" spans="1:11" s="139" customFormat="1" ht="30" customHeight="1">
      <c r="A8788" s="147"/>
      <c r="B8788" s="140"/>
      <c r="C8788" s="140"/>
      <c r="D8788" s="140"/>
      <c r="E8788" s="140"/>
      <c r="F8788" s="140"/>
    </row>
    <row r="8789" spans="1:11" s="139" customFormat="1" ht="30" customHeight="1">
      <c r="A8789" s="140" t="s">
        <v>6674</v>
      </c>
      <c r="B8789" s="140"/>
      <c r="C8789" s="140"/>
      <c r="D8789" s="140"/>
      <c r="E8789" s="140"/>
      <c r="F8789" s="140"/>
      <c r="G8789" s="139" t="s">
        <v>52</v>
      </c>
      <c r="I8789" s="139" t="s">
        <v>1535</v>
      </c>
      <c r="J8789" s="139" t="s">
        <v>52</v>
      </c>
      <c r="K8789" s="139" t="s">
        <v>56</v>
      </c>
    </row>
    <row r="8790" spans="1:11" s="139" customFormat="1" ht="30" customHeight="1">
      <c r="A8790" s="140" t="s">
        <v>52</v>
      </c>
      <c r="B8790" s="142"/>
      <c r="C8790" s="142"/>
      <c r="D8790" s="142"/>
      <c r="E8790" s="142"/>
      <c r="F8790" s="142"/>
      <c r="K8790" s="140" t="s">
        <v>6814</v>
      </c>
    </row>
    <row r="8791" spans="1:11" s="139" customFormat="1" ht="30" customHeight="1">
      <c r="A8791" s="140" t="s">
        <v>52</v>
      </c>
      <c r="B8791" s="142"/>
      <c r="C8791" s="142"/>
      <c r="D8791" s="142"/>
      <c r="E8791" s="142"/>
      <c r="F8791" s="142"/>
      <c r="K8791" s="140" t="s">
        <v>52</v>
      </c>
    </row>
    <row r="8792" spans="1:11" s="139" customFormat="1" ht="30" customHeight="1">
      <c r="A8792" s="140" t="s">
        <v>6034</v>
      </c>
      <c r="B8792" s="142"/>
      <c r="C8792" s="142"/>
      <c r="D8792" s="142"/>
      <c r="E8792" s="142"/>
      <c r="F8792" s="142"/>
      <c r="K8792" s="140" t="s">
        <v>9408</v>
      </c>
    </row>
    <row r="8793" spans="1:11" s="139" customFormat="1" ht="30" customHeight="1">
      <c r="A8793" s="140" t="s">
        <v>52</v>
      </c>
      <c r="B8793" s="142"/>
      <c r="C8793" s="142"/>
      <c r="D8793" s="142"/>
      <c r="E8793" s="142"/>
      <c r="F8793" s="142"/>
      <c r="K8793" s="140" t="s">
        <v>52</v>
      </c>
    </row>
    <row r="8794" spans="1:11" s="139" customFormat="1" ht="30" customHeight="1">
      <c r="A8794" s="140" t="s">
        <v>3548</v>
      </c>
      <c r="B8794" s="142"/>
      <c r="C8794" s="142"/>
      <c r="D8794" s="142"/>
      <c r="E8794" s="142"/>
      <c r="F8794" s="142"/>
      <c r="K8794" s="140" t="s">
        <v>6677</v>
      </c>
    </row>
    <row r="8795" spans="1:11" s="139" customFormat="1" ht="30" customHeight="1">
      <c r="A8795" s="140" t="s">
        <v>6006</v>
      </c>
      <c r="B8795" s="142"/>
      <c r="C8795" s="142"/>
      <c r="D8795" s="142"/>
      <c r="E8795" s="142"/>
      <c r="F8795" s="142"/>
      <c r="K8795" s="140" t="s">
        <v>9374</v>
      </c>
    </row>
    <row r="8796" spans="1:11" s="139" customFormat="1" ht="30" customHeight="1">
      <c r="A8796" s="140" t="s">
        <v>6007</v>
      </c>
      <c r="B8796" s="142"/>
      <c r="C8796" s="142"/>
      <c r="D8796" s="142"/>
      <c r="E8796" s="142"/>
      <c r="F8796" s="142"/>
      <c r="K8796" s="140" t="s">
        <v>9375</v>
      </c>
    </row>
    <row r="8797" spans="1:11" s="139" customFormat="1" ht="30" customHeight="1">
      <c r="A8797" s="140" t="s">
        <v>52</v>
      </c>
      <c r="B8797" s="142"/>
      <c r="C8797" s="142"/>
      <c r="D8797" s="142"/>
      <c r="E8797" s="142"/>
      <c r="F8797" s="142"/>
      <c r="K8797" s="140" t="s">
        <v>52</v>
      </c>
    </row>
    <row r="8798" spans="1:11" s="139" customFormat="1" ht="30" customHeight="1">
      <c r="A8798" s="140" t="s">
        <v>52</v>
      </c>
      <c r="B8798" s="142"/>
      <c r="C8798" s="142"/>
      <c r="D8798" s="142"/>
      <c r="E8798" s="142"/>
      <c r="F8798" s="142"/>
      <c r="K8798" s="140" t="s">
        <v>6676</v>
      </c>
    </row>
    <row r="8799" spans="1:11" s="139" customFormat="1" ht="30" customHeight="1">
      <c r="A8799" s="140" t="s">
        <v>52</v>
      </c>
      <c r="B8799" s="142"/>
      <c r="C8799" s="142"/>
      <c r="D8799" s="142"/>
      <c r="E8799" s="142"/>
      <c r="F8799" s="142"/>
      <c r="K8799" s="140" t="s">
        <v>52</v>
      </c>
    </row>
    <row r="8800" spans="1:11" s="139" customFormat="1" ht="30" customHeight="1">
      <c r="A8800" s="140" t="s">
        <v>6008</v>
      </c>
      <c r="B8800" s="142"/>
      <c r="C8800" s="142"/>
      <c r="D8800" s="142"/>
      <c r="E8800" s="142"/>
      <c r="F8800" s="142"/>
      <c r="K8800" s="140" t="s">
        <v>9376</v>
      </c>
    </row>
    <row r="8801" spans="1:11" s="139" customFormat="1" ht="30" customHeight="1">
      <c r="A8801" s="140" t="s">
        <v>6009</v>
      </c>
      <c r="B8801" s="142">
        <v>1774.4</v>
      </c>
      <c r="C8801" s="142"/>
      <c r="D8801" s="142"/>
      <c r="E8801" s="142">
        <v>1774.4</v>
      </c>
      <c r="F8801" s="142" t="s">
        <v>7566</v>
      </c>
      <c r="K8801" s="140" t="s">
        <v>9377</v>
      </c>
    </row>
    <row r="8802" spans="1:11" s="139" customFormat="1" ht="30" customHeight="1">
      <c r="A8802" s="140" t="s">
        <v>6010</v>
      </c>
      <c r="B8802" s="142"/>
      <c r="C8802" s="142">
        <v>8965.4</v>
      </c>
      <c r="D8802" s="142"/>
      <c r="E8802" s="142">
        <v>8965.4</v>
      </c>
      <c r="F8802" s="142" t="s">
        <v>7568</v>
      </c>
      <c r="K8802" s="140" t="s">
        <v>9378</v>
      </c>
    </row>
    <row r="8803" spans="1:11" s="139" customFormat="1" ht="30" customHeight="1">
      <c r="A8803" s="140" t="s">
        <v>6011</v>
      </c>
      <c r="B8803" s="142"/>
      <c r="C8803" s="142"/>
      <c r="D8803" s="142">
        <v>8367.1</v>
      </c>
      <c r="E8803" s="142">
        <v>8367.1</v>
      </c>
      <c r="F8803" s="142" t="s">
        <v>7570</v>
      </c>
      <c r="K8803" s="140" t="s">
        <v>9379</v>
      </c>
    </row>
    <row r="8804" spans="1:11" s="139" customFormat="1" ht="30" customHeight="1">
      <c r="A8804" s="140" t="s">
        <v>6019</v>
      </c>
      <c r="B8804" s="142"/>
      <c r="C8804" s="142"/>
      <c r="D8804" s="142"/>
      <c r="E8804" s="142"/>
      <c r="F8804" s="142"/>
      <c r="K8804" s="140" t="s">
        <v>9391</v>
      </c>
    </row>
    <row r="8805" spans="1:11" s="139" customFormat="1" ht="30" customHeight="1">
      <c r="A8805" s="140" t="s">
        <v>6035</v>
      </c>
      <c r="B8805" s="142">
        <v>443.6</v>
      </c>
      <c r="C8805" s="142"/>
      <c r="D8805" s="142"/>
      <c r="E8805" s="142">
        <v>443.6</v>
      </c>
      <c r="F8805" s="142"/>
      <c r="K8805" s="140" t="s">
        <v>9409</v>
      </c>
    </row>
    <row r="8806" spans="1:11" s="139" customFormat="1" ht="30" customHeight="1">
      <c r="A8806" s="140" t="s">
        <v>6036</v>
      </c>
      <c r="B8806" s="142"/>
      <c r="C8806" s="142">
        <v>7844.7</v>
      </c>
      <c r="D8806" s="142"/>
      <c r="E8806" s="142">
        <v>7844.7</v>
      </c>
      <c r="F8806" s="142"/>
      <c r="K8806" s="140" t="s">
        <v>9410</v>
      </c>
    </row>
    <row r="8807" spans="1:11" s="139" customFormat="1" ht="30" customHeight="1">
      <c r="A8807" s="140" t="s">
        <v>6037</v>
      </c>
      <c r="B8807" s="142">
        <v>2091.6999999999998</v>
      </c>
      <c r="C8807" s="142"/>
      <c r="D8807" s="142"/>
      <c r="E8807" s="142">
        <v>2091.6999999999998</v>
      </c>
      <c r="F8807" s="142"/>
      <c r="K8807" s="140" t="s">
        <v>9411</v>
      </c>
    </row>
    <row r="8808" spans="1:11" s="139" customFormat="1" ht="30" customHeight="1">
      <c r="A8808" s="140" t="s">
        <v>5334</v>
      </c>
      <c r="B8808" s="142"/>
      <c r="C8808" s="142"/>
      <c r="D8808" s="142"/>
      <c r="E8808" s="142"/>
      <c r="F8808" s="142"/>
      <c r="K8808" s="140" t="s">
        <v>8761</v>
      </c>
    </row>
    <row r="8809" spans="1:11" s="139" customFormat="1" ht="30" customHeight="1">
      <c r="A8809" s="140" t="s">
        <v>6038</v>
      </c>
      <c r="B8809" s="142"/>
      <c r="C8809" s="142">
        <v>5043</v>
      </c>
      <c r="D8809" s="142"/>
      <c r="E8809" s="142">
        <v>5043</v>
      </c>
      <c r="F8809" s="142"/>
      <c r="K8809" s="140" t="s">
        <v>8762</v>
      </c>
    </row>
    <row r="8810" spans="1:11" s="139" customFormat="1" ht="30" customHeight="1">
      <c r="A8810" s="140" t="s">
        <v>52</v>
      </c>
      <c r="B8810" s="142"/>
      <c r="C8810" s="142"/>
      <c r="D8810" s="142"/>
      <c r="E8810" s="142"/>
      <c r="F8810" s="142"/>
      <c r="K8810" s="140" t="s">
        <v>52</v>
      </c>
    </row>
    <row r="8811" spans="1:11" s="139" customFormat="1" ht="30" customHeight="1">
      <c r="A8811" s="140" t="s">
        <v>4709</v>
      </c>
      <c r="B8811" s="142">
        <v>4309.7</v>
      </c>
      <c r="C8811" s="142">
        <v>21853.1</v>
      </c>
      <c r="D8811" s="142">
        <v>8367.1</v>
      </c>
      <c r="E8811" s="142">
        <v>34529.9</v>
      </c>
      <c r="F8811" s="142"/>
      <c r="K8811" s="140" t="s">
        <v>8083</v>
      </c>
    </row>
    <row r="8812" spans="1:11" s="139" customFormat="1" ht="30" customHeight="1">
      <c r="A8812" s="140" t="s">
        <v>52</v>
      </c>
      <c r="B8812" s="142"/>
      <c r="C8812" s="142"/>
      <c r="D8812" s="142"/>
      <c r="E8812" s="142"/>
      <c r="F8812" s="142"/>
      <c r="K8812" s="140" t="s">
        <v>52</v>
      </c>
    </row>
    <row r="8813" spans="1:11" s="139" customFormat="1" ht="30" customHeight="1">
      <c r="A8813" s="140" t="s">
        <v>52</v>
      </c>
      <c r="B8813" s="142"/>
      <c r="C8813" s="142"/>
      <c r="D8813" s="142"/>
      <c r="E8813" s="142"/>
      <c r="F8813" s="142"/>
      <c r="K8813" s="140" t="s">
        <v>6758</v>
      </c>
    </row>
    <row r="8814" spans="1:11" s="139" customFormat="1" ht="30" customHeight="1">
      <c r="A8814" s="140" t="s">
        <v>3683</v>
      </c>
      <c r="B8814" s="142"/>
      <c r="C8814" s="142"/>
      <c r="D8814" s="142"/>
      <c r="E8814" s="142"/>
      <c r="F8814" s="142"/>
      <c r="K8814" s="140" t="s">
        <v>6856</v>
      </c>
    </row>
    <row r="8815" spans="1:11" s="139" customFormat="1" ht="30" customHeight="1">
      <c r="A8815" s="140" t="s">
        <v>6012</v>
      </c>
      <c r="B8815" s="142"/>
      <c r="C8815" s="142">
        <v>26540.7</v>
      </c>
      <c r="D8815" s="142"/>
      <c r="E8815" s="142">
        <v>26540.7</v>
      </c>
      <c r="F8815" s="142" t="s">
        <v>6752</v>
      </c>
      <c r="K8815" s="140" t="s">
        <v>9381</v>
      </c>
    </row>
    <row r="8816" spans="1:11" s="139" customFormat="1" ht="30" customHeight="1">
      <c r="A8816" s="140" t="s">
        <v>6013</v>
      </c>
      <c r="B8816" s="142"/>
      <c r="C8816" s="142">
        <v>12263.9</v>
      </c>
      <c r="D8816" s="142"/>
      <c r="E8816" s="142">
        <v>12263.9</v>
      </c>
      <c r="F8816" s="142" t="s">
        <v>6755</v>
      </c>
      <c r="K8816" s="140" t="s">
        <v>9382</v>
      </c>
    </row>
    <row r="8817" spans="1:11" s="139" customFormat="1" ht="30" customHeight="1">
      <c r="A8817" s="140" t="s">
        <v>6014</v>
      </c>
      <c r="B8817" s="142"/>
      <c r="C8817" s="142">
        <v>9415.7999999999993</v>
      </c>
      <c r="D8817" s="142"/>
      <c r="E8817" s="142">
        <v>9415.7999999999993</v>
      </c>
      <c r="F8817" s="142" t="s">
        <v>6808</v>
      </c>
      <c r="K8817" s="140" t="s">
        <v>9383</v>
      </c>
    </row>
    <row r="8818" spans="1:11" s="139" customFormat="1" ht="30" customHeight="1">
      <c r="A8818" s="140" t="s">
        <v>52</v>
      </c>
      <c r="B8818" s="142"/>
      <c r="C8818" s="142"/>
      <c r="D8818" s="142"/>
      <c r="E8818" s="142"/>
      <c r="F8818" s="142"/>
      <c r="K8818" s="140" t="s">
        <v>52</v>
      </c>
    </row>
    <row r="8819" spans="1:11" s="139" customFormat="1" ht="30" customHeight="1">
      <c r="A8819" s="140" t="s">
        <v>4709</v>
      </c>
      <c r="B8819" s="142"/>
      <c r="C8819" s="142">
        <v>48220.4</v>
      </c>
      <c r="D8819" s="142"/>
      <c r="E8819" s="142">
        <v>48220.4</v>
      </c>
      <c r="F8819" s="142"/>
      <c r="K8819" s="140" t="s">
        <v>8085</v>
      </c>
    </row>
    <row r="8820" spans="1:11" s="139" customFormat="1" ht="30" customHeight="1">
      <c r="A8820" s="140" t="s">
        <v>52</v>
      </c>
      <c r="B8820" s="142"/>
      <c r="C8820" s="142"/>
      <c r="D8820" s="142"/>
      <c r="E8820" s="142"/>
      <c r="F8820" s="142"/>
      <c r="K8820" s="140" t="s">
        <v>52</v>
      </c>
    </row>
    <row r="8821" spans="1:11" s="139" customFormat="1" ht="30" customHeight="1">
      <c r="A8821" s="140" t="s">
        <v>52</v>
      </c>
      <c r="B8821" s="142"/>
      <c r="C8821" s="142"/>
      <c r="D8821" s="142"/>
      <c r="E8821" s="142"/>
      <c r="F8821" s="142"/>
      <c r="K8821" s="140" t="s">
        <v>6796</v>
      </c>
    </row>
    <row r="8822" spans="1:11" s="139" customFormat="1" ht="30" customHeight="1">
      <c r="A8822" s="140" t="s">
        <v>4930</v>
      </c>
      <c r="B8822" s="142"/>
      <c r="C8822" s="142"/>
      <c r="D8822" s="142"/>
      <c r="E8822" s="142"/>
      <c r="F8822" s="142"/>
      <c r="K8822" s="140" t="s">
        <v>8328</v>
      </c>
    </row>
    <row r="8823" spans="1:11" s="139" customFormat="1" ht="30" customHeight="1">
      <c r="A8823" s="140" t="s">
        <v>5486</v>
      </c>
      <c r="B8823" s="142"/>
      <c r="C8823" s="142"/>
      <c r="D8823" s="142"/>
      <c r="E8823" s="142"/>
      <c r="F8823" s="142"/>
      <c r="K8823" s="140" t="s">
        <v>8905</v>
      </c>
    </row>
    <row r="8824" spans="1:11" s="139" customFormat="1" ht="30" customHeight="1">
      <c r="A8824" s="140" t="s">
        <v>6039</v>
      </c>
      <c r="B8824" s="142">
        <v>1446.6</v>
      </c>
      <c r="C8824" s="142"/>
      <c r="D8824" s="142"/>
      <c r="E8824" s="142">
        <v>1446.6</v>
      </c>
      <c r="F8824" s="142"/>
      <c r="K8824" s="140" t="s">
        <v>9412</v>
      </c>
    </row>
    <row r="8825" spans="1:11" s="139" customFormat="1" ht="30" customHeight="1">
      <c r="A8825" s="140" t="s">
        <v>52</v>
      </c>
      <c r="B8825" s="142"/>
      <c r="C8825" s="142"/>
      <c r="D8825" s="142"/>
      <c r="E8825" s="142"/>
      <c r="F8825" s="142"/>
      <c r="K8825" s="140" t="s">
        <v>52</v>
      </c>
    </row>
    <row r="8826" spans="1:11" s="139" customFormat="1" ht="30" customHeight="1">
      <c r="A8826" s="140" t="s">
        <v>4709</v>
      </c>
      <c r="B8826" s="142">
        <v>1446.6</v>
      </c>
      <c r="C8826" s="142"/>
      <c r="D8826" s="142"/>
      <c r="E8826" s="142">
        <v>1446.6</v>
      </c>
      <c r="F8826" s="142"/>
      <c r="K8826" s="140" t="s">
        <v>8093</v>
      </c>
    </row>
    <row r="8827" spans="1:11" s="139" customFormat="1" ht="30" customHeight="1">
      <c r="A8827" s="140" t="s">
        <v>52</v>
      </c>
      <c r="B8827" s="142"/>
      <c r="C8827" s="142"/>
      <c r="D8827" s="142"/>
      <c r="E8827" s="142"/>
      <c r="F8827" s="142"/>
      <c r="K8827" s="140" t="s">
        <v>52</v>
      </c>
    </row>
    <row r="8828" spans="1:11" s="139" customFormat="1" ht="30" customHeight="1">
      <c r="A8828" s="140" t="s">
        <v>52</v>
      </c>
      <c r="B8828" s="142"/>
      <c r="C8828" s="142"/>
      <c r="D8828" s="142"/>
      <c r="E8828" s="142"/>
      <c r="F8828" s="142"/>
      <c r="K8828" s="140" t="s">
        <v>6805</v>
      </c>
    </row>
    <row r="8829" spans="1:11" s="139" customFormat="1" ht="30" customHeight="1">
      <c r="A8829" s="140" t="s">
        <v>6040</v>
      </c>
      <c r="B8829" s="142"/>
      <c r="C8829" s="142"/>
      <c r="D8829" s="142"/>
      <c r="E8829" s="142"/>
      <c r="F8829" s="142"/>
      <c r="K8829" s="140" t="s">
        <v>9413</v>
      </c>
    </row>
    <row r="8830" spans="1:11" s="139" customFormat="1" ht="30" customHeight="1">
      <c r="A8830" s="140" t="s">
        <v>6041</v>
      </c>
      <c r="B8830" s="142"/>
      <c r="C8830" s="142">
        <v>42192.800000000003</v>
      </c>
      <c r="D8830" s="142"/>
      <c r="E8830" s="142">
        <v>42192.800000000003</v>
      </c>
      <c r="F8830" s="142"/>
      <c r="K8830" s="140" t="s">
        <v>9414</v>
      </c>
    </row>
    <row r="8831" spans="1:11" s="139" customFormat="1" ht="30" customHeight="1">
      <c r="A8831" s="140" t="s">
        <v>6042</v>
      </c>
      <c r="B8831" s="142"/>
      <c r="C8831" s="142">
        <v>27123.9</v>
      </c>
      <c r="D8831" s="142"/>
      <c r="E8831" s="142">
        <v>27123.9</v>
      </c>
      <c r="F8831" s="142"/>
      <c r="K8831" s="140" t="s">
        <v>9415</v>
      </c>
    </row>
    <row r="8832" spans="1:11" s="139" customFormat="1" ht="30" customHeight="1">
      <c r="A8832" s="140" t="s">
        <v>4709</v>
      </c>
      <c r="B8832" s="142"/>
      <c r="C8832" s="142">
        <v>42192.800000000003</v>
      </c>
      <c r="D8832" s="142"/>
      <c r="E8832" s="142">
        <v>42192.800000000003</v>
      </c>
      <c r="F8832" s="142"/>
      <c r="K8832" s="140" t="s">
        <v>9416</v>
      </c>
    </row>
    <row r="8833" spans="1:11" s="139" customFormat="1" ht="30" customHeight="1">
      <c r="A8833" s="140" t="s">
        <v>6043</v>
      </c>
      <c r="B8833" s="142">
        <v>5756.3</v>
      </c>
      <c r="C8833" s="142">
        <v>112266.3</v>
      </c>
      <c r="D8833" s="142">
        <v>8367.1</v>
      </c>
      <c r="E8833" s="142">
        <v>126389.70000000001</v>
      </c>
      <c r="F8833" s="142"/>
      <c r="K8833" s="140" t="s">
        <v>9417</v>
      </c>
    </row>
    <row r="8834" spans="1:11" s="139" customFormat="1" ht="30" customHeight="1">
      <c r="A8834" s="140"/>
      <c r="B8834" s="140"/>
      <c r="C8834" s="140"/>
      <c r="D8834" s="140"/>
      <c r="E8834" s="140"/>
      <c r="F8834" s="140"/>
    </row>
    <row r="8835" spans="1:11" s="139" customFormat="1" ht="30" customHeight="1" thickBot="1">
      <c r="A8835" s="144" t="s">
        <v>3566</v>
      </c>
      <c r="B8835" s="145">
        <v>5756</v>
      </c>
      <c r="C8835" s="145">
        <v>112266</v>
      </c>
      <c r="D8835" s="145">
        <v>8367</v>
      </c>
      <c r="E8835" s="145">
        <v>126389</v>
      </c>
      <c r="F8835" s="144"/>
    </row>
    <row r="8836" spans="1:11" s="139" customFormat="1" ht="30" customHeight="1">
      <c r="A8836" s="140"/>
      <c r="B8836" s="140"/>
      <c r="C8836" s="140"/>
      <c r="D8836" s="140"/>
      <c r="E8836" s="140"/>
      <c r="F8836" s="140"/>
    </row>
    <row r="8837" spans="1:11" s="139" customFormat="1" ht="30" customHeight="1">
      <c r="A8837" s="140" t="s">
        <v>9418</v>
      </c>
      <c r="B8837" s="141">
        <v>377644</v>
      </c>
      <c r="C8837" s="141">
        <v>2423422</v>
      </c>
      <c r="D8837" s="141">
        <v>77121</v>
      </c>
      <c r="E8837" s="141">
        <v>2878187</v>
      </c>
      <c r="F8837" s="140" t="s">
        <v>52</v>
      </c>
      <c r="G8837" s="139" t="s">
        <v>52</v>
      </c>
      <c r="H8837" s="139" t="s">
        <v>6639</v>
      </c>
      <c r="K8837" s="139">
        <v>1</v>
      </c>
    </row>
    <row r="8838" spans="1:11" s="139" customFormat="1" ht="30" customHeight="1">
      <c r="A8838" s="147"/>
      <c r="B8838" s="140"/>
      <c r="C8838" s="140"/>
      <c r="D8838" s="140"/>
      <c r="E8838" s="140"/>
      <c r="F8838" s="140"/>
    </row>
    <row r="8839" spans="1:11" s="139" customFormat="1" ht="30" customHeight="1">
      <c r="A8839" s="140" t="s">
        <v>6674</v>
      </c>
      <c r="B8839" s="140"/>
      <c r="C8839" s="140"/>
      <c r="D8839" s="140"/>
      <c r="E8839" s="140"/>
      <c r="F8839" s="140"/>
      <c r="G8839" s="139" t="s">
        <v>52</v>
      </c>
      <c r="I8839" s="139" t="s">
        <v>1535</v>
      </c>
      <c r="J8839" s="139" t="s">
        <v>52</v>
      </c>
      <c r="K8839" s="139" t="s">
        <v>56</v>
      </c>
    </row>
    <row r="8840" spans="1:11" s="139" customFormat="1" ht="30" customHeight="1">
      <c r="A8840" s="140" t="s">
        <v>6044</v>
      </c>
      <c r="B8840" s="142"/>
      <c r="C8840" s="142"/>
      <c r="D8840" s="142"/>
      <c r="E8840" s="142"/>
      <c r="F8840" s="142"/>
      <c r="K8840" s="140" t="s">
        <v>9419</v>
      </c>
    </row>
    <row r="8841" spans="1:11" s="139" customFormat="1" ht="30" customHeight="1">
      <c r="A8841" s="140" t="s">
        <v>52</v>
      </c>
      <c r="B8841" s="142"/>
      <c r="C8841" s="142"/>
      <c r="D8841" s="142"/>
      <c r="E8841" s="142"/>
      <c r="F8841" s="142"/>
      <c r="K8841" s="140" t="s">
        <v>52</v>
      </c>
    </row>
    <row r="8842" spans="1:11" s="139" customFormat="1" ht="30" customHeight="1">
      <c r="A8842" s="140" t="s">
        <v>3548</v>
      </c>
      <c r="B8842" s="142"/>
      <c r="C8842" s="142"/>
      <c r="D8842" s="142"/>
      <c r="E8842" s="142"/>
      <c r="F8842" s="142"/>
      <c r="K8842" s="140" t="s">
        <v>6677</v>
      </c>
    </row>
    <row r="8843" spans="1:11" s="139" customFormat="1" ht="30" customHeight="1">
      <c r="A8843" s="140" t="s">
        <v>3733</v>
      </c>
      <c r="B8843" s="142"/>
      <c r="C8843" s="142"/>
      <c r="D8843" s="142"/>
      <c r="E8843" s="142"/>
      <c r="F8843" s="142"/>
      <c r="K8843" s="140" t="s">
        <v>6898</v>
      </c>
    </row>
    <row r="8844" spans="1:11" s="139" customFormat="1" ht="30" customHeight="1">
      <c r="A8844" s="140" t="s">
        <v>3734</v>
      </c>
      <c r="B8844" s="142"/>
      <c r="C8844" s="142"/>
      <c r="D8844" s="142"/>
      <c r="E8844" s="142"/>
      <c r="F8844" s="142"/>
      <c r="K8844" s="140" t="s">
        <v>6899</v>
      </c>
    </row>
    <row r="8845" spans="1:11" s="139" customFormat="1" ht="30" customHeight="1">
      <c r="A8845" s="140" t="s">
        <v>3735</v>
      </c>
      <c r="B8845" s="142"/>
      <c r="C8845" s="142"/>
      <c r="D8845" s="142"/>
      <c r="E8845" s="142"/>
      <c r="F8845" s="142"/>
      <c r="K8845" s="140" t="s">
        <v>6900</v>
      </c>
    </row>
    <row r="8846" spans="1:11" s="139" customFormat="1" ht="30" customHeight="1">
      <c r="A8846" s="140" t="s">
        <v>3736</v>
      </c>
      <c r="B8846" s="142"/>
      <c r="C8846" s="142"/>
      <c r="D8846" s="142"/>
      <c r="E8846" s="142"/>
      <c r="F8846" s="142"/>
      <c r="K8846" s="140" t="s">
        <v>6901</v>
      </c>
    </row>
    <row r="8847" spans="1:11" s="139" customFormat="1" ht="30" customHeight="1">
      <c r="A8847" s="140" t="s">
        <v>3737</v>
      </c>
      <c r="B8847" s="142"/>
      <c r="C8847" s="142"/>
      <c r="D8847" s="142"/>
      <c r="E8847" s="142"/>
      <c r="F8847" s="142"/>
      <c r="K8847" s="140" t="s">
        <v>6902</v>
      </c>
    </row>
    <row r="8848" spans="1:11" s="139" customFormat="1" ht="30" customHeight="1">
      <c r="A8848" s="140" t="s">
        <v>3738</v>
      </c>
      <c r="B8848" s="142"/>
      <c r="C8848" s="142"/>
      <c r="D8848" s="142"/>
      <c r="E8848" s="142"/>
      <c r="F8848" s="142"/>
      <c r="K8848" s="140" t="s">
        <v>6903</v>
      </c>
    </row>
    <row r="8849" spans="1:11" s="139" customFormat="1" ht="30" customHeight="1">
      <c r="A8849" s="140" t="s">
        <v>52</v>
      </c>
      <c r="B8849" s="142"/>
      <c r="C8849" s="142"/>
      <c r="D8849" s="142"/>
      <c r="E8849" s="142"/>
      <c r="F8849" s="142"/>
      <c r="K8849" s="140" t="s">
        <v>6676</v>
      </c>
    </row>
    <row r="8850" spans="1:11" s="139" customFormat="1" ht="30" customHeight="1">
      <c r="A8850" s="140" t="s">
        <v>3739</v>
      </c>
      <c r="B8850" s="142"/>
      <c r="C8850" s="142"/>
      <c r="D8850" s="142"/>
      <c r="E8850" s="142"/>
      <c r="F8850" s="142"/>
      <c r="K8850" s="140" t="s">
        <v>6904</v>
      </c>
    </row>
    <row r="8851" spans="1:11" s="139" customFormat="1" ht="30" customHeight="1">
      <c r="A8851" s="140" t="s">
        <v>4957</v>
      </c>
      <c r="B8851" s="142"/>
      <c r="C8851" s="142"/>
      <c r="D8851" s="142"/>
      <c r="E8851" s="142"/>
      <c r="F8851" s="142"/>
      <c r="K8851" s="140" t="s">
        <v>8367</v>
      </c>
    </row>
    <row r="8852" spans="1:11" s="139" customFormat="1" ht="30" customHeight="1">
      <c r="A8852" s="140" t="s">
        <v>3745</v>
      </c>
      <c r="B8852" s="142">
        <v>38624</v>
      </c>
      <c r="C8852" s="142"/>
      <c r="D8852" s="142"/>
      <c r="E8852" s="142">
        <v>38624</v>
      </c>
      <c r="F8852" s="142" t="s">
        <v>6913</v>
      </c>
      <c r="K8852" s="140" t="s">
        <v>8368</v>
      </c>
    </row>
    <row r="8853" spans="1:11" s="139" customFormat="1" ht="30" customHeight="1">
      <c r="A8853" s="140" t="s">
        <v>3746</v>
      </c>
      <c r="B8853" s="142"/>
      <c r="C8853" s="142"/>
      <c r="D8853" s="142"/>
      <c r="E8853" s="142"/>
      <c r="F8853" s="142" t="s">
        <v>6915</v>
      </c>
      <c r="K8853" s="140" t="s">
        <v>8369</v>
      </c>
    </row>
    <row r="8854" spans="1:11" s="139" customFormat="1" ht="30" customHeight="1">
      <c r="A8854" s="140" t="s">
        <v>3747</v>
      </c>
      <c r="B8854" s="142"/>
      <c r="C8854" s="142"/>
      <c r="D8854" s="142">
        <v>75504</v>
      </c>
      <c r="E8854" s="142">
        <v>75504</v>
      </c>
      <c r="F8854" s="142" t="s">
        <v>6917</v>
      </c>
      <c r="K8854" s="140" t="s">
        <v>8370</v>
      </c>
    </row>
    <row r="8855" spans="1:11" s="139" customFormat="1" ht="30" customHeight="1">
      <c r="A8855" s="140" t="s">
        <v>52</v>
      </c>
      <c r="B8855" s="142"/>
      <c r="C8855" s="142"/>
      <c r="D8855" s="142"/>
      <c r="E8855" s="142"/>
      <c r="F8855" s="142"/>
      <c r="K8855" s="140" t="s">
        <v>52</v>
      </c>
    </row>
    <row r="8856" spans="1:11" s="139" customFormat="1" ht="30" customHeight="1">
      <c r="A8856" s="140" t="s">
        <v>3748</v>
      </c>
      <c r="B8856" s="142">
        <v>38624</v>
      </c>
      <c r="C8856" s="142"/>
      <c r="D8856" s="142">
        <v>75504</v>
      </c>
      <c r="E8856" s="142">
        <v>114128</v>
      </c>
      <c r="F8856" s="142"/>
      <c r="K8856" s="140" t="s">
        <v>6919</v>
      </c>
    </row>
    <row r="8857" spans="1:11" s="139" customFormat="1" ht="30" customHeight="1">
      <c r="A8857" s="140" t="s">
        <v>52</v>
      </c>
      <c r="B8857" s="142"/>
      <c r="C8857" s="142"/>
      <c r="D8857" s="142"/>
      <c r="E8857" s="142"/>
      <c r="F8857" s="142"/>
      <c r="K8857" s="140" t="s">
        <v>6758</v>
      </c>
    </row>
    <row r="8858" spans="1:11" s="139" customFormat="1" ht="30" customHeight="1">
      <c r="A8858" s="140" t="s">
        <v>3683</v>
      </c>
      <c r="B8858" s="142"/>
      <c r="C8858" s="142"/>
      <c r="D8858" s="142"/>
      <c r="E8858" s="142"/>
      <c r="F8858" s="142"/>
      <c r="K8858" s="140" t="s">
        <v>6856</v>
      </c>
    </row>
    <row r="8859" spans="1:11" s="139" customFormat="1" ht="30" customHeight="1">
      <c r="A8859" s="140" t="s">
        <v>3749</v>
      </c>
      <c r="B8859" s="142"/>
      <c r="C8859" s="142">
        <v>1698608</v>
      </c>
      <c r="D8859" s="142"/>
      <c r="E8859" s="142">
        <v>1698608</v>
      </c>
      <c r="F8859" s="142" t="s">
        <v>6752</v>
      </c>
      <c r="K8859" s="140" t="s">
        <v>6920</v>
      </c>
    </row>
    <row r="8860" spans="1:11" s="139" customFormat="1" ht="30" customHeight="1">
      <c r="A8860" s="140" t="s">
        <v>3750</v>
      </c>
      <c r="B8860" s="142"/>
      <c r="C8860" s="142">
        <v>566028</v>
      </c>
      <c r="D8860" s="142"/>
      <c r="E8860" s="142">
        <v>566028</v>
      </c>
      <c r="F8860" s="142" t="s">
        <v>6755</v>
      </c>
      <c r="K8860" s="140" t="s">
        <v>6921</v>
      </c>
    </row>
    <row r="8861" spans="1:11" s="139" customFormat="1" ht="30" customHeight="1">
      <c r="A8861" s="140" t="s">
        <v>52</v>
      </c>
      <c r="B8861" s="142"/>
      <c r="C8861" s="142"/>
      <c r="D8861" s="142"/>
      <c r="E8861" s="142"/>
      <c r="F8861" s="142"/>
      <c r="K8861" s="140" t="s">
        <v>52</v>
      </c>
    </row>
    <row r="8862" spans="1:11" s="139" customFormat="1" ht="30" customHeight="1">
      <c r="A8862" s="140" t="s">
        <v>3748</v>
      </c>
      <c r="B8862" s="142"/>
      <c r="C8862" s="142">
        <v>2264636</v>
      </c>
      <c r="D8862" s="142"/>
      <c r="E8862" s="142">
        <v>2264636</v>
      </c>
      <c r="F8862" s="142"/>
      <c r="K8862" s="140" t="s">
        <v>6924</v>
      </c>
    </row>
    <row r="8863" spans="1:11" s="139" customFormat="1" ht="30" customHeight="1">
      <c r="A8863" s="140" t="s">
        <v>52</v>
      </c>
      <c r="B8863" s="142"/>
      <c r="C8863" s="142"/>
      <c r="D8863" s="142"/>
      <c r="E8863" s="142"/>
      <c r="F8863" s="142"/>
      <c r="K8863" s="140" t="s">
        <v>52</v>
      </c>
    </row>
    <row r="8864" spans="1:11" s="139" customFormat="1" ht="30" customHeight="1">
      <c r="A8864" s="140" t="s">
        <v>3752</v>
      </c>
      <c r="B8864" s="142"/>
      <c r="C8864" s="142"/>
      <c r="D8864" s="142"/>
      <c r="E8864" s="142"/>
      <c r="F8864" s="142"/>
      <c r="K8864" s="140" t="s">
        <v>6925</v>
      </c>
    </row>
    <row r="8865" spans="1:11" s="139" customFormat="1" ht="30" customHeight="1">
      <c r="A8865" s="140" t="s">
        <v>3753</v>
      </c>
      <c r="B8865" s="142"/>
      <c r="C8865" s="142"/>
      <c r="D8865" s="142"/>
      <c r="E8865" s="142"/>
      <c r="F8865" s="142"/>
      <c r="K8865" s="140" t="s">
        <v>6926</v>
      </c>
    </row>
    <row r="8866" spans="1:11" s="139" customFormat="1" ht="30" customHeight="1">
      <c r="A8866" s="140" t="s">
        <v>3754</v>
      </c>
      <c r="B8866" s="142"/>
      <c r="C8866" s="142"/>
      <c r="D8866" s="142"/>
      <c r="E8866" s="142"/>
      <c r="F8866" s="142"/>
      <c r="K8866" s="140" t="s">
        <v>6927</v>
      </c>
    </row>
    <row r="8867" spans="1:11" s="139" customFormat="1" ht="30" customHeight="1">
      <c r="A8867" s="140" t="s">
        <v>3755</v>
      </c>
      <c r="B8867" s="142"/>
      <c r="C8867" s="142"/>
      <c r="D8867" s="142"/>
      <c r="E8867" s="142"/>
      <c r="F8867" s="142"/>
      <c r="K8867" s="140" t="s">
        <v>6928</v>
      </c>
    </row>
    <row r="8868" spans="1:11" s="139" customFormat="1" ht="30" customHeight="1">
      <c r="A8868" s="140" t="s">
        <v>3756</v>
      </c>
      <c r="B8868" s="142"/>
      <c r="C8868" s="142"/>
      <c r="D8868" s="142"/>
      <c r="E8868" s="142"/>
      <c r="F8868" s="142"/>
      <c r="K8868" s="140" t="s">
        <v>6929</v>
      </c>
    </row>
    <row r="8869" spans="1:11" s="139" customFormat="1" ht="30" customHeight="1">
      <c r="A8869" s="140" t="s">
        <v>6045</v>
      </c>
      <c r="B8869" s="142"/>
      <c r="C8869" s="142"/>
      <c r="D8869" s="142"/>
      <c r="E8869" s="142"/>
      <c r="F8869" s="142"/>
      <c r="K8869" s="140" t="s">
        <v>9420</v>
      </c>
    </row>
    <row r="8870" spans="1:11" s="139" customFormat="1" ht="30" customHeight="1">
      <c r="A8870" s="140" t="s">
        <v>3758</v>
      </c>
      <c r="B8870" s="142"/>
      <c r="C8870" s="142"/>
      <c r="D8870" s="142"/>
      <c r="E8870" s="142"/>
      <c r="F8870" s="142"/>
      <c r="K8870" s="140" t="s">
        <v>6931</v>
      </c>
    </row>
    <row r="8871" spans="1:11" s="139" customFormat="1" ht="30" customHeight="1">
      <c r="A8871" s="140" t="s">
        <v>3759</v>
      </c>
      <c r="B8871" s="142"/>
      <c r="C8871" s="142"/>
      <c r="D8871" s="142"/>
      <c r="E8871" s="142"/>
      <c r="F8871" s="142"/>
      <c r="K8871" s="140" t="s">
        <v>6932</v>
      </c>
    </row>
    <row r="8872" spans="1:11" s="139" customFormat="1" ht="30" customHeight="1">
      <c r="A8872" s="140" t="s">
        <v>3760</v>
      </c>
      <c r="B8872" s="142"/>
      <c r="C8872" s="142"/>
      <c r="D8872" s="142"/>
      <c r="E8872" s="142"/>
      <c r="F8872" s="142"/>
      <c r="K8872" s="140" t="s">
        <v>6933</v>
      </c>
    </row>
    <row r="8873" spans="1:11" s="139" customFormat="1" ht="30" customHeight="1">
      <c r="A8873" s="140" t="s">
        <v>3761</v>
      </c>
      <c r="B8873" s="142"/>
      <c r="C8873" s="142"/>
      <c r="D8873" s="142"/>
      <c r="E8873" s="142"/>
      <c r="F8873" s="142"/>
      <c r="K8873" s="140" t="s">
        <v>6934</v>
      </c>
    </row>
    <row r="8874" spans="1:11" s="139" customFormat="1" ht="30" customHeight="1">
      <c r="A8874" s="140" t="s">
        <v>3762</v>
      </c>
      <c r="B8874" s="142"/>
      <c r="C8874" s="142"/>
      <c r="D8874" s="142"/>
      <c r="E8874" s="142"/>
      <c r="F8874" s="142"/>
      <c r="K8874" s="140" t="s">
        <v>6935</v>
      </c>
    </row>
    <row r="8875" spans="1:11" s="139" customFormat="1" ht="30" customHeight="1">
      <c r="A8875" s="140" t="s">
        <v>3763</v>
      </c>
      <c r="B8875" s="142"/>
      <c r="C8875" s="142"/>
      <c r="D8875" s="142"/>
      <c r="E8875" s="142"/>
      <c r="F8875" s="142"/>
      <c r="K8875" s="140" t="s">
        <v>6936</v>
      </c>
    </row>
    <row r="8876" spans="1:11" s="139" customFormat="1" ht="30" customHeight="1">
      <c r="A8876" s="140" t="s">
        <v>3764</v>
      </c>
      <c r="B8876" s="142"/>
      <c r="C8876" s="142"/>
      <c r="D8876" s="142"/>
      <c r="E8876" s="142"/>
      <c r="F8876" s="142"/>
      <c r="K8876" s="140" t="s">
        <v>6937</v>
      </c>
    </row>
    <row r="8877" spans="1:11" s="139" customFormat="1" ht="30" customHeight="1">
      <c r="A8877" s="140" t="s">
        <v>3765</v>
      </c>
      <c r="B8877" s="142"/>
      <c r="C8877" s="142"/>
      <c r="D8877" s="142"/>
      <c r="E8877" s="142"/>
      <c r="F8877" s="142"/>
      <c r="K8877" s="140" t="s">
        <v>6938</v>
      </c>
    </row>
    <row r="8878" spans="1:11" s="139" customFormat="1" ht="30" customHeight="1">
      <c r="A8878" s="140" t="s">
        <v>3766</v>
      </c>
      <c r="B8878" s="142"/>
      <c r="C8878" s="142"/>
      <c r="D8878" s="142"/>
      <c r="E8878" s="142"/>
      <c r="F8878" s="142"/>
      <c r="K8878" s="140" t="s">
        <v>6939</v>
      </c>
    </row>
    <row r="8879" spans="1:11" s="139" customFormat="1" ht="30" customHeight="1">
      <c r="A8879" s="140" t="s">
        <v>52</v>
      </c>
      <c r="B8879" s="142"/>
      <c r="C8879" s="142"/>
      <c r="D8879" s="142"/>
      <c r="E8879" s="142"/>
      <c r="F8879" s="142"/>
      <c r="K8879" s="140" t="s">
        <v>6796</v>
      </c>
    </row>
    <row r="8880" spans="1:11" s="139" customFormat="1" ht="30" customHeight="1">
      <c r="A8880" s="140" t="s">
        <v>3767</v>
      </c>
      <c r="B8880" s="142"/>
      <c r="C8880" s="142"/>
      <c r="D8880" s="142"/>
      <c r="E8880" s="142"/>
      <c r="F8880" s="142"/>
      <c r="K8880" s="140" t="s">
        <v>6940</v>
      </c>
    </row>
    <row r="8881" spans="1:11" s="139" customFormat="1" ht="30" customHeight="1">
      <c r="A8881" s="140" t="s">
        <v>3803</v>
      </c>
      <c r="B8881" s="142"/>
      <c r="C8881" s="142">
        <v>81484.399999999994</v>
      </c>
      <c r="D8881" s="142"/>
      <c r="E8881" s="142">
        <v>81484.399999999994</v>
      </c>
      <c r="F8881" s="142" t="s">
        <v>6941</v>
      </c>
      <c r="K8881" s="140" t="s">
        <v>6942</v>
      </c>
    </row>
    <row r="8882" spans="1:11" s="139" customFormat="1" ht="30" customHeight="1">
      <c r="A8882" s="140" t="s">
        <v>3804</v>
      </c>
      <c r="B8882" s="142"/>
      <c r="C8882" s="142">
        <v>23100.5</v>
      </c>
      <c r="D8882" s="142"/>
      <c r="E8882" s="142">
        <v>23100.5</v>
      </c>
      <c r="F8882" s="142" t="s">
        <v>6922</v>
      </c>
      <c r="K8882" s="140" t="s">
        <v>6943</v>
      </c>
    </row>
    <row r="8883" spans="1:11" s="139" customFormat="1" ht="30" customHeight="1">
      <c r="A8883" s="140" t="s">
        <v>3805</v>
      </c>
      <c r="B8883" s="142"/>
      <c r="C8883" s="142">
        <v>36235.199999999997</v>
      </c>
      <c r="D8883" s="142"/>
      <c r="E8883" s="142">
        <v>36235.199999999997</v>
      </c>
      <c r="F8883" s="142" t="s">
        <v>6755</v>
      </c>
      <c r="K8883" s="140" t="s">
        <v>6944</v>
      </c>
    </row>
    <row r="8884" spans="1:11" s="139" customFormat="1" ht="30" customHeight="1">
      <c r="A8884" s="140" t="s">
        <v>3771</v>
      </c>
      <c r="B8884" s="142"/>
      <c r="C8884" s="142"/>
      <c r="D8884" s="142"/>
      <c r="E8884" s="142"/>
      <c r="F8884" s="142"/>
      <c r="K8884" s="140" t="s">
        <v>6945</v>
      </c>
    </row>
    <row r="8885" spans="1:11" s="139" customFormat="1" ht="30" customHeight="1">
      <c r="A8885" s="140" t="s">
        <v>3806</v>
      </c>
      <c r="B8885" s="142"/>
      <c r="C8885" s="142">
        <v>8086.4</v>
      </c>
      <c r="D8885" s="142"/>
      <c r="E8885" s="142">
        <v>8086.4</v>
      </c>
      <c r="F8885" s="142" t="s">
        <v>6946</v>
      </c>
      <c r="K8885" s="140" t="s">
        <v>6947</v>
      </c>
    </row>
    <row r="8886" spans="1:11" s="139" customFormat="1" ht="30" customHeight="1">
      <c r="A8886" s="140" t="s">
        <v>3773</v>
      </c>
      <c r="B8886" s="142"/>
      <c r="C8886" s="142"/>
      <c r="D8886" s="142"/>
      <c r="E8886" s="142"/>
      <c r="F8886" s="142"/>
      <c r="K8886" s="140" t="s">
        <v>6948</v>
      </c>
    </row>
    <row r="8887" spans="1:11" s="139" customFormat="1" ht="30" customHeight="1">
      <c r="A8887" s="140" t="s">
        <v>3807</v>
      </c>
      <c r="B8887" s="142"/>
      <c r="C8887" s="142">
        <v>4996.3999999999996</v>
      </c>
      <c r="D8887" s="142"/>
      <c r="E8887" s="142">
        <v>4996.3999999999996</v>
      </c>
      <c r="F8887" s="142" t="s">
        <v>6949</v>
      </c>
      <c r="K8887" s="140" t="s">
        <v>6950</v>
      </c>
    </row>
    <row r="8888" spans="1:11" s="139" customFormat="1" ht="30" customHeight="1">
      <c r="A8888" s="140" t="s">
        <v>3808</v>
      </c>
      <c r="B8888" s="142"/>
      <c r="C8888" s="142">
        <v>4883.8</v>
      </c>
      <c r="D8888" s="142"/>
      <c r="E8888" s="142">
        <v>4883.8</v>
      </c>
      <c r="F8888" s="142" t="s">
        <v>6755</v>
      </c>
      <c r="K8888" s="140" t="s">
        <v>6951</v>
      </c>
    </row>
    <row r="8889" spans="1:11" s="139" customFormat="1" ht="30" customHeight="1">
      <c r="A8889" s="140" t="s">
        <v>52</v>
      </c>
      <c r="B8889" s="142"/>
      <c r="C8889" s="142"/>
      <c r="D8889" s="142"/>
      <c r="E8889" s="142"/>
      <c r="F8889" s="142"/>
      <c r="K8889" s="140" t="s">
        <v>52</v>
      </c>
    </row>
    <row r="8890" spans="1:11" s="139" customFormat="1" ht="30" customHeight="1">
      <c r="A8890" s="140" t="s">
        <v>3776</v>
      </c>
      <c r="B8890" s="142"/>
      <c r="C8890" s="142"/>
      <c r="D8890" s="142"/>
      <c r="E8890" s="142"/>
      <c r="F8890" s="142"/>
      <c r="K8890" s="140" t="s">
        <v>6952</v>
      </c>
    </row>
    <row r="8891" spans="1:11" s="139" customFormat="1" ht="30" customHeight="1">
      <c r="A8891" s="140" t="s">
        <v>3809</v>
      </c>
      <c r="B8891" s="142">
        <v>245490</v>
      </c>
      <c r="C8891" s="142"/>
      <c r="D8891" s="142"/>
      <c r="E8891" s="142">
        <v>245490</v>
      </c>
      <c r="F8891" s="142" t="s">
        <v>6953</v>
      </c>
      <c r="K8891" s="140" t="s">
        <v>6954</v>
      </c>
    </row>
    <row r="8892" spans="1:11" s="139" customFormat="1" ht="30" customHeight="1">
      <c r="A8892" s="140" t="s">
        <v>3810</v>
      </c>
      <c r="B8892" s="142">
        <v>1670</v>
      </c>
      <c r="C8892" s="142"/>
      <c r="D8892" s="142"/>
      <c r="E8892" s="142">
        <v>1670</v>
      </c>
      <c r="F8892" s="142" t="s">
        <v>6955</v>
      </c>
      <c r="K8892" s="140" t="s">
        <v>6956</v>
      </c>
    </row>
    <row r="8893" spans="1:11" s="139" customFormat="1" ht="30" customHeight="1">
      <c r="A8893" s="140" t="s">
        <v>3811</v>
      </c>
      <c r="B8893" s="142">
        <v>8224.4</v>
      </c>
      <c r="C8893" s="142"/>
      <c r="D8893" s="142"/>
      <c r="E8893" s="142">
        <v>8224.4</v>
      </c>
      <c r="F8893" s="142" t="s">
        <v>6957</v>
      </c>
      <c r="K8893" s="140" t="s">
        <v>6958</v>
      </c>
    </row>
    <row r="8894" spans="1:11" s="139" customFormat="1" ht="30" customHeight="1">
      <c r="A8894" s="140" t="s">
        <v>3812</v>
      </c>
      <c r="B8894" s="142">
        <v>5140.2</v>
      </c>
      <c r="C8894" s="142"/>
      <c r="D8894" s="142"/>
      <c r="E8894" s="142">
        <v>5140.2</v>
      </c>
      <c r="F8894" s="142" t="s">
        <v>6959</v>
      </c>
      <c r="K8894" s="140" t="s">
        <v>6960</v>
      </c>
    </row>
    <row r="8895" spans="1:11" s="139" customFormat="1" ht="30" customHeight="1">
      <c r="A8895" s="140" t="s">
        <v>52</v>
      </c>
      <c r="B8895" s="142"/>
      <c r="C8895" s="142"/>
      <c r="D8895" s="142"/>
      <c r="E8895" s="142"/>
      <c r="F8895" s="142"/>
      <c r="K8895" s="140" t="s">
        <v>52</v>
      </c>
    </row>
    <row r="8896" spans="1:11" s="139" customFormat="1" ht="30" customHeight="1">
      <c r="A8896" s="140" t="s">
        <v>3781</v>
      </c>
      <c r="B8896" s="142"/>
      <c r="C8896" s="142"/>
      <c r="D8896" s="142"/>
      <c r="E8896" s="142"/>
      <c r="F8896" s="142"/>
      <c r="K8896" s="140" t="s">
        <v>6961</v>
      </c>
    </row>
    <row r="8897" spans="1:11" s="139" customFormat="1" ht="30" customHeight="1">
      <c r="A8897" s="140" t="s">
        <v>3782</v>
      </c>
      <c r="B8897" s="142"/>
      <c r="C8897" s="142"/>
      <c r="D8897" s="142"/>
      <c r="E8897" s="142"/>
      <c r="F8897" s="142"/>
      <c r="K8897" s="140" t="s">
        <v>6962</v>
      </c>
    </row>
    <row r="8898" spans="1:11" s="139" customFormat="1" ht="30" customHeight="1">
      <c r="A8898" s="140" t="s">
        <v>3813</v>
      </c>
      <c r="B8898" s="142"/>
      <c r="C8898" s="142"/>
      <c r="D8898" s="142"/>
      <c r="E8898" s="142"/>
      <c r="F8898" s="142" t="s">
        <v>6963</v>
      </c>
      <c r="K8898" s="140" t="s">
        <v>6964</v>
      </c>
    </row>
    <row r="8899" spans="1:11" s="139" customFormat="1" ht="30" customHeight="1">
      <c r="A8899" s="140" t="s">
        <v>3814</v>
      </c>
      <c r="B8899" s="142"/>
      <c r="C8899" s="142"/>
      <c r="D8899" s="142"/>
      <c r="E8899" s="142"/>
      <c r="F8899" s="142" t="s">
        <v>6965</v>
      </c>
      <c r="K8899" s="140" t="s">
        <v>6966</v>
      </c>
    </row>
    <row r="8900" spans="1:11" s="139" customFormat="1" ht="30" customHeight="1">
      <c r="A8900" s="140" t="s">
        <v>3815</v>
      </c>
      <c r="B8900" s="142"/>
      <c r="C8900" s="142"/>
      <c r="D8900" s="142">
        <v>337.5</v>
      </c>
      <c r="E8900" s="142">
        <v>337.5</v>
      </c>
      <c r="F8900" s="142" t="s">
        <v>6967</v>
      </c>
      <c r="K8900" s="140" t="s">
        <v>6968</v>
      </c>
    </row>
    <row r="8901" spans="1:11" s="139" customFormat="1" ht="30" customHeight="1">
      <c r="A8901" s="140" t="s">
        <v>3786</v>
      </c>
      <c r="B8901" s="142"/>
      <c r="C8901" s="142"/>
      <c r="D8901" s="142"/>
      <c r="E8901" s="142"/>
      <c r="F8901" s="142"/>
      <c r="K8901" s="140" t="s">
        <v>6969</v>
      </c>
    </row>
    <row r="8902" spans="1:11" s="139" customFormat="1" ht="30" customHeight="1">
      <c r="A8902" s="140" t="s">
        <v>3816</v>
      </c>
      <c r="B8902" s="142">
        <v>260.3</v>
      </c>
      <c r="C8902" s="142"/>
      <c r="D8902" s="142"/>
      <c r="E8902" s="142">
        <v>260.3</v>
      </c>
      <c r="F8902" s="142" t="s">
        <v>6970</v>
      </c>
      <c r="K8902" s="140" t="s">
        <v>6971</v>
      </c>
    </row>
    <row r="8903" spans="1:11" s="139" customFormat="1" ht="30" customHeight="1">
      <c r="A8903" s="140" t="s">
        <v>3817</v>
      </c>
      <c r="B8903" s="142"/>
      <c r="C8903" s="142"/>
      <c r="D8903" s="142"/>
      <c r="E8903" s="142"/>
      <c r="F8903" s="142" t="s">
        <v>6972</v>
      </c>
      <c r="K8903" s="140" t="s">
        <v>6973</v>
      </c>
    </row>
    <row r="8904" spans="1:11" s="139" customFormat="1" ht="30" customHeight="1">
      <c r="A8904" s="140" t="s">
        <v>3818</v>
      </c>
      <c r="B8904" s="142"/>
      <c r="C8904" s="142"/>
      <c r="D8904" s="142">
        <v>17.3</v>
      </c>
      <c r="E8904" s="142">
        <v>17.3</v>
      </c>
      <c r="F8904" s="142" t="s">
        <v>6974</v>
      </c>
      <c r="K8904" s="140" t="s">
        <v>6975</v>
      </c>
    </row>
    <row r="8905" spans="1:11" s="139" customFormat="1" ht="30" customHeight="1">
      <c r="A8905" s="140" t="s">
        <v>3790</v>
      </c>
      <c r="B8905" s="142"/>
      <c r="C8905" s="142"/>
      <c r="D8905" s="142"/>
      <c r="E8905" s="142"/>
      <c r="F8905" s="142"/>
      <c r="K8905" s="140" t="s">
        <v>6976</v>
      </c>
    </row>
    <row r="8906" spans="1:11" s="139" customFormat="1" ht="30" customHeight="1">
      <c r="A8906" s="140" t="s">
        <v>3819</v>
      </c>
      <c r="B8906" s="142"/>
      <c r="C8906" s="142"/>
      <c r="D8906" s="142"/>
      <c r="E8906" s="142"/>
      <c r="F8906" s="142" t="s">
        <v>6977</v>
      </c>
      <c r="K8906" s="140" t="s">
        <v>6978</v>
      </c>
    </row>
    <row r="8907" spans="1:11" s="139" customFormat="1" ht="30" customHeight="1">
      <c r="A8907" s="140" t="s">
        <v>3820</v>
      </c>
      <c r="B8907" s="142"/>
      <c r="C8907" s="142"/>
      <c r="D8907" s="142"/>
      <c r="E8907" s="142"/>
      <c r="F8907" s="142" t="s">
        <v>6979</v>
      </c>
      <c r="K8907" s="140" t="s">
        <v>6980</v>
      </c>
    </row>
    <row r="8908" spans="1:11" s="139" customFormat="1" ht="30" customHeight="1">
      <c r="A8908" s="140" t="s">
        <v>3821</v>
      </c>
      <c r="B8908" s="142"/>
      <c r="C8908" s="142"/>
      <c r="D8908" s="142">
        <v>163.5</v>
      </c>
      <c r="E8908" s="142">
        <v>163.5</v>
      </c>
      <c r="F8908" s="142" t="s">
        <v>6981</v>
      </c>
      <c r="K8908" s="140" t="s">
        <v>6982</v>
      </c>
    </row>
    <row r="8909" spans="1:11" s="139" customFormat="1" ht="30" customHeight="1">
      <c r="A8909" s="140" t="s">
        <v>3794</v>
      </c>
      <c r="B8909" s="142"/>
      <c r="C8909" s="142"/>
      <c r="D8909" s="142"/>
      <c r="E8909" s="142"/>
      <c r="F8909" s="142"/>
      <c r="K8909" s="140" t="s">
        <v>6983</v>
      </c>
    </row>
    <row r="8910" spans="1:11" s="139" customFormat="1" ht="30" customHeight="1">
      <c r="A8910" s="140" t="s">
        <v>3822</v>
      </c>
      <c r="B8910" s="142"/>
      <c r="C8910" s="142"/>
      <c r="D8910" s="142"/>
      <c r="E8910" s="142"/>
      <c r="F8910" s="142" t="s">
        <v>6984</v>
      </c>
      <c r="K8910" s="140" t="s">
        <v>6985</v>
      </c>
    </row>
    <row r="8911" spans="1:11" s="139" customFormat="1" ht="30" customHeight="1">
      <c r="A8911" s="140" t="s">
        <v>3823</v>
      </c>
      <c r="B8911" s="142"/>
      <c r="C8911" s="142"/>
      <c r="D8911" s="142"/>
      <c r="E8911" s="142"/>
      <c r="F8911" s="142" t="s">
        <v>6986</v>
      </c>
      <c r="K8911" s="140" t="s">
        <v>6987</v>
      </c>
    </row>
    <row r="8912" spans="1:11" s="139" customFormat="1" ht="30" customHeight="1">
      <c r="A8912" s="140" t="s">
        <v>3824</v>
      </c>
      <c r="B8912" s="142"/>
      <c r="C8912" s="142"/>
      <c r="D8912" s="142">
        <v>1099.2</v>
      </c>
      <c r="E8912" s="142">
        <v>1099.2</v>
      </c>
      <c r="F8912" s="142" t="s">
        <v>6988</v>
      </c>
      <c r="K8912" s="140" t="s">
        <v>6989</v>
      </c>
    </row>
    <row r="8913" spans="1:11" s="139" customFormat="1" ht="30" customHeight="1">
      <c r="A8913" s="140" t="s">
        <v>52</v>
      </c>
      <c r="B8913" s="142"/>
      <c r="C8913" s="142"/>
      <c r="D8913" s="142"/>
      <c r="E8913" s="142"/>
      <c r="F8913" s="142"/>
      <c r="K8913" s="140" t="s">
        <v>52</v>
      </c>
    </row>
    <row r="8914" spans="1:11" s="139" customFormat="1" ht="30" customHeight="1">
      <c r="A8914" s="140" t="s">
        <v>3798</v>
      </c>
      <c r="B8914" s="142"/>
      <c r="C8914" s="142"/>
      <c r="D8914" s="142"/>
      <c r="E8914" s="142"/>
      <c r="F8914" s="142"/>
      <c r="K8914" s="140" t="s">
        <v>6990</v>
      </c>
    </row>
    <row r="8915" spans="1:11" s="139" customFormat="1" ht="30" customHeight="1">
      <c r="A8915" s="140" t="s">
        <v>3799</v>
      </c>
      <c r="B8915" s="142"/>
      <c r="C8915" s="142"/>
      <c r="D8915" s="142"/>
      <c r="E8915" s="142"/>
      <c r="F8915" s="142"/>
      <c r="K8915" s="140" t="s">
        <v>6991</v>
      </c>
    </row>
    <row r="8916" spans="1:11" s="139" customFormat="1" ht="30" customHeight="1">
      <c r="A8916" s="140" t="s">
        <v>3825</v>
      </c>
      <c r="B8916" s="142">
        <v>78235.399999999994</v>
      </c>
      <c r="C8916" s="142"/>
      <c r="D8916" s="142"/>
      <c r="E8916" s="142">
        <v>78235.399999999994</v>
      </c>
      <c r="F8916" s="142"/>
      <c r="K8916" s="140" t="s">
        <v>6992</v>
      </c>
    </row>
    <row r="8917" spans="1:11" s="139" customFormat="1" ht="30" customHeight="1">
      <c r="A8917" s="140" t="s">
        <v>52</v>
      </c>
      <c r="B8917" s="142"/>
      <c r="C8917" s="142"/>
      <c r="D8917" s="142"/>
      <c r="E8917" s="142"/>
      <c r="F8917" s="142"/>
      <c r="K8917" s="140" t="s">
        <v>52</v>
      </c>
    </row>
    <row r="8918" spans="1:11" s="139" customFormat="1" ht="30" customHeight="1">
      <c r="A8918" s="140" t="s">
        <v>3748</v>
      </c>
      <c r="B8918" s="142">
        <v>339020.3</v>
      </c>
      <c r="C8918" s="142">
        <v>158786.70000000001</v>
      </c>
      <c r="D8918" s="142">
        <v>1617.5</v>
      </c>
      <c r="E8918" s="142">
        <v>499424.5</v>
      </c>
      <c r="F8918" s="142"/>
      <c r="K8918" s="140" t="s">
        <v>6993</v>
      </c>
    </row>
    <row r="8919" spans="1:11" s="139" customFormat="1" ht="30" customHeight="1">
      <c r="A8919" s="140" t="s">
        <v>52</v>
      </c>
      <c r="B8919" s="146"/>
      <c r="C8919" s="146"/>
      <c r="D8919" s="146"/>
      <c r="E8919" s="146"/>
      <c r="F8919" s="146"/>
      <c r="K8919" s="140" t="s">
        <v>6994</v>
      </c>
    </row>
    <row r="8920" spans="1:11" s="139" customFormat="1" ht="30" customHeight="1">
      <c r="A8920" s="140" t="s">
        <v>3801</v>
      </c>
      <c r="B8920" s="146">
        <v>377644.3</v>
      </c>
      <c r="C8920" s="146">
        <v>2423422.7000000002</v>
      </c>
      <c r="D8920" s="146">
        <v>77121.5</v>
      </c>
      <c r="E8920" s="146">
        <v>2878188.5</v>
      </c>
      <c r="F8920" s="146"/>
      <c r="K8920" s="140" t="s">
        <v>6995</v>
      </c>
    </row>
    <row r="8921" spans="1:11" s="139" customFormat="1" ht="30" customHeight="1">
      <c r="A8921" s="140"/>
      <c r="B8921" s="140"/>
      <c r="C8921" s="140"/>
      <c r="D8921" s="140"/>
      <c r="E8921" s="140"/>
      <c r="F8921" s="140"/>
    </row>
    <row r="8922" spans="1:11" s="139" customFormat="1" ht="30" customHeight="1" thickBot="1">
      <c r="A8922" s="144" t="s">
        <v>3566</v>
      </c>
      <c r="B8922" s="145">
        <v>377644</v>
      </c>
      <c r="C8922" s="145">
        <v>2423422</v>
      </c>
      <c r="D8922" s="145">
        <v>77121</v>
      </c>
      <c r="E8922" s="145">
        <v>2878187</v>
      </c>
      <c r="F8922" s="144"/>
    </row>
    <row r="8923" spans="1:11" s="139" customFormat="1" ht="30" customHeight="1">
      <c r="A8923" s="140"/>
      <c r="B8923" s="140"/>
      <c r="C8923" s="140"/>
      <c r="D8923" s="140"/>
      <c r="E8923" s="140"/>
      <c r="F8923" s="140"/>
    </row>
    <row r="8924" spans="1:11" s="139" customFormat="1" ht="30" customHeight="1">
      <c r="A8924" s="140" t="s">
        <v>9421</v>
      </c>
      <c r="B8924" s="141">
        <v>31</v>
      </c>
      <c r="C8924" s="141">
        <v>170</v>
      </c>
      <c r="D8924" s="141">
        <v>22</v>
      </c>
      <c r="E8924" s="141">
        <v>223</v>
      </c>
      <c r="F8924" s="140" t="s">
        <v>52</v>
      </c>
      <c r="G8924" s="139" t="s">
        <v>52</v>
      </c>
      <c r="H8924" s="139" t="s">
        <v>6640</v>
      </c>
      <c r="K8924" s="139">
        <v>1</v>
      </c>
    </row>
    <row r="8925" spans="1:11" s="139" customFormat="1" ht="30" customHeight="1">
      <c r="A8925" s="147"/>
      <c r="B8925" s="140"/>
      <c r="C8925" s="140"/>
      <c r="D8925" s="140"/>
      <c r="E8925" s="140"/>
      <c r="F8925" s="140"/>
    </row>
    <row r="8926" spans="1:11" s="139" customFormat="1" ht="30" customHeight="1">
      <c r="A8926" s="140" t="s">
        <v>6674</v>
      </c>
      <c r="B8926" s="140"/>
      <c r="C8926" s="140"/>
      <c r="D8926" s="140"/>
      <c r="E8926" s="140"/>
      <c r="F8926" s="140"/>
      <c r="G8926" s="139" t="s">
        <v>52</v>
      </c>
      <c r="I8926" s="139" t="s">
        <v>1535</v>
      </c>
      <c r="J8926" s="139" t="s">
        <v>52</v>
      </c>
      <c r="K8926" s="139" t="s">
        <v>56</v>
      </c>
    </row>
    <row r="8927" spans="1:11" s="139" customFormat="1" ht="30" customHeight="1">
      <c r="A8927" s="140" t="s">
        <v>6046</v>
      </c>
      <c r="B8927" s="142"/>
      <c r="C8927" s="142"/>
      <c r="D8927" s="142"/>
      <c r="E8927" s="142"/>
      <c r="F8927" s="142"/>
      <c r="K8927" s="140" t="s">
        <v>9422</v>
      </c>
    </row>
    <row r="8928" spans="1:11" s="139" customFormat="1" ht="30" customHeight="1">
      <c r="A8928" s="140" t="s">
        <v>52</v>
      </c>
      <c r="B8928" s="142"/>
      <c r="C8928" s="142"/>
      <c r="D8928" s="142"/>
      <c r="E8928" s="142"/>
      <c r="F8928" s="142"/>
      <c r="K8928" s="140" t="s">
        <v>52</v>
      </c>
    </row>
    <row r="8929" spans="1:11" s="139" customFormat="1" ht="30" customHeight="1">
      <c r="A8929" s="140" t="s">
        <v>3548</v>
      </c>
      <c r="B8929" s="142"/>
      <c r="C8929" s="142"/>
      <c r="D8929" s="142"/>
      <c r="E8929" s="142"/>
      <c r="F8929" s="142"/>
      <c r="K8929" s="140" t="s">
        <v>6677</v>
      </c>
    </row>
    <row r="8930" spans="1:11" s="139" customFormat="1" ht="30" customHeight="1">
      <c r="A8930" s="140" t="s">
        <v>4352</v>
      </c>
      <c r="B8930" s="142"/>
      <c r="C8930" s="142"/>
      <c r="D8930" s="142"/>
      <c r="E8930" s="142"/>
      <c r="F8930" s="142"/>
      <c r="K8930" s="140" t="s">
        <v>7629</v>
      </c>
    </row>
    <row r="8931" spans="1:11" s="139" customFormat="1" ht="30" customHeight="1">
      <c r="A8931" s="140" t="s">
        <v>4369</v>
      </c>
      <c r="B8931" s="142"/>
      <c r="C8931" s="142"/>
      <c r="D8931" s="142"/>
      <c r="E8931" s="142"/>
      <c r="F8931" s="142"/>
      <c r="K8931" s="140" t="s">
        <v>7646</v>
      </c>
    </row>
    <row r="8932" spans="1:11" s="139" customFormat="1" ht="30" customHeight="1">
      <c r="A8932" s="140" t="s">
        <v>4354</v>
      </c>
      <c r="B8932" s="142"/>
      <c r="C8932" s="142"/>
      <c r="D8932" s="142"/>
      <c r="E8932" s="142"/>
      <c r="F8932" s="142"/>
      <c r="K8932" s="140" t="s">
        <v>7593</v>
      </c>
    </row>
    <row r="8933" spans="1:11" s="139" customFormat="1" ht="30" customHeight="1">
      <c r="A8933" s="140" t="s">
        <v>4355</v>
      </c>
      <c r="B8933" s="142"/>
      <c r="C8933" s="142"/>
      <c r="D8933" s="142"/>
      <c r="E8933" s="142"/>
      <c r="F8933" s="142"/>
      <c r="K8933" s="140" t="s">
        <v>7594</v>
      </c>
    </row>
    <row r="8934" spans="1:11" s="139" customFormat="1" ht="30" customHeight="1">
      <c r="A8934" s="140" t="s">
        <v>5197</v>
      </c>
      <c r="B8934" s="142"/>
      <c r="C8934" s="142"/>
      <c r="D8934" s="142"/>
      <c r="E8934" s="142"/>
      <c r="F8934" s="142"/>
      <c r="K8934" s="140" t="s">
        <v>8627</v>
      </c>
    </row>
    <row r="8935" spans="1:11" s="139" customFormat="1" ht="30" customHeight="1">
      <c r="A8935" s="140" t="s">
        <v>4357</v>
      </c>
      <c r="B8935" s="142"/>
      <c r="C8935" s="142"/>
      <c r="D8935" s="142"/>
      <c r="E8935" s="142"/>
      <c r="F8935" s="142"/>
      <c r="K8935" s="140" t="s">
        <v>7632</v>
      </c>
    </row>
    <row r="8936" spans="1:11" s="139" customFormat="1" ht="30" customHeight="1">
      <c r="A8936" s="140" t="s">
        <v>4358</v>
      </c>
      <c r="B8936" s="142"/>
      <c r="C8936" s="142"/>
      <c r="D8936" s="142"/>
      <c r="E8936" s="142"/>
      <c r="F8936" s="142"/>
      <c r="K8936" s="140" t="s">
        <v>7633</v>
      </c>
    </row>
    <row r="8937" spans="1:11" s="139" customFormat="1" ht="30" customHeight="1">
      <c r="A8937" s="140" t="s">
        <v>52</v>
      </c>
      <c r="B8937" s="142"/>
      <c r="C8937" s="142"/>
      <c r="D8937" s="142"/>
      <c r="E8937" s="142"/>
      <c r="F8937" s="142"/>
      <c r="K8937" s="140" t="s">
        <v>52</v>
      </c>
    </row>
    <row r="8938" spans="1:11" s="139" customFormat="1" ht="30" customHeight="1">
      <c r="A8938" s="140" t="s">
        <v>3586</v>
      </c>
      <c r="B8938" s="142"/>
      <c r="C8938" s="142"/>
      <c r="D8938" s="142"/>
      <c r="E8938" s="142"/>
      <c r="F8938" s="142"/>
      <c r="K8938" s="140" t="s">
        <v>6718</v>
      </c>
    </row>
    <row r="8939" spans="1:11" s="139" customFormat="1" ht="30" customHeight="1">
      <c r="A8939" s="140" t="s">
        <v>5199</v>
      </c>
      <c r="B8939" s="142"/>
      <c r="C8939" s="142"/>
      <c r="D8939" s="142"/>
      <c r="E8939" s="142"/>
      <c r="F8939" s="142"/>
      <c r="K8939" s="140" t="s">
        <v>8629</v>
      </c>
    </row>
    <row r="8940" spans="1:11" s="139" customFormat="1" ht="30" customHeight="1">
      <c r="A8940" s="140" t="s">
        <v>5200</v>
      </c>
      <c r="B8940" s="142"/>
      <c r="C8940" s="142"/>
      <c r="D8940" s="142"/>
      <c r="E8940" s="142"/>
      <c r="F8940" s="142"/>
      <c r="K8940" s="140" t="s">
        <v>7636</v>
      </c>
    </row>
    <row r="8941" spans="1:11" s="139" customFormat="1" ht="30" customHeight="1">
      <c r="A8941" s="140" t="s">
        <v>52</v>
      </c>
      <c r="B8941" s="142"/>
      <c r="C8941" s="142"/>
      <c r="D8941" s="142"/>
      <c r="E8941" s="142"/>
      <c r="F8941" s="142"/>
      <c r="K8941" s="140" t="s">
        <v>6676</v>
      </c>
    </row>
    <row r="8942" spans="1:11" s="139" customFormat="1" ht="30" customHeight="1">
      <c r="A8942" s="140" t="s">
        <v>4361</v>
      </c>
      <c r="B8942" s="142"/>
      <c r="C8942" s="142"/>
      <c r="D8942" s="142"/>
      <c r="E8942" s="142"/>
      <c r="F8942" s="142"/>
      <c r="K8942" s="140" t="s">
        <v>7637</v>
      </c>
    </row>
    <row r="8943" spans="1:11" s="139" customFormat="1" ht="30" customHeight="1">
      <c r="A8943" s="140" t="s">
        <v>5201</v>
      </c>
      <c r="B8943" s="142"/>
      <c r="C8943" s="142"/>
      <c r="D8943" s="142"/>
      <c r="E8943" s="142"/>
      <c r="F8943" s="142"/>
      <c r="K8943" s="140" t="s">
        <v>7638</v>
      </c>
    </row>
    <row r="8944" spans="1:11" s="139" customFormat="1" ht="30" customHeight="1">
      <c r="A8944" s="140" t="s">
        <v>6047</v>
      </c>
      <c r="B8944" s="142">
        <v>31.7</v>
      </c>
      <c r="C8944" s="142"/>
      <c r="D8944" s="142"/>
      <c r="E8944" s="142">
        <v>31.7</v>
      </c>
      <c r="F8944" s="142" t="s">
        <v>7067</v>
      </c>
      <c r="K8944" s="140" t="s">
        <v>7639</v>
      </c>
    </row>
    <row r="8945" spans="1:11" s="139" customFormat="1" ht="30" customHeight="1">
      <c r="A8945" s="140" t="s">
        <v>6048</v>
      </c>
      <c r="B8945" s="142"/>
      <c r="C8945" s="142">
        <v>108.6</v>
      </c>
      <c r="D8945" s="142"/>
      <c r="E8945" s="142">
        <v>108.6</v>
      </c>
      <c r="F8945" s="142" t="s">
        <v>7069</v>
      </c>
      <c r="K8945" s="140" t="s">
        <v>7640</v>
      </c>
    </row>
    <row r="8946" spans="1:11" s="139" customFormat="1" ht="30" customHeight="1">
      <c r="A8946" s="140" t="s">
        <v>6049</v>
      </c>
      <c r="B8946" s="142"/>
      <c r="C8946" s="142"/>
      <c r="D8946" s="142">
        <v>22.9</v>
      </c>
      <c r="E8946" s="142">
        <v>22.9</v>
      </c>
      <c r="F8946" s="142" t="s">
        <v>7071</v>
      </c>
      <c r="K8946" s="140" t="s">
        <v>7641</v>
      </c>
    </row>
    <row r="8947" spans="1:11" s="139" customFormat="1" ht="30" customHeight="1">
      <c r="A8947" s="140" t="s">
        <v>52</v>
      </c>
      <c r="B8947" s="142"/>
      <c r="C8947" s="142"/>
      <c r="D8947" s="142"/>
      <c r="E8947" s="142"/>
      <c r="F8947" s="142"/>
      <c r="K8947" s="140" t="s">
        <v>52</v>
      </c>
    </row>
    <row r="8948" spans="1:11" s="139" customFormat="1" ht="30" customHeight="1">
      <c r="A8948" s="140" t="s">
        <v>3642</v>
      </c>
      <c r="B8948" s="146">
        <v>31.7</v>
      </c>
      <c r="C8948" s="146">
        <v>108.6</v>
      </c>
      <c r="D8948" s="146">
        <v>22.9</v>
      </c>
      <c r="E8948" s="146">
        <v>163.20000000000002</v>
      </c>
      <c r="F8948" s="146"/>
      <c r="K8948" s="140" t="s">
        <v>6787</v>
      </c>
    </row>
    <row r="8949" spans="1:11" s="139" customFormat="1" ht="30" customHeight="1">
      <c r="A8949" s="140" t="s">
        <v>52</v>
      </c>
      <c r="B8949" s="142"/>
      <c r="C8949" s="142"/>
      <c r="D8949" s="142"/>
      <c r="E8949" s="142"/>
      <c r="F8949" s="142"/>
      <c r="K8949" s="140" t="s">
        <v>52</v>
      </c>
    </row>
    <row r="8950" spans="1:11" s="139" customFormat="1" ht="30" customHeight="1">
      <c r="A8950" s="140" t="s">
        <v>52</v>
      </c>
      <c r="B8950" s="142"/>
      <c r="C8950" s="142"/>
      <c r="D8950" s="142"/>
      <c r="E8950" s="142"/>
      <c r="F8950" s="142"/>
      <c r="K8950" s="140" t="s">
        <v>6758</v>
      </c>
    </row>
    <row r="8951" spans="1:11" s="139" customFormat="1" ht="30" customHeight="1">
      <c r="A8951" s="140" t="s">
        <v>3702</v>
      </c>
      <c r="B8951" s="142"/>
      <c r="C8951" s="142"/>
      <c r="D8951" s="142"/>
      <c r="E8951" s="142"/>
      <c r="F8951" s="142"/>
      <c r="K8951" s="140" t="s">
        <v>6876</v>
      </c>
    </row>
    <row r="8952" spans="1:11" s="139" customFormat="1" ht="30" customHeight="1">
      <c r="A8952" s="140" t="s">
        <v>5205</v>
      </c>
      <c r="B8952" s="142"/>
      <c r="C8952" s="142"/>
      <c r="D8952" s="142"/>
      <c r="E8952" s="142"/>
      <c r="F8952" s="142"/>
      <c r="K8952" s="140" t="s">
        <v>7642</v>
      </c>
    </row>
    <row r="8953" spans="1:11" s="139" customFormat="1" ht="30" customHeight="1">
      <c r="A8953" s="140" t="s">
        <v>6050</v>
      </c>
      <c r="B8953" s="142"/>
      <c r="C8953" s="142">
        <v>61.7</v>
      </c>
      <c r="D8953" s="142"/>
      <c r="E8953" s="142">
        <v>61.7</v>
      </c>
      <c r="F8953" s="142" t="s">
        <v>7075</v>
      </c>
      <c r="K8953" s="140" t="s">
        <v>7643</v>
      </c>
    </row>
    <row r="8954" spans="1:11" s="139" customFormat="1" ht="30" customHeight="1">
      <c r="A8954" s="140" t="s">
        <v>52</v>
      </c>
      <c r="B8954" s="142"/>
      <c r="C8954" s="142"/>
      <c r="D8954" s="142"/>
      <c r="E8954" s="142"/>
      <c r="F8954" s="142"/>
      <c r="K8954" s="140" t="s">
        <v>52</v>
      </c>
    </row>
    <row r="8955" spans="1:11" s="139" customFormat="1" ht="30" customHeight="1">
      <c r="A8955" s="140" t="s">
        <v>3642</v>
      </c>
      <c r="B8955" s="146"/>
      <c r="C8955" s="146">
        <v>61.7</v>
      </c>
      <c r="D8955" s="146"/>
      <c r="E8955" s="146">
        <v>61.7</v>
      </c>
      <c r="F8955" s="146"/>
      <c r="K8955" s="140" t="s">
        <v>6795</v>
      </c>
    </row>
    <row r="8956" spans="1:11" s="139" customFormat="1" ht="30" customHeight="1">
      <c r="A8956" s="140" t="s">
        <v>4386</v>
      </c>
      <c r="B8956" s="143">
        <v>31.7</v>
      </c>
      <c r="C8956" s="143">
        <v>170.3</v>
      </c>
      <c r="D8956" s="143">
        <v>22.9</v>
      </c>
      <c r="E8956" s="143">
        <v>224.9</v>
      </c>
      <c r="F8956" s="143"/>
      <c r="K8956" s="140" t="s">
        <v>7664</v>
      </c>
    </row>
    <row r="8957" spans="1:11" s="139" customFormat="1" ht="30" customHeight="1">
      <c r="A8957" s="140"/>
      <c r="B8957" s="140"/>
      <c r="C8957" s="140"/>
      <c r="D8957" s="140"/>
      <c r="E8957" s="140"/>
      <c r="F8957" s="140"/>
    </row>
    <row r="8958" spans="1:11" s="139" customFormat="1" ht="30" customHeight="1" thickBot="1">
      <c r="A8958" s="144" t="s">
        <v>3566</v>
      </c>
      <c r="B8958" s="145">
        <v>31</v>
      </c>
      <c r="C8958" s="145">
        <v>170</v>
      </c>
      <c r="D8958" s="145">
        <v>22</v>
      </c>
      <c r="E8958" s="145">
        <v>223</v>
      </c>
      <c r="F8958" s="144"/>
    </row>
    <row r="8959" spans="1:11" s="139" customFormat="1" ht="30" customHeight="1">
      <c r="A8959" s="140"/>
      <c r="B8959" s="140"/>
      <c r="C8959" s="140"/>
      <c r="D8959" s="140"/>
      <c r="E8959" s="140"/>
      <c r="F8959" s="140"/>
    </row>
    <row r="8960" spans="1:11" s="139" customFormat="1" ht="30" customHeight="1">
      <c r="A8960" s="140" t="s">
        <v>9423</v>
      </c>
      <c r="B8960" s="141">
        <v>54</v>
      </c>
      <c r="C8960" s="141">
        <v>330</v>
      </c>
      <c r="D8960" s="141">
        <v>127</v>
      </c>
      <c r="E8960" s="141">
        <v>511</v>
      </c>
      <c r="F8960" s="140" t="s">
        <v>52</v>
      </c>
      <c r="G8960" s="139" t="s">
        <v>52</v>
      </c>
      <c r="H8960" s="139" t="s">
        <v>6641</v>
      </c>
      <c r="K8960" s="139">
        <v>1</v>
      </c>
    </row>
    <row r="8961" spans="1:11" s="139" customFormat="1" ht="30" customHeight="1">
      <c r="A8961" s="147"/>
      <c r="B8961" s="140"/>
      <c r="C8961" s="140"/>
      <c r="D8961" s="140"/>
      <c r="E8961" s="140"/>
      <c r="F8961" s="140"/>
    </row>
    <row r="8962" spans="1:11" s="139" customFormat="1" ht="30" customHeight="1">
      <c r="A8962" s="140" t="s">
        <v>6674</v>
      </c>
      <c r="B8962" s="140"/>
      <c r="C8962" s="140"/>
      <c r="D8962" s="140"/>
      <c r="E8962" s="140"/>
      <c r="F8962" s="140"/>
      <c r="G8962" s="139" t="s">
        <v>52</v>
      </c>
      <c r="I8962" s="139" t="s">
        <v>1535</v>
      </c>
      <c r="J8962" s="139" t="s">
        <v>52</v>
      </c>
      <c r="K8962" s="139" t="s">
        <v>56</v>
      </c>
    </row>
    <row r="8963" spans="1:11" s="139" customFormat="1" ht="30" customHeight="1">
      <c r="A8963" s="140" t="s">
        <v>6051</v>
      </c>
      <c r="B8963" s="142"/>
      <c r="C8963" s="142"/>
      <c r="D8963" s="142"/>
      <c r="E8963" s="142"/>
      <c r="F8963" s="142"/>
      <c r="K8963" s="140" t="s">
        <v>9424</v>
      </c>
    </row>
    <row r="8964" spans="1:11" s="139" customFormat="1" ht="30" customHeight="1">
      <c r="A8964" s="140" t="s">
        <v>52</v>
      </c>
      <c r="B8964" s="142"/>
      <c r="C8964" s="142"/>
      <c r="D8964" s="142"/>
      <c r="E8964" s="142"/>
      <c r="F8964" s="142"/>
      <c r="K8964" s="140" t="s">
        <v>6676</v>
      </c>
    </row>
    <row r="8965" spans="1:11" s="139" customFormat="1" ht="30" customHeight="1">
      <c r="A8965" s="140" t="s">
        <v>3548</v>
      </c>
      <c r="B8965" s="142"/>
      <c r="C8965" s="142"/>
      <c r="D8965" s="142"/>
      <c r="E8965" s="142"/>
      <c r="F8965" s="142"/>
      <c r="K8965" s="140" t="s">
        <v>6677</v>
      </c>
    </row>
    <row r="8966" spans="1:11" s="139" customFormat="1" ht="30" customHeight="1">
      <c r="A8966" s="140" t="s">
        <v>5293</v>
      </c>
      <c r="B8966" s="142"/>
      <c r="C8966" s="142"/>
      <c r="D8966" s="142"/>
      <c r="E8966" s="142"/>
      <c r="F8966" s="142"/>
      <c r="K8966" s="140" t="s">
        <v>7591</v>
      </c>
    </row>
    <row r="8967" spans="1:11" s="139" customFormat="1" ht="30" customHeight="1">
      <c r="A8967" s="140" t="s">
        <v>6052</v>
      </c>
      <c r="B8967" s="142"/>
      <c r="C8967" s="142"/>
      <c r="D8967" s="142"/>
      <c r="E8967" s="142"/>
      <c r="F8967" s="142"/>
      <c r="K8967" s="140" t="s">
        <v>9425</v>
      </c>
    </row>
    <row r="8968" spans="1:11" s="139" customFormat="1" ht="30" customHeight="1">
      <c r="A8968" s="140" t="s">
        <v>4354</v>
      </c>
      <c r="B8968" s="142"/>
      <c r="C8968" s="142"/>
      <c r="D8968" s="142"/>
      <c r="E8968" s="142"/>
      <c r="F8968" s="142"/>
      <c r="K8968" s="140" t="s">
        <v>7593</v>
      </c>
    </row>
    <row r="8969" spans="1:11" s="139" customFormat="1" ht="30" customHeight="1">
      <c r="A8969" s="140" t="s">
        <v>4355</v>
      </c>
      <c r="B8969" s="142"/>
      <c r="C8969" s="142"/>
      <c r="D8969" s="142"/>
      <c r="E8969" s="142"/>
      <c r="F8969" s="142"/>
      <c r="K8969" s="140" t="s">
        <v>7594</v>
      </c>
    </row>
    <row r="8970" spans="1:11" s="139" customFormat="1" ht="30" customHeight="1">
      <c r="A8970" s="140" t="s">
        <v>6053</v>
      </c>
      <c r="B8970" s="142"/>
      <c r="C8970" s="142"/>
      <c r="D8970" s="142"/>
      <c r="E8970" s="142"/>
      <c r="F8970" s="142"/>
      <c r="K8970" s="140" t="s">
        <v>9426</v>
      </c>
    </row>
    <row r="8971" spans="1:11" s="139" customFormat="1" ht="30" customHeight="1">
      <c r="A8971" s="140" t="s">
        <v>6054</v>
      </c>
      <c r="B8971" s="142"/>
      <c r="C8971" s="142"/>
      <c r="D8971" s="142"/>
      <c r="E8971" s="142"/>
      <c r="F8971" s="142"/>
      <c r="K8971" s="140" t="s">
        <v>9427</v>
      </c>
    </row>
    <row r="8972" spans="1:11" s="139" customFormat="1" ht="30" customHeight="1">
      <c r="A8972" s="140" t="s">
        <v>5297</v>
      </c>
      <c r="B8972" s="142"/>
      <c r="C8972" s="142"/>
      <c r="D8972" s="142"/>
      <c r="E8972" s="142"/>
      <c r="F8972" s="142"/>
      <c r="K8972" s="140" t="s">
        <v>7597</v>
      </c>
    </row>
    <row r="8973" spans="1:11" s="139" customFormat="1" ht="30" customHeight="1">
      <c r="A8973" s="140" t="s">
        <v>5298</v>
      </c>
      <c r="B8973" s="142"/>
      <c r="C8973" s="142"/>
      <c r="D8973" s="142"/>
      <c r="E8973" s="142"/>
      <c r="F8973" s="142"/>
      <c r="K8973" s="140" t="s">
        <v>7598</v>
      </c>
    </row>
    <row r="8974" spans="1:11" s="139" customFormat="1" ht="30" customHeight="1">
      <c r="A8974" s="140" t="s">
        <v>5256</v>
      </c>
      <c r="B8974" s="142"/>
      <c r="C8974" s="142"/>
      <c r="D8974" s="142"/>
      <c r="E8974" s="142"/>
      <c r="F8974" s="142"/>
      <c r="K8974" s="140" t="s">
        <v>8687</v>
      </c>
    </row>
    <row r="8975" spans="1:11" s="139" customFormat="1" ht="30" customHeight="1">
      <c r="A8975" s="140" t="s">
        <v>3576</v>
      </c>
      <c r="B8975" s="142"/>
      <c r="C8975" s="142"/>
      <c r="D8975" s="142"/>
      <c r="E8975" s="142"/>
      <c r="F8975" s="142"/>
      <c r="K8975" s="140" t="s">
        <v>6708</v>
      </c>
    </row>
    <row r="8976" spans="1:11" s="139" customFormat="1" ht="30" customHeight="1">
      <c r="A8976" s="140" t="s">
        <v>3577</v>
      </c>
      <c r="B8976" s="142"/>
      <c r="C8976" s="142"/>
      <c r="D8976" s="142"/>
      <c r="E8976" s="142"/>
      <c r="F8976" s="142"/>
      <c r="K8976" s="140" t="s">
        <v>6709</v>
      </c>
    </row>
    <row r="8977" spans="1:11" s="139" customFormat="1" ht="30" customHeight="1">
      <c r="A8977" s="140" t="s">
        <v>3578</v>
      </c>
      <c r="B8977" s="142"/>
      <c r="C8977" s="142"/>
      <c r="D8977" s="142"/>
      <c r="E8977" s="142"/>
      <c r="F8977" s="142"/>
      <c r="K8977" s="140" t="s">
        <v>6710</v>
      </c>
    </row>
    <row r="8978" spans="1:11" s="139" customFormat="1" ht="30" customHeight="1">
      <c r="A8978" s="140" t="s">
        <v>3579</v>
      </c>
      <c r="B8978" s="142"/>
      <c r="C8978" s="142"/>
      <c r="D8978" s="142"/>
      <c r="E8978" s="142"/>
      <c r="F8978" s="142"/>
      <c r="K8978" s="140" t="s">
        <v>6711</v>
      </c>
    </row>
    <row r="8979" spans="1:11" s="139" customFormat="1" ht="30" customHeight="1">
      <c r="A8979" s="140" t="s">
        <v>3580</v>
      </c>
      <c r="B8979" s="142"/>
      <c r="C8979" s="142"/>
      <c r="D8979" s="142"/>
      <c r="E8979" s="142"/>
      <c r="F8979" s="142"/>
      <c r="K8979" s="140" t="s">
        <v>6712</v>
      </c>
    </row>
    <row r="8980" spans="1:11" s="139" customFormat="1" ht="30" customHeight="1">
      <c r="A8980" s="140" t="s">
        <v>3581</v>
      </c>
      <c r="B8980" s="142"/>
      <c r="C8980" s="142"/>
      <c r="D8980" s="142"/>
      <c r="E8980" s="142"/>
      <c r="F8980" s="142"/>
      <c r="K8980" s="140" t="s">
        <v>6713</v>
      </c>
    </row>
    <row r="8981" spans="1:11" s="139" customFormat="1" ht="30" customHeight="1">
      <c r="A8981" s="140" t="s">
        <v>5257</v>
      </c>
      <c r="B8981" s="142"/>
      <c r="C8981" s="142"/>
      <c r="D8981" s="142"/>
      <c r="E8981" s="142"/>
      <c r="F8981" s="142"/>
      <c r="K8981" s="140" t="s">
        <v>8688</v>
      </c>
    </row>
    <row r="8982" spans="1:11" s="139" customFormat="1" ht="30" customHeight="1">
      <c r="A8982" s="140" t="s">
        <v>5299</v>
      </c>
      <c r="B8982" s="142"/>
      <c r="C8982" s="142"/>
      <c r="D8982" s="142"/>
      <c r="E8982" s="142"/>
      <c r="F8982" s="142"/>
      <c r="K8982" s="140" t="s">
        <v>8727</v>
      </c>
    </row>
    <row r="8983" spans="1:11" s="139" customFormat="1" ht="30" customHeight="1">
      <c r="A8983" s="140" t="s">
        <v>52</v>
      </c>
      <c r="B8983" s="142"/>
      <c r="C8983" s="142"/>
      <c r="D8983" s="142"/>
      <c r="E8983" s="142"/>
      <c r="F8983" s="142"/>
      <c r="K8983" s="140" t="s">
        <v>52</v>
      </c>
    </row>
    <row r="8984" spans="1:11" s="139" customFormat="1" ht="30" customHeight="1">
      <c r="A8984" s="140" t="s">
        <v>3586</v>
      </c>
      <c r="B8984" s="142"/>
      <c r="C8984" s="142"/>
      <c r="D8984" s="142"/>
      <c r="E8984" s="142"/>
      <c r="F8984" s="142"/>
      <c r="K8984" s="140" t="s">
        <v>6718</v>
      </c>
    </row>
    <row r="8985" spans="1:11" s="139" customFormat="1" ht="30" customHeight="1">
      <c r="A8985" s="140" t="s">
        <v>5300</v>
      </c>
      <c r="B8985" s="142"/>
      <c r="C8985" s="142"/>
      <c r="D8985" s="142"/>
      <c r="E8985" s="142"/>
      <c r="F8985" s="142"/>
      <c r="K8985" s="140" t="s">
        <v>7610</v>
      </c>
    </row>
    <row r="8986" spans="1:11" s="139" customFormat="1" ht="30" customHeight="1">
      <c r="A8986" s="140" t="s">
        <v>6055</v>
      </c>
      <c r="B8986" s="142"/>
      <c r="C8986" s="142"/>
      <c r="D8986" s="142"/>
      <c r="E8986" s="142"/>
      <c r="F8986" s="142"/>
      <c r="K8986" s="140" t="s">
        <v>7612</v>
      </c>
    </row>
    <row r="8987" spans="1:11" s="139" customFormat="1" ht="30" customHeight="1">
      <c r="A8987" s="140" t="s">
        <v>6056</v>
      </c>
      <c r="B8987" s="142"/>
      <c r="C8987" s="142"/>
      <c r="D8987" s="142"/>
      <c r="E8987" s="142"/>
      <c r="F8987" s="142"/>
      <c r="K8987" s="140" t="s">
        <v>7614</v>
      </c>
    </row>
    <row r="8988" spans="1:11" s="139" customFormat="1" ht="30" customHeight="1">
      <c r="A8988" s="140" t="s">
        <v>52</v>
      </c>
      <c r="B8988" s="142"/>
      <c r="C8988" s="142"/>
      <c r="D8988" s="142"/>
      <c r="E8988" s="142"/>
      <c r="F8988" s="142"/>
      <c r="K8988" s="140" t="s">
        <v>52</v>
      </c>
    </row>
    <row r="8989" spans="1:11" s="139" customFormat="1" ht="30" customHeight="1">
      <c r="A8989" s="140" t="s">
        <v>5303</v>
      </c>
      <c r="B8989" s="142"/>
      <c r="C8989" s="142"/>
      <c r="D8989" s="142"/>
      <c r="E8989" s="142"/>
      <c r="F8989" s="142"/>
      <c r="K8989" s="140" t="s">
        <v>7615</v>
      </c>
    </row>
    <row r="8990" spans="1:11" s="139" customFormat="1" ht="30" customHeight="1">
      <c r="A8990" s="140" t="s">
        <v>6057</v>
      </c>
      <c r="B8990" s="142">
        <v>54.8</v>
      </c>
      <c r="C8990" s="142"/>
      <c r="D8990" s="142"/>
      <c r="E8990" s="142">
        <v>54.8</v>
      </c>
      <c r="F8990" s="142" t="s">
        <v>7516</v>
      </c>
      <c r="K8990" s="140" t="s">
        <v>9428</v>
      </c>
    </row>
    <row r="8991" spans="1:11" s="139" customFormat="1" ht="30" customHeight="1">
      <c r="A8991" s="140" t="s">
        <v>6058</v>
      </c>
      <c r="B8991" s="142"/>
      <c r="C8991" s="142">
        <v>330.8</v>
      </c>
      <c r="D8991" s="142"/>
      <c r="E8991" s="142">
        <v>330.8</v>
      </c>
      <c r="F8991" s="142" t="s">
        <v>7518</v>
      </c>
      <c r="K8991" s="140" t="s">
        <v>8729</v>
      </c>
    </row>
    <row r="8992" spans="1:11" s="139" customFormat="1" ht="30" customHeight="1">
      <c r="A8992" s="140" t="s">
        <v>6059</v>
      </c>
      <c r="B8992" s="142"/>
      <c r="C8992" s="142"/>
      <c r="D8992" s="142">
        <v>127.4</v>
      </c>
      <c r="E8992" s="142">
        <v>127.4</v>
      </c>
      <c r="F8992" s="142" t="s">
        <v>7520</v>
      </c>
      <c r="K8992" s="140" t="s">
        <v>8730</v>
      </c>
    </row>
    <row r="8993" spans="1:11" s="139" customFormat="1" ht="30" customHeight="1">
      <c r="A8993" s="140" t="s">
        <v>52</v>
      </c>
      <c r="B8993" s="142"/>
      <c r="C8993" s="142"/>
      <c r="D8993" s="142"/>
      <c r="E8993" s="142"/>
      <c r="F8993" s="142"/>
      <c r="K8993" s="140" t="s">
        <v>52</v>
      </c>
    </row>
    <row r="8994" spans="1:11" s="139" customFormat="1" ht="30" customHeight="1">
      <c r="A8994" s="140" t="s">
        <v>3565</v>
      </c>
      <c r="B8994" s="143">
        <v>54.8</v>
      </c>
      <c r="C8994" s="143">
        <v>330.8</v>
      </c>
      <c r="D8994" s="143">
        <v>127.4</v>
      </c>
      <c r="E8994" s="143">
        <v>513</v>
      </c>
      <c r="F8994" s="143"/>
      <c r="K8994" s="140" t="s">
        <v>6728</v>
      </c>
    </row>
    <row r="8995" spans="1:11" s="139" customFormat="1" ht="30" customHeight="1">
      <c r="A8995" s="140"/>
      <c r="B8995" s="140"/>
      <c r="C8995" s="140"/>
      <c r="D8995" s="140"/>
      <c r="E8995" s="140"/>
      <c r="F8995" s="140"/>
    </row>
    <row r="8996" spans="1:11" s="139" customFormat="1" ht="30" customHeight="1" thickBot="1">
      <c r="A8996" s="144" t="s">
        <v>3566</v>
      </c>
      <c r="B8996" s="145">
        <v>54</v>
      </c>
      <c r="C8996" s="145">
        <v>330</v>
      </c>
      <c r="D8996" s="145">
        <v>127</v>
      </c>
      <c r="E8996" s="145">
        <v>511</v>
      </c>
      <c r="F8996" s="144"/>
    </row>
    <row r="8997" spans="1:11" s="139" customFormat="1" ht="30" customHeight="1">
      <c r="A8997" s="140"/>
      <c r="B8997" s="140"/>
      <c r="C8997" s="140"/>
      <c r="D8997" s="140"/>
      <c r="E8997" s="140"/>
      <c r="F8997" s="140"/>
    </row>
    <row r="8998" spans="1:11" s="139" customFormat="1" ht="30" customHeight="1">
      <c r="A8998" s="140" t="s">
        <v>9429</v>
      </c>
      <c r="B8998" s="141">
        <v>13</v>
      </c>
      <c r="C8998" s="141">
        <v>122</v>
      </c>
      <c r="D8998" s="141">
        <v>6</v>
      </c>
      <c r="E8998" s="141">
        <v>141</v>
      </c>
      <c r="F8998" s="140" t="s">
        <v>52</v>
      </c>
      <c r="G8998" s="139" t="s">
        <v>52</v>
      </c>
      <c r="H8998" s="139" t="s">
        <v>6642</v>
      </c>
      <c r="K8998" s="139">
        <v>1</v>
      </c>
    </row>
    <row r="8999" spans="1:11" s="139" customFormat="1" ht="30" customHeight="1">
      <c r="A8999" s="147"/>
      <c r="B8999" s="140"/>
      <c r="C8999" s="140"/>
      <c r="D8999" s="140"/>
      <c r="E8999" s="140"/>
      <c r="F8999" s="140"/>
    </row>
    <row r="9000" spans="1:11" s="139" customFormat="1" ht="30" customHeight="1">
      <c r="A9000" s="140" t="s">
        <v>6674</v>
      </c>
      <c r="B9000" s="140"/>
      <c r="C9000" s="140"/>
      <c r="D9000" s="140"/>
      <c r="E9000" s="140"/>
      <c r="F9000" s="140"/>
      <c r="G9000" s="139" t="s">
        <v>52</v>
      </c>
      <c r="I9000" s="139" t="s">
        <v>1535</v>
      </c>
      <c r="J9000" s="139" t="s">
        <v>52</v>
      </c>
      <c r="K9000" s="139" t="s">
        <v>56</v>
      </c>
    </row>
    <row r="9001" spans="1:11" s="139" customFormat="1" ht="30" customHeight="1">
      <c r="A9001" s="140" t="s">
        <v>6060</v>
      </c>
      <c r="B9001" s="142"/>
      <c r="C9001" s="142"/>
      <c r="D9001" s="142"/>
      <c r="E9001" s="142"/>
      <c r="F9001" s="142"/>
      <c r="K9001" s="140" t="s">
        <v>9430</v>
      </c>
    </row>
    <row r="9002" spans="1:11" s="139" customFormat="1" ht="30" customHeight="1">
      <c r="A9002" s="140" t="s">
        <v>52</v>
      </c>
      <c r="B9002" s="142"/>
      <c r="C9002" s="142"/>
      <c r="D9002" s="142"/>
      <c r="E9002" s="142"/>
      <c r="F9002" s="142"/>
      <c r="K9002" s="140" t="s">
        <v>52</v>
      </c>
    </row>
    <row r="9003" spans="1:11" s="139" customFormat="1" ht="30" customHeight="1">
      <c r="A9003" s="140" t="s">
        <v>3548</v>
      </c>
      <c r="B9003" s="142"/>
      <c r="C9003" s="142"/>
      <c r="D9003" s="142"/>
      <c r="E9003" s="142"/>
      <c r="F9003" s="142"/>
      <c r="K9003" s="140" t="s">
        <v>6677</v>
      </c>
    </row>
    <row r="9004" spans="1:11" s="139" customFormat="1" ht="30" customHeight="1">
      <c r="A9004" s="140" t="s">
        <v>4352</v>
      </c>
      <c r="B9004" s="142"/>
      <c r="C9004" s="142"/>
      <c r="D9004" s="142"/>
      <c r="E9004" s="142"/>
      <c r="F9004" s="142"/>
      <c r="K9004" s="140" t="s">
        <v>7629</v>
      </c>
    </row>
    <row r="9005" spans="1:11" s="139" customFormat="1" ht="30" customHeight="1">
      <c r="A9005" s="140" t="s">
        <v>4369</v>
      </c>
      <c r="B9005" s="142"/>
      <c r="C9005" s="142"/>
      <c r="D9005" s="142"/>
      <c r="E9005" s="142"/>
      <c r="F9005" s="142"/>
      <c r="K9005" s="140" t="s">
        <v>7646</v>
      </c>
    </row>
    <row r="9006" spans="1:11" s="139" customFormat="1" ht="30" customHeight="1">
      <c r="A9006" s="140" t="s">
        <v>4354</v>
      </c>
      <c r="B9006" s="142"/>
      <c r="C9006" s="142"/>
      <c r="D9006" s="142"/>
      <c r="E9006" s="142"/>
      <c r="F9006" s="142"/>
      <c r="K9006" s="140" t="s">
        <v>7593</v>
      </c>
    </row>
    <row r="9007" spans="1:11" s="139" customFormat="1" ht="30" customHeight="1">
      <c r="A9007" s="140" t="s">
        <v>4355</v>
      </c>
      <c r="B9007" s="142"/>
      <c r="C9007" s="142"/>
      <c r="D9007" s="142"/>
      <c r="E9007" s="142"/>
      <c r="F9007" s="142"/>
      <c r="K9007" s="140" t="s">
        <v>7594</v>
      </c>
    </row>
    <row r="9008" spans="1:11" s="139" customFormat="1" ht="30" customHeight="1">
      <c r="A9008" s="140" t="s">
        <v>4356</v>
      </c>
      <c r="B9008" s="142"/>
      <c r="C9008" s="142"/>
      <c r="D9008" s="142"/>
      <c r="E9008" s="142"/>
      <c r="F9008" s="142"/>
      <c r="K9008" s="140" t="s">
        <v>7631</v>
      </c>
    </row>
    <row r="9009" spans="1:11" s="139" customFormat="1" ht="30" customHeight="1">
      <c r="A9009" s="140" t="s">
        <v>4357</v>
      </c>
      <c r="B9009" s="142"/>
      <c r="C9009" s="142"/>
      <c r="D9009" s="142"/>
      <c r="E9009" s="142"/>
      <c r="F9009" s="142"/>
      <c r="K9009" s="140" t="s">
        <v>7632</v>
      </c>
    </row>
    <row r="9010" spans="1:11" s="139" customFormat="1" ht="30" customHeight="1">
      <c r="A9010" s="140" t="s">
        <v>4358</v>
      </c>
      <c r="B9010" s="142"/>
      <c r="C9010" s="142"/>
      <c r="D9010" s="142"/>
      <c r="E9010" s="142"/>
      <c r="F9010" s="142"/>
      <c r="K9010" s="140" t="s">
        <v>7633</v>
      </c>
    </row>
    <row r="9011" spans="1:11" s="139" customFormat="1" ht="30" customHeight="1">
      <c r="A9011" s="140" t="s">
        <v>52</v>
      </c>
      <c r="B9011" s="142"/>
      <c r="C9011" s="142"/>
      <c r="D9011" s="142"/>
      <c r="E9011" s="142"/>
      <c r="F9011" s="142"/>
      <c r="K9011" s="140" t="s">
        <v>52</v>
      </c>
    </row>
    <row r="9012" spans="1:11" s="139" customFormat="1" ht="30" customHeight="1">
      <c r="A9012" s="140" t="s">
        <v>3586</v>
      </c>
      <c r="B9012" s="142"/>
      <c r="C9012" s="142"/>
      <c r="D9012" s="142"/>
      <c r="E9012" s="142"/>
      <c r="F9012" s="142"/>
      <c r="K9012" s="140" t="s">
        <v>6718</v>
      </c>
    </row>
    <row r="9013" spans="1:11" s="139" customFormat="1" ht="30" customHeight="1">
      <c r="A9013" s="140" t="s">
        <v>4370</v>
      </c>
      <c r="B9013" s="142"/>
      <c r="C9013" s="142"/>
      <c r="D9013" s="142"/>
      <c r="E9013" s="142"/>
      <c r="F9013" s="142"/>
      <c r="K9013" s="140" t="s">
        <v>7647</v>
      </c>
    </row>
    <row r="9014" spans="1:11" s="139" customFormat="1" ht="30" customHeight="1">
      <c r="A9014" s="140" t="s">
        <v>4371</v>
      </c>
      <c r="B9014" s="142"/>
      <c r="C9014" s="142"/>
      <c r="D9014" s="142"/>
      <c r="E9014" s="142"/>
      <c r="F9014" s="142"/>
      <c r="K9014" s="140" t="s">
        <v>7648</v>
      </c>
    </row>
    <row r="9015" spans="1:11" s="139" customFormat="1" ht="30" customHeight="1">
      <c r="A9015" s="140" t="s">
        <v>52</v>
      </c>
      <c r="B9015" s="142"/>
      <c r="C9015" s="142"/>
      <c r="D9015" s="142"/>
      <c r="E9015" s="142"/>
      <c r="F9015" s="142"/>
      <c r="K9015" s="140" t="s">
        <v>6676</v>
      </c>
    </row>
    <row r="9016" spans="1:11" s="139" customFormat="1" ht="30" customHeight="1">
      <c r="A9016" s="140" t="s">
        <v>4361</v>
      </c>
      <c r="B9016" s="142"/>
      <c r="C9016" s="142"/>
      <c r="D9016" s="142"/>
      <c r="E9016" s="142"/>
      <c r="F9016" s="142"/>
      <c r="K9016" s="140" t="s">
        <v>7637</v>
      </c>
    </row>
    <row r="9017" spans="1:11" s="139" customFormat="1" ht="30" customHeight="1">
      <c r="A9017" s="140" t="s">
        <v>4372</v>
      </c>
      <c r="B9017" s="142"/>
      <c r="C9017" s="142"/>
      <c r="D9017" s="142"/>
      <c r="E9017" s="142"/>
      <c r="F9017" s="142"/>
      <c r="K9017" s="140" t="s">
        <v>7649</v>
      </c>
    </row>
    <row r="9018" spans="1:11" s="139" customFormat="1" ht="30" customHeight="1">
      <c r="A9018" s="140" t="s">
        <v>4373</v>
      </c>
      <c r="B9018" s="142">
        <v>9.5</v>
      </c>
      <c r="C9018" s="142"/>
      <c r="D9018" s="142"/>
      <c r="E9018" s="142">
        <v>9.5</v>
      </c>
      <c r="F9018" s="142" t="s">
        <v>7067</v>
      </c>
      <c r="K9018" s="140" t="s">
        <v>7639</v>
      </c>
    </row>
    <row r="9019" spans="1:11" s="139" customFormat="1" ht="30" customHeight="1">
      <c r="A9019" s="140" t="s">
        <v>4374</v>
      </c>
      <c r="B9019" s="142"/>
      <c r="C9019" s="142">
        <v>32.6</v>
      </c>
      <c r="D9019" s="142"/>
      <c r="E9019" s="142">
        <v>32.6</v>
      </c>
      <c r="F9019" s="142" t="s">
        <v>7069</v>
      </c>
      <c r="K9019" s="140" t="s">
        <v>7640</v>
      </c>
    </row>
    <row r="9020" spans="1:11" s="139" customFormat="1" ht="30" customHeight="1">
      <c r="A9020" s="140" t="s">
        <v>4375</v>
      </c>
      <c r="B9020" s="142"/>
      <c r="C9020" s="142"/>
      <c r="D9020" s="142">
        <v>6.8</v>
      </c>
      <c r="E9020" s="142">
        <v>6.8</v>
      </c>
      <c r="F9020" s="142" t="s">
        <v>7071</v>
      </c>
      <c r="K9020" s="140" t="s">
        <v>7641</v>
      </c>
    </row>
    <row r="9021" spans="1:11" s="139" customFormat="1" ht="30" customHeight="1">
      <c r="A9021" s="140" t="s">
        <v>6019</v>
      </c>
      <c r="B9021" s="142"/>
      <c r="C9021" s="142"/>
      <c r="D9021" s="142"/>
      <c r="E9021" s="142"/>
      <c r="F9021" s="142"/>
      <c r="K9021" s="140" t="s">
        <v>9391</v>
      </c>
    </row>
    <row r="9022" spans="1:11" s="139" customFormat="1" ht="30" customHeight="1">
      <c r="A9022" s="140" t="s">
        <v>6061</v>
      </c>
      <c r="B9022" s="142">
        <v>2.2999999999999998</v>
      </c>
      <c r="C9022" s="142"/>
      <c r="D9022" s="142"/>
      <c r="E9022" s="142">
        <v>2.2999999999999998</v>
      </c>
      <c r="F9022" s="142"/>
      <c r="K9022" s="140" t="s">
        <v>9409</v>
      </c>
    </row>
    <row r="9023" spans="1:11" s="139" customFormat="1" ht="30" customHeight="1">
      <c r="A9023" s="140" t="s">
        <v>6062</v>
      </c>
      <c r="B9023" s="142"/>
      <c r="C9023" s="142">
        <v>28.5</v>
      </c>
      <c r="D9023" s="142"/>
      <c r="E9023" s="142">
        <v>28.5</v>
      </c>
      <c r="F9023" s="142"/>
      <c r="K9023" s="140" t="s">
        <v>9410</v>
      </c>
    </row>
    <row r="9024" spans="1:11" s="139" customFormat="1" ht="30" customHeight="1">
      <c r="A9024" s="140" t="s">
        <v>6063</v>
      </c>
      <c r="B9024" s="142">
        <v>1.7</v>
      </c>
      <c r="C9024" s="142"/>
      <c r="D9024" s="142"/>
      <c r="E9024" s="142">
        <v>1.7</v>
      </c>
      <c r="F9024" s="142"/>
      <c r="K9024" s="140" t="s">
        <v>9411</v>
      </c>
    </row>
    <row r="9025" spans="1:11" s="139" customFormat="1" ht="30" customHeight="1">
      <c r="A9025" s="140" t="s">
        <v>5334</v>
      </c>
      <c r="B9025" s="142"/>
      <c r="C9025" s="142"/>
      <c r="D9025" s="142"/>
      <c r="E9025" s="142"/>
      <c r="F9025" s="142"/>
      <c r="K9025" s="140" t="s">
        <v>8761</v>
      </c>
    </row>
    <row r="9026" spans="1:11" s="139" customFormat="1" ht="30" customHeight="1">
      <c r="A9026" s="140" t="s">
        <v>6064</v>
      </c>
      <c r="B9026" s="142"/>
      <c r="C9026" s="142">
        <v>18.3</v>
      </c>
      <c r="D9026" s="142"/>
      <c r="E9026" s="142">
        <v>18.3</v>
      </c>
      <c r="F9026" s="142"/>
      <c r="K9026" s="140" t="s">
        <v>8762</v>
      </c>
    </row>
    <row r="9027" spans="1:11" s="139" customFormat="1" ht="30" customHeight="1">
      <c r="A9027" s="140" t="s">
        <v>3618</v>
      </c>
      <c r="B9027" s="142">
        <v>13.5</v>
      </c>
      <c r="C9027" s="142">
        <v>79.400000000000006</v>
      </c>
      <c r="D9027" s="142">
        <v>6.8</v>
      </c>
      <c r="E9027" s="142">
        <v>99.7</v>
      </c>
      <c r="F9027" s="142"/>
      <c r="K9027" s="140" t="s">
        <v>6757</v>
      </c>
    </row>
    <row r="9028" spans="1:11" s="139" customFormat="1" ht="30" customHeight="1">
      <c r="A9028" s="140" t="s">
        <v>52</v>
      </c>
      <c r="B9028" s="142"/>
      <c r="C9028" s="142"/>
      <c r="D9028" s="142"/>
      <c r="E9028" s="142"/>
      <c r="F9028" s="142"/>
      <c r="K9028" s="140" t="s">
        <v>52</v>
      </c>
    </row>
    <row r="9029" spans="1:11" s="139" customFormat="1" ht="30" customHeight="1">
      <c r="A9029" s="140" t="s">
        <v>52</v>
      </c>
      <c r="B9029" s="142"/>
      <c r="C9029" s="142"/>
      <c r="D9029" s="142"/>
      <c r="E9029" s="142"/>
      <c r="F9029" s="142"/>
      <c r="K9029" s="140" t="s">
        <v>6758</v>
      </c>
    </row>
    <row r="9030" spans="1:11" s="139" customFormat="1" ht="30" customHeight="1">
      <c r="A9030" s="140" t="s">
        <v>3702</v>
      </c>
      <c r="B9030" s="142"/>
      <c r="C9030" s="142"/>
      <c r="D9030" s="142"/>
      <c r="E9030" s="142"/>
      <c r="F9030" s="142"/>
      <c r="K9030" s="140" t="s">
        <v>6876</v>
      </c>
    </row>
    <row r="9031" spans="1:11" s="139" customFormat="1" ht="30" customHeight="1">
      <c r="A9031" s="140" t="s">
        <v>4376</v>
      </c>
      <c r="B9031" s="142"/>
      <c r="C9031" s="142"/>
      <c r="D9031" s="142"/>
      <c r="E9031" s="142"/>
      <c r="F9031" s="142"/>
      <c r="K9031" s="140" t="s">
        <v>7642</v>
      </c>
    </row>
    <row r="9032" spans="1:11" s="139" customFormat="1" ht="30" customHeight="1">
      <c r="A9032" s="140" t="s">
        <v>4377</v>
      </c>
      <c r="B9032" s="142"/>
      <c r="C9032" s="142">
        <v>17.899999999999999</v>
      </c>
      <c r="D9032" s="142"/>
      <c r="E9032" s="142">
        <v>17.899999999999999</v>
      </c>
      <c r="F9032" s="142" t="s">
        <v>7075</v>
      </c>
      <c r="K9032" s="140" t="s">
        <v>7643</v>
      </c>
    </row>
    <row r="9033" spans="1:11" s="139" customFormat="1" ht="30" customHeight="1">
      <c r="A9033" s="140" t="s">
        <v>52</v>
      </c>
      <c r="B9033" s="142"/>
      <c r="C9033" s="142"/>
      <c r="D9033" s="142"/>
      <c r="E9033" s="142"/>
      <c r="F9033" s="142"/>
      <c r="K9033" s="140" t="s">
        <v>52</v>
      </c>
    </row>
    <row r="9034" spans="1:11" s="139" customFormat="1" ht="30" customHeight="1">
      <c r="A9034" s="140" t="s">
        <v>3618</v>
      </c>
      <c r="B9034" s="142"/>
      <c r="C9034" s="142">
        <v>17.899999999999999</v>
      </c>
      <c r="D9034" s="142"/>
      <c r="E9034" s="142">
        <v>17.899999999999999</v>
      </c>
      <c r="F9034" s="142"/>
      <c r="K9034" s="140" t="s">
        <v>6761</v>
      </c>
    </row>
    <row r="9035" spans="1:11" s="139" customFormat="1" ht="30" customHeight="1">
      <c r="A9035" s="140" t="s">
        <v>52</v>
      </c>
      <c r="B9035" s="142"/>
      <c r="C9035" s="142"/>
      <c r="D9035" s="142"/>
      <c r="E9035" s="142"/>
      <c r="F9035" s="142"/>
      <c r="K9035" s="140" t="s">
        <v>6796</v>
      </c>
    </row>
    <row r="9036" spans="1:11" s="139" customFormat="1" ht="30" customHeight="1">
      <c r="A9036" s="140" t="s">
        <v>6040</v>
      </c>
      <c r="B9036" s="142"/>
      <c r="C9036" s="142"/>
      <c r="D9036" s="142"/>
      <c r="E9036" s="142"/>
      <c r="F9036" s="142"/>
      <c r="K9036" s="140" t="s">
        <v>9413</v>
      </c>
    </row>
    <row r="9037" spans="1:11" s="139" customFormat="1" ht="30" customHeight="1">
      <c r="A9037" s="140" t="s">
        <v>6065</v>
      </c>
      <c r="B9037" s="142"/>
      <c r="C9037" s="142">
        <v>15.6</v>
      </c>
      <c r="D9037" s="142"/>
      <c r="E9037" s="142">
        <v>15.6</v>
      </c>
      <c r="F9037" s="142"/>
      <c r="K9037" s="140" t="s">
        <v>9431</v>
      </c>
    </row>
    <row r="9038" spans="1:11" s="139" customFormat="1" ht="30" customHeight="1">
      <c r="A9038" s="140" t="s">
        <v>6066</v>
      </c>
      <c r="B9038" s="142"/>
      <c r="C9038" s="142">
        <v>10</v>
      </c>
      <c r="D9038" s="142"/>
      <c r="E9038" s="142">
        <v>10</v>
      </c>
      <c r="F9038" s="142"/>
      <c r="K9038" s="140" t="s">
        <v>9432</v>
      </c>
    </row>
    <row r="9039" spans="1:11" s="139" customFormat="1" ht="30" customHeight="1">
      <c r="A9039" s="140" t="s">
        <v>3618</v>
      </c>
      <c r="B9039" s="142"/>
      <c r="C9039" s="142">
        <v>25.6</v>
      </c>
      <c r="D9039" s="142"/>
      <c r="E9039" s="142">
        <v>25.6</v>
      </c>
      <c r="F9039" s="142"/>
      <c r="K9039" s="140" t="s">
        <v>6821</v>
      </c>
    </row>
    <row r="9040" spans="1:11" s="139" customFormat="1" ht="30" customHeight="1">
      <c r="A9040" s="140" t="s">
        <v>6067</v>
      </c>
      <c r="B9040" s="142">
        <v>13.5</v>
      </c>
      <c r="C9040" s="142">
        <v>122.9</v>
      </c>
      <c r="D9040" s="142">
        <v>6.8</v>
      </c>
      <c r="E9040" s="142">
        <v>143.20000000000002</v>
      </c>
      <c r="F9040" s="142"/>
      <c r="K9040" s="140" t="s">
        <v>9433</v>
      </c>
    </row>
    <row r="9041" spans="1:11" s="139" customFormat="1" ht="30" customHeight="1">
      <c r="A9041" s="140"/>
      <c r="B9041" s="140"/>
      <c r="C9041" s="140"/>
      <c r="D9041" s="140"/>
      <c r="E9041" s="140"/>
      <c r="F9041" s="140"/>
    </row>
    <row r="9042" spans="1:11" s="139" customFormat="1" ht="30" customHeight="1" thickBot="1">
      <c r="A9042" s="144" t="s">
        <v>3566</v>
      </c>
      <c r="B9042" s="145">
        <v>13</v>
      </c>
      <c r="C9042" s="145">
        <v>122</v>
      </c>
      <c r="D9042" s="145">
        <v>6</v>
      </c>
      <c r="E9042" s="145">
        <v>141</v>
      </c>
      <c r="F9042" s="144"/>
    </row>
    <row r="9043" spans="1:11" s="139" customFormat="1" ht="30" customHeight="1">
      <c r="A9043" s="140"/>
      <c r="B9043" s="140"/>
      <c r="C9043" s="140"/>
      <c r="D9043" s="140"/>
      <c r="E9043" s="140"/>
      <c r="F9043" s="140"/>
    </row>
    <row r="9044" spans="1:11" s="139" customFormat="1" ht="30" customHeight="1">
      <c r="A9044" s="140" t="s">
        <v>9434</v>
      </c>
      <c r="B9044" s="141">
        <v>68</v>
      </c>
      <c r="C9044" s="141">
        <v>622</v>
      </c>
      <c r="D9044" s="141">
        <v>34</v>
      </c>
      <c r="E9044" s="141">
        <v>724</v>
      </c>
      <c r="F9044" s="140" t="s">
        <v>52</v>
      </c>
      <c r="G9044" s="139" t="s">
        <v>52</v>
      </c>
      <c r="H9044" s="139" t="s">
        <v>6643</v>
      </c>
      <c r="K9044" s="139">
        <v>1</v>
      </c>
    </row>
    <row r="9045" spans="1:11" s="139" customFormat="1" ht="30" customHeight="1">
      <c r="A9045" s="147"/>
      <c r="B9045" s="140"/>
      <c r="C9045" s="140"/>
      <c r="D9045" s="140"/>
      <c r="E9045" s="140"/>
      <c r="F9045" s="140"/>
    </row>
    <row r="9046" spans="1:11" s="139" customFormat="1" ht="30" customHeight="1">
      <c r="A9046" s="140" t="s">
        <v>6674</v>
      </c>
      <c r="B9046" s="140"/>
      <c r="C9046" s="140"/>
      <c r="D9046" s="140"/>
      <c r="E9046" s="140"/>
      <c r="F9046" s="140"/>
      <c r="G9046" s="139" t="s">
        <v>52</v>
      </c>
      <c r="I9046" s="139" t="s">
        <v>1535</v>
      </c>
      <c r="J9046" s="139" t="s">
        <v>52</v>
      </c>
      <c r="K9046" s="139" t="s">
        <v>56</v>
      </c>
    </row>
    <row r="9047" spans="1:11" s="139" customFormat="1" ht="30" customHeight="1">
      <c r="A9047" s="140" t="s">
        <v>6068</v>
      </c>
      <c r="B9047" s="142"/>
      <c r="C9047" s="142"/>
      <c r="D9047" s="142"/>
      <c r="E9047" s="142"/>
      <c r="F9047" s="142"/>
      <c r="K9047" s="140" t="s">
        <v>9435</v>
      </c>
    </row>
    <row r="9048" spans="1:11" s="139" customFormat="1" ht="30" customHeight="1">
      <c r="A9048" s="140" t="s">
        <v>52</v>
      </c>
      <c r="B9048" s="142"/>
      <c r="C9048" s="142"/>
      <c r="D9048" s="142"/>
      <c r="E9048" s="142"/>
      <c r="F9048" s="142"/>
      <c r="K9048" s="140" t="s">
        <v>52</v>
      </c>
    </row>
    <row r="9049" spans="1:11" s="139" customFormat="1" ht="30" customHeight="1">
      <c r="A9049" s="140" t="s">
        <v>3548</v>
      </c>
      <c r="B9049" s="142"/>
      <c r="C9049" s="142"/>
      <c r="D9049" s="142"/>
      <c r="E9049" s="142"/>
      <c r="F9049" s="142"/>
      <c r="K9049" s="140" t="s">
        <v>6677</v>
      </c>
    </row>
    <row r="9050" spans="1:11" s="139" customFormat="1" ht="30" customHeight="1">
      <c r="A9050" s="140" t="s">
        <v>4352</v>
      </c>
      <c r="B9050" s="142"/>
      <c r="C9050" s="142"/>
      <c r="D9050" s="142"/>
      <c r="E9050" s="142"/>
      <c r="F9050" s="142"/>
      <c r="K9050" s="140" t="s">
        <v>7629</v>
      </c>
    </row>
    <row r="9051" spans="1:11" s="139" customFormat="1" ht="30" customHeight="1">
      <c r="A9051" s="140" t="s">
        <v>4353</v>
      </c>
      <c r="B9051" s="142"/>
      <c r="C9051" s="142"/>
      <c r="D9051" s="142"/>
      <c r="E9051" s="142"/>
      <c r="F9051" s="142"/>
      <c r="K9051" s="140" t="s">
        <v>7630</v>
      </c>
    </row>
    <row r="9052" spans="1:11" s="139" customFormat="1" ht="30" customHeight="1">
      <c r="A9052" s="140" t="s">
        <v>4354</v>
      </c>
      <c r="B9052" s="142"/>
      <c r="C9052" s="142"/>
      <c r="D9052" s="142"/>
      <c r="E9052" s="142"/>
      <c r="F9052" s="142"/>
      <c r="K9052" s="140" t="s">
        <v>7593</v>
      </c>
    </row>
    <row r="9053" spans="1:11" s="139" customFormat="1" ht="30" customHeight="1">
      <c r="A9053" s="140" t="s">
        <v>4355</v>
      </c>
      <c r="B9053" s="142"/>
      <c r="C9053" s="142"/>
      <c r="D9053" s="142"/>
      <c r="E9053" s="142"/>
      <c r="F9053" s="142"/>
      <c r="K9053" s="140" t="s">
        <v>7594</v>
      </c>
    </row>
    <row r="9054" spans="1:11" s="139" customFormat="1" ht="30" customHeight="1">
      <c r="A9054" s="140" t="s">
        <v>5197</v>
      </c>
      <c r="B9054" s="142"/>
      <c r="C9054" s="142"/>
      <c r="D9054" s="142"/>
      <c r="E9054" s="142"/>
      <c r="F9054" s="142"/>
      <c r="K9054" s="140" t="s">
        <v>8627</v>
      </c>
    </row>
    <row r="9055" spans="1:11" s="139" customFormat="1" ht="30" customHeight="1">
      <c r="A9055" s="140" t="s">
        <v>4357</v>
      </c>
      <c r="B9055" s="142"/>
      <c r="C9055" s="142"/>
      <c r="D9055" s="142"/>
      <c r="E9055" s="142"/>
      <c r="F9055" s="142"/>
      <c r="K9055" s="140" t="s">
        <v>7632</v>
      </c>
    </row>
    <row r="9056" spans="1:11" s="139" customFormat="1" ht="30" customHeight="1">
      <c r="A9056" s="140" t="s">
        <v>4358</v>
      </c>
      <c r="B9056" s="142"/>
      <c r="C9056" s="142"/>
      <c r="D9056" s="142"/>
      <c r="E9056" s="142"/>
      <c r="F9056" s="142"/>
      <c r="K9056" s="140" t="s">
        <v>7633</v>
      </c>
    </row>
    <row r="9057" spans="1:11" s="139" customFormat="1" ht="30" customHeight="1">
      <c r="A9057" s="140" t="s">
        <v>52</v>
      </c>
      <c r="B9057" s="142"/>
      <c r="C9057" s="142"/>
      <c r="D9057" s="142"/>
      <c r="E9057" s="142"/>
      <c r="F9057" s="142"/>
      <c r="K9057" s="140" t="s">
        <v>52</v>
      </c>
    </row>
    <row r="9058" spans="1:11" s="139" customFormat="1" ht="30" customHeight="1">
      <c r="A9058" s="140" t="s">
        <v>3557</v>
      </c>
      <c r="B9058" s="142"/>
      <c r="C9058" s="142"/>
      <c r="D9058" s="142"/>
      <c r="E9058" s="142"/>
      <c r="F9058" s="142"/>
      <c r="K9058" s="140" t="s">
        <v>7634</v>
      </c>
    </row>
    <row r="9059" spans="1:11" s="139" customFormat="1" ht="30" customHeight="1">
      <c r="A9059" s="140" t="s">
        <v>5199</v>
      </c>
      <c r="B9059" s="142"/>
      <c r="C9059" s="142"/>
      <c r="D9059" s="142"/>
      <c r="E9059" s="142"/>
      <c r="F9059" s="142"/>
      <c r="K9059" s="140" t="s">
        <v>8724</v>
      </c>
    </row>
    <row r="9060" spans="1:11" s="139" customFormat="1" ht="30" customHeight="1">
      <c r="A9060" s="140" t="s">
        <v>5285</v>
      </c>
      <c r="B9060" s="142"/>
      <c r="C9060" s="142"/>
      <c r="D9060" s="142"/>
      <c r="E9060" s="142"/>
      <c r="F9060" s="142"/>
      <c r="K9060" s="140" t="s">
        <v>7636</v>
      </c>
    </row>
    <row r="9061" spans="1:11" s="139" customFormat="1" ht="30" customHeight="1">
      <c r="A9061" s="140" t="s">
        <v>52</v>
      </c>
      <c r="B9061" s="142"/>
      <c r="C9061" s="142"/>
      <c r="D9061" s="142"/>
      <c r="E9061" s="142"/>
      <c r="F9061" s="142"/>
      <c r="K9061" s="140" t="s">
        <v>6676</v>
      </c>
    </row>
    <row r="9062" spans="1:11" s="139" customFormat="1" ht="30" customHeight="1">
      <c r="A9062" s="140" t="s">
        <v>4361</v>
      </c>
      <c r="B9062" s="142"/>
      <c r="C9062" s="142"/>
      <c r="D9062" s="142"/>
      <c r="E9062" s="142"/>
      <c r="F9062" s="142"/>
      <c r="K9062" s="140" t="s">
        <v>7637</v>
      </c>
    </row>
    <row r="9063" spans="1:11" s="139" customFormat="1" ht="30" customHeight="1">
      <c r="A9063" s="140" t="s">
        <v>5286</v>
      </c>
      <c r="B9063" s="142"/>
      <c r="C9063" s="142"/>
      <c r="D9063" s="142"/>
      <c r="E9063" s="142"/>
      <c r="F9063" s="142"/>
      <c r="K9063" s="140" t="s">
        <v>7638</v>
      </c>
    </row>
    <row r="9064" spans="1:11" s="139" customFormat="1" ht="30" customHeight="1">
      <c r="A9064" s="140" t="s">
        <v>5287</v>
      </c>
      <c r="B9064" s="142">
        <v>47.6</v>
      </c>
      <c r="C9064" s="142"/>
      <c r="D9064" s="142"/>
      <c r="E9064" s="142">
        <v>47.6</v>
      </c>
      <c r="F9064" s="142" t="s">
        <v>7067</v>
      </c>
      <c r="K9064" s="140" t="s">
        <v>7639</v>
      </c>
    </row>
    <row r="9065" spans="1:11" s="139" customFormat="1" ht="30" customHeight="1">
      <c r="A9065" s="140" t="s">
        <v>5288</v>
      </c>
      <c r="B9065" s="142"/>
      <c r="C9065" s="142">
        <v>163</v>
      </c>
      <c r="D9065" s="142"/>
      <c r="E9065" s="142">
        <v>163</v>
      </c>
      <c r="F9065" s="142" t="s">
        <v>7069</v>
      </c>
      <c r="K9065" s="140" t="s">
        <v>7640</v>
      </c>
    </row>
    <row r="9066" spans="1:11" s="139" customFormat="1" ht="30" customHeight="1">
      <c r="A9066" s="140" t="s">
        <v>5289</v>
      </c>
      <c r="B9066" s="142"/>
      <c r="C9066" s="142"/>
      <c r="D9066" s="142">
        <v>34.4</v>
      </c>
      <c r="E9066" s="142">
        <v>34.4</v>
      </c>
      <c r="F9066" s="142" t="s">
        <v>7071</v>
      </c>
      <c r="K9066" s="140" t="s">
        <v>7641</v>
      </c>
    </row>
    <row r="9067" spans="1:11" s="139" customFormat="1" ht="30" customHeight="1">
      <c r="A9067" s="140" t="s">
        <v>6019</v>
      </c>
      <c r="B9067" s="142"/>
      <c r="C9067" s="142"/>
      <c r="D9067" s="142"/>
      <c r="E9067" s="142"/>
      <c r="F9067" s="142"/>
      <c r="K9067" s="140" t="s">
        <v>9391</v>
      </c>
    </row>
    <row r="9068" spans="1:11" s="139" customFormat="1" ht="30" customHeight="1">
      <c r="A9068" s="140" t="s">
        <v>6069</v>
      </c>
      <c r="B9068" s="142">
        <v>11.9</v>
      </c>
      <c r="C9068" s="142"/>
      <c r="D9068" s="142"/>
      <c r="E9068" s="142">
        <v>11.9</v>
      </c>
      <c r="F9068" s="142"/>
      <c r="K9068" s="140" t="s">
        <v>9409</v>
      </c>
    </row>
    <row r="9069" spans="1:11" s="139" customFormat="1" ht="30" customHeight="1">
      <c r="A9069" s="140" t="s">
        <v>6070</v>
      </c>
      <c r="B9069" s="142"/>
      <c r="C9069" s="142">
        <v>142.6</v>
      </c>
      <c r="D9069" s="142"/>
      <c r="E9069" s="142">
        <v>142.6</v>
      </c>
      <c r="F9069" s="142"/>
      <c r="K9069" s="140" t="s">
        <v>9410</v>
      </c>
    </row>
    <row r="9070" spans="1:11" s="139" customFormat="1" ht="30" customHeight="1">
      <c r="A9070" s="140" t="s">
        <v>6071</v>
      </c>
      <c r="B9070" s="142">
        <v>8.6</v>
      </c>
      <c r="C9070" s="142"/>
      <c r="D9070" s="142"/>
      <c r="E9070" s="142">
        <v>8.6</v>
      </c>
      <c r="F9070" s="142"/>
      <c r="K9070" s="140" t="s">
        <v>9411</v>
      </c>
    </row>
    <row r="9071" spans="1:11" s="139" customFormat="1" ht="30" customHeight="1">
      <c r="A9071" s="140" t="s">
        <v>5334</v>
      </c>
      <c r="B9071" s="142"/>
      <c r="C9071" s="142"/>
      <c r="D9071" s="142"/>
      <c r="E9071" s="142"/>
      <c r="F9071" s="142"/>
      <c r="K9071" s="140" t="s">
        <v>8761</v>
      </c>
    </row>
    <row r="9072" spans="1:11" s="139" customFormat="1" ht="30" customHeight="1">
      <c r="A9072" s="140" t="s">
        <v>6072</v>
      </c>
      <c r="B9072" s="142"/>
      <c r="C9072" s="142">
        <v>91.6</v>
      </c>
      <c r="D9072" s="142"/>
      <c r="E9072" s="142">
        <v>91.6</v>
      </c>
      <c r="F9072" s="142"/>
      <c r="K9072" s="140" t="s">
        <v>8762</v>
      </c>
    </row>
    <row r="9073" spans="1:11" s="139" customFormat="1" ht="30" customHeight="1">
      <c r="A9073" s="140" t="s">
        <v>3618</v>
      </c>
      <c r="B9073" s="142">
        <v>68.099999999999994</v>
      </c>
      <c r="C9073" s="142">
        <v>397.2</v>
      </c>
      <c r="D9073" s="142">
        <v>34.4</v>
      </c>
      <c r="E9073" s="142">
        <v>499.7</v>
      </c>
      <c r="F9073" s="142"/>
      <c r="K9073" s="140" t="s">
        <v>6757</v>
      </c>
    </row>
    <row r="9074" spans="1:11" s="139" customFormat="1" ht="30" customHeight="1">
      <c r="A9074" s="140" t="s">
        <v>52</v>
      </c>
      <c r="B9074" s="142"/>
      <c r="C9074" s="142"/>
      <c r="D9074" s="142"/>
      <c r="E9074" s="142"/>
      <c r="F9074" s="142"/>
      <c r="K9074" s="140" t="s">
        <v>52</v>
      </c>
    </row>
    <row r="9075" spans="1:11" s="139" customFormat="1" ht="30" customHeight="1">
      <c r="A9075" s="140" t="s">
        <v>52</v>
      </c>
      <c r="B9075" s="142"/>
      <c r="C9075" s="142"/>
      <c r="D9075" s="142"/>
      <c r="E9075" s="142"/>
      <c r="F9075" s="142"/>
      <c r="K9075" s="140" t="s">
        <v>6758</v>
      </c>
    </row>
    <row r="9076" spans="1:11" s="139" customFormat="1" ht="30" customHeight="1">
      <c r="A9076" s="140" t="s">
        <v>3702</v>
      </c>
      <c r="B9076" s="142"/>
      <c r="C9076" s="142"/>
      <c r="D9076" s="142"/>
      <c r="E9076" s="142"/>
      <c r="F9076" s="142"/>
      <c r="K9076" s="140" t="s">
        <v>6876</v>
      </c>
    </row>
    <row r="9077" spans="1:11" s="139" customFormat="1" ht="30" customHeight="1">
      <c r="A9077" s="140" t="s">
        <v>5290</v>
      </c>
      <c r="B9077" s="142"/>
      <c r="C9077" s="142"/>
      <c r="D9077" s="142"/>
      <c r="E9077" s="142"/>
      <c r="F9077" s="142"/>
      <c r="K9077" s="140" t="s">
        <v>7642</v>
      </c>
    </row>
    <row r="9078" spans="1:11" s="139" customFormat="1" ht="30" customHeight="1">
      <c r="A9078" s="140" t="s">
        <v>5291</v>
      </c>
      <c r="B9078" s="142"/>
      <c r="C9078" s="142">
        <v>92.6</v>
      </c>
      <c r="D9078" s="142"/>
      <c r="E9078" s="142">
        <v>92.6</v>
      </c>
      <c r="F9078" s="142" t="s">
        <v>7075</v>
      </c>
      <c r="K9078" s="140" t="s">
        <v>7643</v>
      </c>
    </row>
    <row r="9079" spans="1:11" s="139" customFormat="1" ht="30" customHeight="1">
      <c r="A9079" s="140" t="s">
        <v>52</v>
      </c>
      <c r="B9079" s="142"/>
      <c r="C9079" s="142"/>
      <c r="D9079" s="142"/>
      <c r="E9079" s="142"/>
      <c r="F9079" s="142"/>
      <c r="K9079" s="140" t="s">
        <v>52</v>
      </c>
    </row>
    <row r="9080" spans="1:11" s="139" customFormat="1" ht="30" customHeight="1">
      <c r="A9080" s="140" t="s">
        <v>3618</v>
      </c>
      <c r="B9080" s="142"/>
      <c r="C9080" s="142">
        <v>92.6</v>
      </c>
      <c r="D9080" s="142"/>
      <c r="E9080" s="142">
        <v>92.6</v>
      </c>
      <c r="F9080" s="142"/>
      <c r="K9080" s="140" t="s">
        <v>6761</v>
      </c>
    </row>
    <row r="9081" spans="1:11" s="139" customFormat="1" ht="30" customHeight="1">
      <c r="A9081" s="140" t="s">
        <v>52</v>
      </c>
      <c r="B9081" s="142"/>
      <c r="C9081" s="142"/>
      <c r="D9081" s="142"/>
      <c r="E9081" s="142"/>
      <c r="F9081" s="142"/>
      <c r="K9081" s="140" t="s">
        <v>6796</v>
      </c>
    </row>
    <row r="9082" spans="1:11" s="139" customFormat="1" ht="30" customHeight="1">
      <c r="A9082" s="140" t="s">
        <v>6040</v>
      </c>
      <c r="B9082" s="142"/>
      <c r="C9082" s="142"/>
      <c r="D9082" s="142"/>
      <c r="E9082" s="142"/>
      <c r="F9082" s="142"/>
      <c r="K9082" s="140" t="s">
        <v>9413</v>
      </c>
    </row>
    <row r="9083" spans="1:11" s="139" customFormat="1" ht="30" customHeight="1">
      <c r="A9083" s="140" t="s">
        <v>6073</v>
      </c>
      <c r="B9083" s="142"/>
      <c r="C9083" s="142">
        <v>81</v>
      </c>
      <c r="D9083" s="142"/>
      <c r="E9083" s="142">
        <v>81</v>
      </c>
      <c r="F9083" s="142"/>
      <c r="K9083" s="140" t="s">
        <v>9431</v>
      </c>
    </row>
    <row r="9084" spans="1:11" s="139" customFormat="1" ht="30" customHeight="1">
      <c r="A9084" s="140" t="s">
        <v>6074</v>
      </c>
      <c r="B9084" s="142"/>
      <c r="C9084" s="142">
        <v>52</v>
      </c>
      <c r="D9084" s="142"/>
      <c r="E9084" s="142">
        <v>52</v>
      </c>
      <c r="F9084" s="142"/>
      <c r="K9084" s="140" t="s">
        <v>9432</v>
      </c>
    </row>
    <row r="9085" spans="1:11" s="139" customFormat="1" ht="30" customHeight="1">
      <c r="A9085" s="140" t="s">
        <v>3618</v>
      </c>
      <c r="B9085" s="142"/>
      <c r="C9085" s="142">
        <v>133</v>
      </c>
      <c r="D9085" s="142"/>
      <c r="E9085" s="142">
        <v>133</v>
      </c>
      <c r="F9085" s="142"/>
      <c r="K9085" s="140" t="s">
        <v>6821</v>
      </c>
    </row>
    <row r="9086" spans="1:11" s="139" customFormat="1" ht="30" customHeight="1">
      <c r="A9086" s="140" t="s">
        <v>6067</v>
      </c>
      <c r="B9086" s="142">
        <v>68.099999999999994</v>
      </c>
      <c r="C9086" s="142">
        <v>622.79999999999995</v>
      </c>
      <c r="D9086" s="142">
        <v>34.4</v>
      </c>
      <c r="E9086" s="142">
        <v>725.3</v>
      </c>
      <c r="F9086" s="142"/>
      <c r="K9086" s="140" t="s">
        <v>9433</v>
      </c>
    </row>
    <row r="9087" spans="1:11" s="139" customFormat="1" ht="30" customHeight="1">
      <c r="A9087" s="140"/>
      <c r="B9087" s="140"/>
      <c r="C9087" s="140"/>
      <c r="D9087" s="140"/>
      <c r="E9087" s="140"/>
      <c r="F9087" s="140"/>
    </row>
    <row r="9088" spans="1:11" s="139" customFormat="1" ht="30" customHeight="1" thickBot="1">
      <c r="A9088" s="144" t="s">
        <v>3566</v>
      </c>
      <c r="B9088" s="145">
        <v>68</v>
      </c>
      <c r="C9088" s="145">
        <v>622</v>
      </c>
      <c r="D9088" s="145">
        <v>34</v>
      </c>
      <c r="E9088" s="145">
        <v>724</v>
      </c>
      <c r="F9088" s="144"/>
    </row>
    <row r="9089" spans="1:11" s="139" customFormat="1" ht="30" customHeight="1">
      <c r="A9089" s="140"/>
      <c r="B9089" s="140"/>
      <c r="C9089" s="140"/>
      <c r="D9089" s="140"/>
      <c r="E9089" s="140"/>
      <c r="F9089" s="140"/>
    </row>
    <row r="9090" spans="1:11" s="139" customFormat="1" ht="30" customHeight="1">
      <c r="A9090" s="140" t="s">
        <v>9436</v>
      </c>
      <c r="B9090" s="141">
        <v>18</v>
      </c>
      <c r="C9090" s="141">
        <v>3090</v>
      </c>
      <c r="D9090" s="141">
        <v>150</v>
      </c>
      <c r="E9090" s="141">
        <v>3258</v>
      </c>
      <c r="F9090" s="140" t="s">
        <v>52</v>
      </c>
      <c r="G9090" s="139" t="s">
        <v>52</v>
      </c>
      <c r="H9090" s="139" t="s">
        <v>6644</v>
      </c>
      <c r="K9090" s="139">
        <v>1</v>
      </c>
    </row>
    <row r="9091" spans="1:11" s="139" customFormat="1" ht="30" customHeight="1">
      <c r="A9091" s="147"/>
      <c r="B9091" s="140"/>
      <c r="C9091" s="140"/>
      <c r="D9091" s="140"/>
      <c r="E9091" s="140"/>
      <c r="F9091" s="140"/>
    </row>
    <row r="9092" spans="1:11" s="139" customFormat="1" ht="30" customHeight="1">
      <c r="A9092" s="140" t="s">
        <v>6674</v>
      </c>
      <c r="B9092" s="140"/>
      <c r="C9092" s="140"/>
      <c r="D9092" s="140"/>
      <c r="E9092" s="140"/>
      <c r="F9092" s="140"/>
      <c r="G9092" s="139" t="s">
        <v>52</v>
      </c>
      <c r="I9092" s="139" t="s">
        <v>1535</v>
      </c>
      <c r="J9092" s="139" t="s">
        <v>52</v>
      </c>
      <c r="K9092" s="139" t="s">
        <v>56</v>
      </c>
    </row>
    <row r="9093" spans="1:11" s="139" customFormat="1" ht="30" customHeight="1">
      <c r="A9093" s="140" t="s">
        <v>6075</v>
      </c>
      <c r="B9093" s="142"/>
      <c r="C9093" s="142"/>
      <c r="D9093" s="142"/>
      <c r="E9093" s="142"/>
      <c r="F9093" s="142"/>
      <c r="K9093" s="140" t="s">
        <v>9437</v>
      </c>
    </row>
    <row r="9094" spans="1:11" s="139" customFormat="1" ht="30" customHeight="1">
      <c r="A9094" s="140" t="s">
        <v>52</v>
      </c>
      <c r="B9094" s="142"/>
      <c r="C9094" s="142"/>
      <c r="D9094" s="142"/>
      <c r="E9094" s="142"/>
      <c r="F9094" s="142"/>
      <c r="K9094" s="140" t="s">
        <v>52</v>
      </c>
    </row>
    <row r="9095" spans="1:11" s="139" customFormat="1" ht="30" customHeight="1">
      <c r="A9095" s="140" t="s">
        <v>3548</v>
      </c>
      <c r="B9095" s="142"/>
      <c r="C9095" s="142"/>
      <c r="D9095" s="142"/>
      <c r="E9095" s="142"/>
      <c r="F9095" s="142"/>
      <c r="K9095" s="140" t="s">
        <v>6677</v>
      </c>
    </row>
    <row r="9096" spans="1:11" s="139" customFormat="1" ht="30" customHeight="1">
      <c r="A9096" s="140" t="s">
        <v>6076</v>
      </c>
      <c r="B9096" s="142"/>
      <c r="C9096" s="142"/>
      <c r="D9096" s="142"/>
      <c r="E9096" s="142"/>
      <c r="F9096" s="142"/>
      <c r="K9096" s="140" t="s">
        <v>9438</v>
      </c>
    </row>
    <row r="9097" spans="1:11" s="139" customFormat="1" ht="30" customHeight="1">
      <c r="A9097" s="140" t="s">
        <v>6077</v>
      </c>
      <c r="B9097" s="142"/>
      <c r="C9097" s="142"/>
      <c r="D9097" s="142"/>
      <c r="E9097" s="142"/>
      <c r="F9097" s="142"/>
      <c r="K9097" s="140" t="s">
        <v>9439</v>
      </c>
    </row>
    <row r="9098" spans="1:11" s="139" customFormat="1" ht="30" customHeight="1">
      <c r="A9098" s="140" t="s">
        <v>6078</v>
      </c>
      <c r="B9098" s="142"/>
      <c r="C9098" s="142"/>
      <c r="D9098" s="142"/>
      <c r="E9098" s="142"/>
      <c r="F9098" s="142"/>
      <c r="K9098" s="140" t="s">
        <v>9440</v>
      </c>
    </row>
    <row r="9099" spans="1:11" s="139" customFormat="1" ht="30" customHeight="1">
      <c r="A9099" s="140" t="s">
        <v>6079</v>
      </c>
      <c r="B9099" s="142"/>
      <c r="C9099" s="142"/>
      <c r="D9099" s="142"/>
      <c r="E9099" s="142"/>
      <c r="F9099" s="142"/>
      <c r="K9099" s="140" t="s">
        <v>9441</v>
      </c>
    </row>
    <row r="9100" spans="1:11" s="139" customFormat="1" ht="30" customHeight="1">
      <c r="A9100" s="140" t="s">
        <v>6080</v>
      </c>
      <c r="B9100" s="142"/>
      <c r="C9100" s="142"/>
      <c r="D9100" s="142"/>
      <c r="E9100" s="142"/>
      <c r="F9100" s="142"/>
      <c r="K9100" s="140" t="s">
        <v>9442</v>
      </c>
    </row>
    <row r="9101" spans="1:11" s="139" customFormat="1" ht="30" customHeight="1">
      <c r="A9101" s="140" t="s">
        <v>6081</v>
      </c>
      <c r="B9101" s="142"/>
      <c r="C9101" s="142"/>
      <c r="D9101" s="142"/>
      <c r="E9101" s="142"/>
      <c r="F9101" s="142"/>
      <c r="K9101" s="140" t="s">
        <v>9443</v>
      </c>
    </row>
    <row r="9102" spans="1:11" s="139" customFormat="1" ht="30" customHeight="1">
      <c r="A9102" s="140" t="s">
        <v>6082</v>
      </c>
      <c r="B9102" s="142"/>
      <c r="C9102" s="142"/>
      <c r="D9102" s="142"/>
      <c r="E9102" s="142"/>
      <c r="F9102" s="142"/>
      <c r="K9102" s="140" t="s">
        <v>9444</v>
      </c>
    </row>
    <row r="9103" spans="1:11" s="139" customFormat="1" ht="30" customHeight="1">
      <c r="A9103" s="140" t="s">
        <v>6083</v>
      </c>
      <c r="B9103" s="142"/>
      <c r="C9103" s="142"/>
      <c r="D9103" s="142"/>
      <c r="E9103" s="142"/>
      <c r="F9103" s="142"/>
      <c r="K9103" s="140" t="s">
        <v>9445</v>
      </c>
    </row>
    <row r="9104" spans="1:11" s="139" customFormat="1" ht="30" customHeight="1">
      <c r="A9104" s="140" t="s">
        <v>6084</v>
      </c>
      <c r="B9104" s="142"/>
      <c r="C9104" s="142"/>
      <c r="D9104" s="142"/>
      <c r="E9104" s="142"/>
      <c r="F9104" s="142"/>
      <c r="K9104" s="140" t="s">
        <v>9446</v>
      </c>
    </row>
    <row r="9105" spans="1:11" s="139" customFormat="1" ht="30" customHeight="1">
      <c r="A9105" s="140" t="s">
        <v>52</v>
      </c>
      <c r="B9105" s="142"/>
      <c r="C9105" s="142"/>
      <c r="D9105" s="142"/>
      <c r="E9105" s="142"/>
      <c r="F9105" s="142"/>
      <c r="K9105" s="140" t="s">
        <v>52</v>
      </c>
    </row>
    <row r="9106" spans="1:11" s="139" customFormat="1" ht="30" customHeight="1">
      <c r="A9106" s="140" t="s">
        <v>52</v>
      </c>
      <c r="B9106" s="142"/>
      <c r="C9106" s="142"/>
      <c r="D9106" s="142"/>
      <c r="E9106" s="142"/>
      <c r="F9106" s="142"/>
      <c r="K9106" s="140" t="s">
        <v>6676</v>
      </c>
    </row>
    <row r="9107" spans="1:11" s="139" customFormat="1" ht="30" customHeight="1">
      <c r="A9107" s="140" t="s">
        <v>6085</v>
      </c>
      <c r="B9107" s="142"/>
      <c r="C9107" s="142"/>
      <c r="D9107" s="142"/>
      <c r="E9107" s="142"/>
      <c r="F9107" s="142"/>
      <c r="K9107" s="140" t="s">
        <v>9447</v>
      </c>
    </row>
    <row r="9108" spans="1:11" s="139" customFormat="1" ht="30" customHeight="1">
      <c r="A9108" s="140" t="s">
        <v>6086</v>
      </c>
      <c r="B9108" s="142"/>
      <c r="C9108" s="142"/>
      <c r="D9108" s="142"/>
      <c r="E9108" s="142"/>
      <c r="F9108" s="142"/>
      <c r="K9108" s="140" t="s">
        <v>9448</v>
      </c>
    </row>
    <row r="9109" spans="1:11" s="139" customFormat="1" ht="30" customHeight="1">
      <c r="A9109" s="140" t="s">
        <v>6087</v>
      </c>
      <c r="B9109" s="142"/>
      <c r="C9109" s="142"/>
      <c r="D9109" s="142"/>
      <c r="E9109" s="142"/>
      <c r="F9109" s="142"/>
      <c r="K9109" s="140" t="s">
        <v>9449</v>
      </c>
    </row>
    <row r="9110" spans="1:11" s="139" customFormat="1" ht="30" customHeight="1">
      <c r="A9110" s="140" t="s">
        <v>6088</v>
      </c>
      <c r="B9110" s="142"/>
      <c r="C9110" s="142">
        <v>615.70000000000005</v>
      </c>
      <c r="D9110" s="142"/>
      <c r="E9110" s="142">
        <v>615.70000000000005</v>
      </c>
      <c r="F9110" s="142" t="s">
        <v>6752</v>
      </c>
      <c r="K9110" s="140" t="s">
        <v>9450</v>
      </c>
    </row>
    <row r="9111" spans="1:11" s="139" customFormat="1" ht="30" customHeight="1">
      <c r="A9111" s="140" t="s">
        <v>52</v>
      </c>
      <c r="B9111" s="142"/>
      <c r="C9111" s="142"/>
      <c r="D9111" s="142"/>
      <c r="E9111" s="142"/>
      <c r="F9111" s="142"/>
      <c r="K9111" s="140" t="s">
        <v>52</v>
      </c>
    </row>
    <row r="9112" spans="1:11" s="139" customFormat="1" ht="30" customHeight="1">
      <c r="A9112" s="140" t="s">
        <v>6089</v>
      </c>
      <c r="B9112" s="142"/>
      <c r="C9112" s="142"/>
      <c r="D9112" s="142"/>
      <c r="E9112" s="142"/>
      <c r="F9112" s="142"/>
      <c r="K9112" s="140" t="s">
        <v>9451</v>
      </c>
    </row>
    <row r="9113" spans="1:11" s="139" customFormat="1" ht="30" customHeight="1">
      <c r="A9113" s="140" t="s">
        <v>6090</v>
      </c>
      <c r="B9113" s="142"/>
      <c r="C9113" s="142">
        <v>615.70000000000005</v>
      </c>
      <c r="D9113" s="142"/>
      <c r="E9113" s="142">
        <v>615.70000000000005</v>
      </c>
      <c r="F9113" s="142"/>
      <c r="K9113" s="140" t="s">
        <v>9452</v>
      </c>
    </row>
    <row r="9114" spans="1:11" s="139" customFormat="1" ht="30" customHeight="1">
      <c r="A9114" s="140" t="s">
        <v>6089</v>
      </c>
      <c r="B9114" s="142"/>
      <c r="C9114" s="142"/>
      <c r="D9114" s="142"/>
      <c r="E9114" s="142"/>
      <c r="F9114" s="142"/>
      <c r="K9114" s="140" t="s">
        <v>9451</v>
      </c>
    </row>
    <row r="9115" spans="1:11" s="139" customFormat="1" ht="30" customHeight="1">
      <c r="A9115" s="140" t="s">
        <v>52</v>
      </c>
      <c r="B9115" s="142"/>
      <c r="C9115" s="142"/>
      <c r="D9115" s="142"/>
      <c r="E9115" s="142"/>
      <c r="F9115" s="142"/>
      <c r="K9115" s="140" t="s">
        <v>6758</v>
      </c>
    </row>
    <row r="9116" spans="1:11" s="139" customFormat="1" ht="30" customHeight="1">
      <c r="A9116" s="140" t="s">
        <v>6091</v>
      </c>
      <c r="B9116" s="142"/>
      <c r="C9116" s="142"/>
      <c r="D9116" s="142"/>
      <c r="E9116" s="142"/>
      <c r="F9116" s="142"/>
      <c r="K9116" s="140" t="s">
        <v>9453</v>
      </c>
    </row>
    <row r="9117" spans="1:11" s="139" customFormat="1" ht="30" customHeight="1">
      <c r="A9117" s="140" t="s">
        <v>6092</v>
      </c>
      <c r="B9117" s="142"/>
      <c r="C9117" s="142"/>
      <c r="D9117" s="142"/>
      <c r="E9117" s="142"/>
      <c r="F9117" s="142"/>
      <c r="K9117" s="140" t="s">
        <v>9454</v>
      </c>
    </row>
    <row r="9118" spans="1:11" s="139" customFormat="1" ht="30" customHeight="1">
      <c r="A9118" s="140" t="s">
        <v>6093</v>
      </c>
      <c r="B9118" s="142"/>
      <c r="C9118" s="142"/>
      <c r="D9118" s="142"/>
      <c r="E9118" s="142"/>
      <c r="F9118" s="142" t="s">
        <v>9455</v>
      </c>
      <c r="K9118" s="140" t="s">
        <v>9456</v>
      </c>
    </row>
    <row r="9119" spans="1:11" s="139" customFormat="1" ht="30" customHeight="1">
      <c r="A9119" s="140" t="s">
        <v>6094</v>
      </c>
      <c r="B9119" s="142"/>
      <c r="C9119" s="142"/>
      <c r="D9119" s="142"/>
      <c r="E9119" s="142"/>
      <c r="F9119" s="142"/>
      <c r="K9119" s="140" t="s">
        <v>9457</v>
      </c>
    </row>
    <row r="9120" spans="1:11" s="139" customFormat="1" ht="30" customHeight="1">
      <c r="A9120" s="140" t="s">
        <v>6095</v>
      </c>
      <c r="B9120" s="142"/>
      <c r="C9120" s="142">
        <v>1158.0999999999999</v>
      </c>
      <c r="D9120" s="142"/>
      <c r="E9120" s="142">
        <v>1158.0999999999999</v>
      </c>
      <c r="F9120" s="142" t="s">
        <v>6949</v>
      </c>
      <c r="K9120" s="140" t="s">
        <v>9458</v>
      </c>
    </row>
    <row r="9121" spans="1:11" s="139" customFormat="1" ht="30" customHeight="1">
      <c r="A9121" s="140" t="s">
        <v>6096</v>
      </c>
      <c r="B9121" s="142"/>
      <c r="C9121" s="142">
        <v>1132</v>
      </c>
      <c r="D9121" s="142"/>
      <c r="E9121" s="142">
        <v>1132</v>
      </c>
      <c r="F9121" s="142" t="s">
        <v>6755</v>
      </c>
      <c r="K9121" s="140" t="s">
        <v>9459</v>
      </c>
    </row>
    <row r="9122" spans="1:11" s="139" customFormat="1" ht="30" customHeight="1">
      <c r="A9122" s="140" t="s">
        <v>6097</v>
      </c>
      <c r="B9122" s="142"/>
      <c r="C9122" s="142"/>
      <c r="D9122" s="142">
        <v>150</v>
      </c>
      <c r="E9122" s="142">
        <v>150</v>
      </c>
      <c r="F9122" s="142" t="s">
        <v>9460</v>
      </c>
      <c r="K9122" s="140" t="s">
        <v>9461</v>
      </c>
    </row>
    <row r="9123" spans="1:11" s="139" customFormat="1" ht="30" customHeight="1">
      <c r="A9123" s="140" t="s">
        <v>52</v>
      </c>
      <c r="B9123" s="142"/>
      <c r="C9123" s="142"/>
      <c r="D9123" s="142"/>
      <c r="E9123" s="142"/>
      <c r="F9123" s="142"/>
      <c r="K9123" s="140" t="s">
        <v>52</v>
      </c>
    </row>
    <row r="9124" spans="1:11" s="139" customFormat="1" ht="30" customHeight="1">
      <c r="A9124" s="140" t="s">
        <v>52</v>
      </c>
      <c r="B9124" s="146"/>
      <c r="C9124" s="146"/>
      <c r="D9124" s="146"/>
      <c r="E9124" s="146"/>
      <c r="F9124" s="146"/>
      <c r="K9124" s="140" t="s">
        <v>6994</v>
      </c>
    </row>
    <row r="9125" spans="1:11" s="139" customFormat="1" ht="30" customHeight="1">
      <c r="A9125" s="140" t="s">
        <v>6090</v>
      </c>
      <c r="B9125" s="142"/>
      <c r="C9125" s="142">
        <v>2290.1</v>
      </c>
      <c r="D9125" s="142">
        <v>150</v>
      </c>
      <c r="E9125" s="142">
        <v>2440.1</v>
      </c>
      <c r="F9125" s="142"/>
      <c r="K9125" s="140" t="s">
        <v>9462</v>
      </c>
    </row>
    <row r="9126" spans="1:11" s="139" customFormat="1" ht="30" customHeight="1">
      <c r="A9126" s="140" t="s">
        <v>6089</v>
      </c>
      <c r="B9126" s="142"/>
      <c r="C9126" s="142"/>
      <c r="D9126" s="142"/>
      <c r="E9126" s="142"/>
      <c r="F9126" s="142"/>
      <c r="K9126" s="140" t="s">
        <v>9451</v>
      </c>
    </row>
    <row r="9127" spans="1:11" s="139" customFormat="1" ht="30" customHeight="1">
      <c r="A9127" s="140" t="s">
        <v>52</v>
      </c>
      <c r="B9127" s="142"/>
      <c r="C9127" s="142"/>
      <c r="D9127" s="142"/>
      <c r="E9127" s="142"/>
      <c r="F9127" s="142"/>
      <c r="K9127" s="140" t="s">
        <v>6796</v>
      </c>
    </row>
    <row r="9128" spans="1:11" s="139" customFormat="1" ht="30" customHeight="1">
      <c r="A9128" s="140" t="s">
        <v>4948</v>
      </c>
      <c r="B9128" s="142"/>
      <c r="C9128" s="142"/>
      <c r="D9128" s="142"/>
      <c r="E9128" s="142"/>
      <c r="F9128" s="142"/>
      <c r="K9128" s="140" t="s">
        <v>8357</v>
      </c>
    </row>
    <row r="9129" spans="1:11" s="139" customFormat="1" ht="30" customHeight="1">
      <c r="A9129" s="140" t="s">
        <v>6098</v>
      </c>
      <c r="B9129" s="142"/>
      <c r="C9129" s="142"/>
      <c r="D9129" s="142"/>
      <c r="E9129" s="142"/>
      <c r="F9129" s="142"/>
      <c r="K9129" s="140" t="s">
        <v>9463</v>
      </c>
    </row>
    <row r="9130" spans="1:11" s="139" customFormat="1" ht="30" customHeight="1">
      <c r="A9130" s="140" t="s">
        <v>6099</v>
      </c>
      <c r="B9130" s="142">
        <v>18.399999999999999</v>
      </c>
      <c r="C9130" s="142"/>
      <c r="D9130" s="142"/>
      <c r="E9130" s="142">
        <v>18.399999999999999</v>
      </c>
      <c r="F9130" s="142"/>
      <c r="K9130" s="140" t="s">
        <v>9464</v>
      </c>
    </row>
    <row r="9131" spans="1:11" s="139" customFormat="1" ht="30" customHeight="1">
      <c r="A9131" s="140" t="s">
        <v>52</v>
      </c>
      <c r="B9131" s="142"/>
      <c r="C9131" s="142"/>
      <c r="D9131" s="142"/>
      <c r="E9131" s="142"/>
      <c r="F9131" s="142"/>
      <c r="K9131" s="140" t="s">
        <v>52</v>
      </c>
    </row>
    <row r="9132" spans="1:11" s="139" customFormat="1" ht="30" customHeight="1">
      <c r="A9132" s="140" t="s">
        <v>52</v>
      </c>
      <c r="B9132" s="146"/>
      <c r="C9132" s="146"/>
      <c r="D9132" s="146"/>
      <c r="E9132" s="146"/>
      <c r="F9132" s="146"/>
      <c r="K9132" s="140" t="s">
        <v>6994</v>
      </c>
    </row>
    <row r="9133" spans="1:11" s="139" customFormat="1" ht="30" customHeight="1">
      <c r="A9133" s="140" t="s">
        <v>6090</v>
      </c>
      <c r="B9133" s="142">
        <v>18.399999999999999</v>
      </c>
      <c r="C9133" s="142"/>
      <c r="D9133" s="142"/>
      <c r="E9133" s="142">
        <v>18.399999999999999</v>
      </c>
      <c r="F9133" s="142"/>
      <c r="K9133" s="140" t="s">
        <v>9465</v>
      </c>
    </row>
    <row r="9134" spans="1:11" s="139" customFormat="1" ht="30" customHeight="1">
      <c r="A9134" s="140" t="s">
        <v>6089</v>
      </c>
      <c r="B9134" s="142"/>
      <c r="C9134" s="142"/>
      <c r="D9134" s="142"/>
      <c r="E9134" s="142"/>
      <c r="F9134" s="142"/>
      <c r="K9134" s="140" t="s">
        <v>9451</v>
      </c>
    </row>
    <row r="9135" spans="1:11" s="139" customFormat="1" ht="30" customHeight="1">
      <c r="A9135" s="140" t="s">
        <v>52</v>
      </c>
      <c r="B9135" s="142"/>
      <c r="C9135" s="142"/>
      <c r="D9135" s="142"/>
      <c r="E9135" s="142"/>
      <c r="F9135" s="142"/>
      <c r="K9135" s="140" t="s">
        <v>6805</v>
      </c>
    </row>
    <row r="9136" spans="1:11" s="139" customFormat="1" ht="30" customHeight="1">
      <c r="A9136" s="140" t="s">
        <v>6100</v>
      </c>
      <c r="B9136" s="142"/>
      <c r="C9136" s="142"/>
      <c r="D9136" s="142"/>
      <c r="E9136" s="142"/>
      <c r="F9136" s="142"/>
      <c r="K9136" s="140" t="s">
        <v>9466</v>
      </c>
    </row>
    <row r="9137" spans="1:11" s="139" customFormat="1" ht="30" customHeight="1">
      <c r="A9137" s="140" t="s">
        <v>6101</v>
      </c>
      <c r="B9137" s="142"/>
      <c r="C9137" s="142"/>
      <c r="D9137" s="142"/>
      <c r="E9137" s="142"/>
      <c r="F9137" s="142"/>
      <c r="K9137" s="140" t="s">
        <v>9467</v>
      </c>
    </row>
    <row r="9138" spans="1:11" s="139" customFormat="1" ht="30" customHeight="1">
      <c r="A9138" s="140" t="s">
        <v>6102</v>
      </c>
      <c r="B9138" s="142"/>
      <c r="C9138" s="142">
        <v>184.7</v>
      </c>
      <c r="D9138" s="142"/>
      <c r="E9138" s="142">
        <v>184.7</v>
      </c>
      <c r="F9138" s="142"/>
      <c r="K9138" s="140" t="s">
        <v>9468</v>
      </c>
    </row>
    <row r="9139" spans="1:11" s="139" customFormat="1" ht="30" customHeight="1">
      <c r="A9139" s="140" t="s">
        <v>52</v>
      </c>
      <c r="B9139" s="142"/>
      <c r="C9139" s="142"/>
      <c r="D9139" s="142"/>
      <c r="E9139" s="142"/>
      <c r="F9139" s="142"/>
      <c r="K9139" s="140" t="s">
        <v>52</v>
      </c>
    </row>
    <row r="9140" spans="1:11" s="139" customFormat="1" ht="30" customHeight="1">
      <c r="A9140" s="140" t="s">
        <v>52</v>
      </c>
      <c r="B9140" s="146"/>
      <c r="C9140" s="146"/>
      <c r="D9140" s="146"/>
      <c r="E9140" s="146"/>
      <c r="F9140" s="146"/>
      <c r="K9140" s="140" t="s">
        <v>6994</v>
      </c>
    </row>
    <row r="9141" spans="1:11" s="139" customFormat="1" ht="30" customHeight="1">
      <c r="A9141" s="140" t="s">
        <v>6103</v>
      </c>
      <c r="B9141" s="142"/>
      <c r="C9141" s="142">
        <v>184.7</v>
      </c>
      <c r="D9141" s="142"/>
      <c r="E9141" s="142">
        <v>184.7</v>
      </c>
      <c r="F9141" s="142"/>
      <c r="K9141" s="140" t="s">
        <v>9469</v>
      </c>
    </row>
    <row r="9142" spans="1:11" s="139" customFormat="1" ht="30" customHeight="1">
      <c r="A9142" s="140" t="s">
        <v>52</v>
      </c>
      <c r="B9142" s="146"/>
      <c r="C9142" s="146"/>
      <c r="D9142" s="146"/>
      <c r="E9142" s="146"/>
      <c r="F9142" s="146"/>
      <c r="K9142" s="140" t="s">
        <v>6994</v>
      </c>
    </row>
    <row r="9143" spans="1:11" s="139" customFormat="1" ht="30" customHeight="1">
      <c r="A9143" s="140" t="s">
        <v>52</v>
      </c>
      <c r="B9143" s="142"/>
      <c r="C9143" s="142"/>
      <c r="D9143" s="142"/>
      <c r="E9143" s="142"/>
      <c r="F9143" s="142"/>
      <c r="K9143" s="140" t="s">
        <v>52</v>
      </c>
    </row>
    <row r="9144" spans="1:11" s="139" customFormat="1" ht="30" customHeight="1">
      <c r="A9144" s="140" t="s">
        <v>6104</v>
      </c>
      <c r="B9144" s="142"/>
      <c r="C9144" s="142"/>
      <c r="D9144" s="142"/>
      <c r="E9144" s="142"/>
      <c r="F9144" s="142"/>
      <c r="K9144" s="140" t="s">
        <v>9470</v>
      </c>
    </row>
    <row r="9145" spans="1:11" s="139" customFormat="1" ht="30" customHeight="1">
      <c r="A9145" s="140" t="s">
        <v>6105</v>
      </c>
      <c r="B9145" s="146">
        <v>18.399999999999999</v>
      </c>
      <c r="C9145" s="146">
        <v>3090.5</v>
      </c>
      <c r="D9145" s="146">
        <v>150</v>
      </c>
      <c r="E9145" s="146">
        <v>3258.9</v>
      </c>
      <c r="F9145" s="146"/>
      <c r="K9145" s="140" t="s">
        <v>9471</v>
      </c>
    </row>
    <row r="9146" spans="1:11" s="139" customFormat="1" ht="30" customHeight="1">
      <c r="A9146" s="140" t="s">
        <v>52</v>
      </c>
      <c r="B9146" s="143"/>
      <c r="C9146" s="143"/>
      <c r="D9146" s="143"/>
      <c r="E9146" s="143"/>
      <c r="F9146" s="143"/>
      <c r="K9146" s="140" t="s">
        <v>7269</v>
      </c>
    </row>
    <row r="9147" spans="1:11" s="139" customFormat="1" ht="30" customHeight="1">
      <c r="A9147" s="140"/>
      <c r="B9147" s="140"/>
      <c r="C9147" s="140"/>
      <c r="D9147" s="140"/>
      <c r="E9147" s="140"/>
      <c r="F9147" s="140"/>
    </row>
    <row r="9148" spans="1:11" s="139" customFormat="1" ht="30" customHeight="1" thickBot="1">
      <c r="A9148" s="144" t="s">
        <v>3566</v>
      </c>
      <c r="B9148" s="145">
        <v>18</v>
      </c>
      <c r="C9148" s="145">
        <v>3090</v>
      </c>
      <c r="D9148" s="145">
        <v>150</v>
      </c>
      <c r="E9148" s="145">
        <v>3258</v>
      </c>
      <c r="F9148" s="144"/>
    </row>
    <row r="9149" spans="1:11" s="139" customFormat="1" ht="30" customHeight="1">
      <c r="A9149" s="140"/>
      <c r="B9149" s="140"/>
      <c r="C9149" s="140"/>
      <c r="D9149" s="140"/>
      <c r="E9149" s="140"/>
      <c r="F9149" s="140"/>
    </row>
    <row r="9150" spans="1:11" s="139" customFormat="1" ht="30" customHeight="1">
      <c r="A9150" s="140" t="s">
        <v>9472</v>
      </c>
      <c r="B9150" s="141">
        <v>117</v>
      </c>
      <c r="C9150" s="141">
        <v>899</v>
      </c>
      <c r="D9150" s="141">
        <v>103</v>
      </c>
      <c r="E9150" s="141">
        <v>1119</v>
      </c>
      <c r="F9150" s="140" t="s">
        <v>52</v>
      </c>
      <c r="G9150" s="139" t="s">
        <v>52</v>
      </c>
      <c r="H9150" s="139" t="s">
        <v>6645</v>
      </c>
      <c r="K9150" s="139">
        <v>1</v>
      </c>
    </row>
    <row r="9151" spans="1:11" s="139" customFormat="1" ht="30" customHeight="1">
      <c r="A9151" s="147"/>
      <c r="B9151" s="140"/>
      <c r="C9151" s="140"/>
      <c r="D9151" s="140"/>
      <c r="E9151" s="140"/>
      <c r="F9151" s="140"/>
    </row>
    <row r="9152" spans="1:11" s="139" customFormat="1" ht="30" customHeight="1">
      <c r="A9152" s="140" t="s">
        <v>6674</v>
      </c>
      <c r="B9152" s="140"/>
      <c r="C9152" s="140"/>
      <c r="D9152" s="140"/>
      <c r="E9152" s="140"/>
      <c r="F9152" s="140"/>
      <c r="G9152" s="139" t="s">
        <v>52</v>
      </c>
      <c r="I9152" s="139" t="s">
        <v>1535</v>
      </c>
      <c r="J9152" s="139" t="s">
        <v>52</v>
      </c>
      <c r="K9152" s="139" t="s">
        <v>56</v>
      </c>
    </row>
    <row r="9153" spans="1:11" s="139" customFormat="1" ht="30" customHeight="1">
      <c r="A9153" s="140" t="s">
        <v>6106</v>
      </c>
      <c r="B9153" s="142"/>
      <c r="C9153" s="142"/>
      <c r="D9153" s="142"/>
      <c r="E9153" s="142"/>
      <c r="F9153" s="142"/>
      <c r="K9153" s="140" t="s">
        <v>9473</v>
      </c>
    </row>
    <row r="9154" spans="1:11" s="139" customFormat="1" ht="30" customHeight="1">
      <c r="A9154" s="140" t="s">
        <v>52</v>
      </c>
      <c r="B9154" s="142"/>
      <c r="C9154" s="142"/>
      <c r="D9154" s="142"/>
      <c r="E9154" s="142"/>
      <c r="F9154" s="142"/>
      <c r="K9154" s="140" t="s">
        <v>52</v>
      </c>
    </row>
    <row r="9155" spans="1:11" s="139" customFormat="1" ht="30" customHeight="1">
      <c r="A9155" s="140" t="s">
        <v>6107</v>
      </c>
      <c r="B9155" s="142"/>
      <c r="C9155" s="142"/>
      <c r="D9155" s="142"/>
      <c r="E9155" s="142"/>
      <c r="F9155" s="142"/>
      <c r="K9155" s="140" t="s">
        <v>9474</v>
      </c>
    </row>
    <row r="9156" spans="1:11" s="139" customFormat="1" ht="30" customHeight="1">
      <c r="A9156" s="140" t="s">
        <v>5691</v>
      </c>
      <c r="B9156" s="142"/>
      <c r="C9156" s="142"/>
      <c r="D9156" s="142"/>
      <c r="E9156" s="142"/>
      <c r="F9156" s="142"/>
      <c r="K9156" s="140" t="s">
        <v>9169</v>
      </c>
    </row>
    <row r="9157" spans="1:11" s="139" customFormat="1" ht="30" customHeight="1">
      <c r="A9157" s="140" t="s">
        <v>6108</v>
      </c>
      <c r="B9157" s="142"/>
      <c r="C9157" s="142"/>
      <c r="D9157" s="142"/>
      <c r="E9157" s="142"/>
      <c r="F9157" s="142"/>
      <c r="K9157" s="140" t="s">
        <v>9475</v>
      </c>
    </row>
    <row r="9158" spans="1:11" s="139" customFormat="1" ht="30" customHeight="1">
      <c r="A9158" s="140" t="s">
        <v>6109</v>
      </c>
      <c r="B9158" s="142"/>
      <c r="C9158" s="142"/>
      <c r="D9158" s="142"/>
      <c r="E9158" s="142"/>
      <c r="F9158" s="142"/>
      <c r="K9158" s="140" t="s">
        <v>9476</v>
      </c>
    </row>
    <row r="9159" spans="1:11" s="139" customFormat="1" ht="30" customHeight="1">
      <c r="A9159" s="140" t="s">
        <v>5693</v>
      </c>
      <c r="B9159" s="142"/>
      <c r="C9159" s="142"/>
      <c r="D9159" s="142"/>
      <c r="E9159" s="142"/>
      <c r="F9159" s="142"/>
      <c r="K9159" s="140" t="s">
        <v>9171</v>
      </c>
    </row>
    <row r="9160" spans="1:11" s="139" customFormat="1" ht="30" customHeight="1">
      <c r="A9160" s="140" t="s">
        <v>6110</v>
      </c>
      <c r="B9160" s="142"/>
      <c r="C9160" s="142"/>
      <c r="D9160" s="142"/>
      <c r="E9160" s="142"/>
      <c r="F9160" s="142"/>
      <c r="K9160" s="140" t="s">
        <v>9477</v>
      </c>
    </row>
    <row r="9161" spans="1:11" s="139" customFormat="1" ht="30" customHeight="1">
      <c r="A9161" s="140" t="s">
        <v>6111</v>
      </c>
      <c r="B9161" s="142"/>
      <c r="C9161" s="142"/>
      <c r="D9161" s="142"/>
      <c r="E9161" s="142"/>
      <c r="F9161" s="142"/>
      <c r="K9161" s="140" t="s">
        <v>9478</v>
      </c>
    </row>
    <row r="9162" spans="1:11" s="139" customFormat="1" ht="30" customHeight="1">
      <c r="A9162" s="140" t="s">
        <v>6112</v>
      </c>
      <c r="B9162" s="142"/>
      <c r="C9162" s="142"/>
      <c r="D9162" s="142"/>
      <c r="E9162" s="142"/>
      <c r="F9162" s="142"/>
      <c r="K9162" s="140" t="s">
        <v>9479</v>
      </c>
    </row>
    <row r="9163" spans="1:11" s="139" customFormat="1" ht="30" customHeight="1">
      <c r="A9163" s="140" t="s">
        <v>3635</v>
      </c>
      <c r="B9163" s="142"/>
      <c r="C9163" s="142"/>
      <c r="D9163" s="142"/>
      <c r="E9163" s="142"/>
      <c r="F9163" s="142"/>
      <c r="K9163" s="140" t="s">
        <v>6777</v>
      </c>
    </row>
    <row r="9164" spans="1:11" s="139" customFormat="1" ht="30" customHeight="1">
      <c r="A9164" s="140" t="s">
        <v>6113</v>
      </c>
      <c r="B9164" s="142"/>
      <c r="C9164" s="142"/>
      <c r="D9164" s="142"/>
      <c r="E9164" s="142"/>
      <c r="F9164" s="142"/>
      <c r="K9164" s="140" t="s">
        <v>9480</v>
      </c>
    </row>
    <row r="9165" spans="1:11" s="139" customFormat="1" ht="30" customHeight="1">
      <c r="A9165" s="140" t="s">
        <v>6114</v>
      </c>
      <c r="B9165" s="142"/>
      <c r="C9165" s="142"/>
      <c r="D9165" s="142"/>
      <c r="E9165" s="142"/>
      <c r="F9165" s="142"/>
      <c r="K9165" s="140" t="s">
        <v>9481</v>
      </c>
    </row>
    <row r="9166" spans="1:11" s="139" customFormat="1" ht="30" customHeight="1">
      <c r="A9166" s="140" t="s">
        <v>6115</v>
      </c>
      <c r="B9166" s="142"/>
      <c r="C9166" s="142"/>
      <c r="D9166" s="142"/>
      <c r="E9166" s="142"/>
      <c r="F9166" s="142"/>
      <c r="K9166" s="140" t="s">
        <v>9482</v>
      </c>
    </row>
    <row r="9167" spans="1:11" s="139" customFormat="1" ht="30" customHeight="1">
      <c r="A9167" s="140" t="s">
        <v>52</v>
      </c>
      <c r="B9167" s="142"/>
      <c r="C9167" s="142"/>
      <c r="D9167" s="142"/>
      <c r="E9167" s="142"/>
      <c r="F9167" s="142"/>
      <c r="K9167" s="140" t="s">
        <v>52</v>
      </c>
    </row>
    <row r="9168" spans="1:11" s="139" customFormat="1" ht="30" customHeight="1">
      <c r="A9168" s="140" t="s">
        <v>3586</v>
      </c>
      <c r="B9168" s="142"/>
      <c r="C9168" s="142"/>
      <c r="D9168" s="142"/>
      <c r="E9168" s="142"/>
      <c r="F9168" s="142"/>
      <c r="K9168" s="140" t="s">
        <v>6718</v>
      </c>
    </row>
    <row r="9169" spans="1:11" s="139" customFormat="1" ht="30" customHeight="1">
      <c r="A9169" s="140" t="s">
        <v>6116</v>
      </c>
      <c r="B9169" s="142"/>
      <c r="C9169" s="142"/>
      <c r="D9169" s="142"/>
      <c r="E9169" s="142"/>
      <c r="F9169" s="142"/>
      <c r="K9169" s="140" t="s">
        <v>9483</v>
      </c>
    </row>
    <row r="9170" spans="1:11" s="139" customFormat="1" ht="30" customHeight="1">
      <c r="A9170" s="140" t="s">
        <v>6117</v>
      </c>
      <c r="B9170" s="142"/>
      <c r="C9170" s="142"/>
      <c r="D9170" s="142"/>
      <c r="E9170" s="142"/>
      <c r="F9170" s="142"/>
      <c r="K9170" s="140" t="s">
        <v>9484</v>
      </c>
    </row>
    <row r="9171" spans="1:11" s="139" customFormat="1" ht="30" customHeight="1">
      <c r="A9171" s="140" t="s">
        <v>52</v>
      </c>
      <c r="B9171" s="142"/>
      <c r="C9171" s="142"/>
      <c r="D9171" s="142"/>
      <c r="E9171" s="142"/>
      <c r="F9171" s="142"/>
      <c r="K9171" s="140" t="s">
        <v>6676</v>
      </c>
    </row>
    <row r="9172" spans="1:11" s="139" customFormat="1" ht="30" customHeight="1">
      <c r="A9172" s="140" t="s">
        <v>6118</v>
      </c>
      <c r="B9172" s="142"/>
      <c r="C9172" s="142"/>
      <c r="D9172" s="142"/>
      <c r="E9172" s="142"/>
      <c r="F9172" s="142"/>
      <c r="K9172" s="140" t="s">
        <v>9485</v>
      </c>
    </row>
    <row r="9173" spans="1:11" s="139" customFormat="1" ht="30" customHeight="1">
      <c r="A9173" s="140" t="s">
        <v>6119</v>
      </c>
      <c r="B9173" s="142">
        <v>102</v>
      </c>
      <c r="C9173" s="142"/>
      <c r="D9173" s="142"/>
      <c r="E9173" s="142">
        <v>102</v>
      </c>
      <c r="F9173" s="142" t="s">
        <v>8892</v>
      </c>
      <c r="K9173" s="140" t="s">
        <v>9486</v>
      </c>
    </row>
    <row r="9174" spans="1:11" s="139" customFormat="1" ht="30" customHeight="1">
      <c r="A9174" s="140" t="s">
        <v>6120</v>
      </c>
      <c r="B9174" s="142"/>
      <c r="C9174" s="142">
        <v>225.4</v>
      </c>
      <c r="D9174" s="142"/>
      <c r="E9174" s="142">
        <v>225.4</v>
      </c>
      <c r="F9174" s="142" t="s">
        <v>8894</v>
      </c>
      <c r="K9174" s="140" t="s">
        <v>9487</v>
      </c>
    </row>
    <row r="9175" spans="1:11" s="139" customFormat="1" ht="30" customHeight="1">
      <c r="A9175" s="140" t="s">
        <v>6121</v>
      </c>
      <c r="B9175" s="142"/>
      <c r="C9175" s="142"/>
      <c r="D9175" s="142">
        <v>103.8</v>
      </c>
      <c r="E9175" s="142">
        <v>103.8</v>
      </c>
      <c r="F9175" s="142" t="s">
        <v>8896</v>
      </c>
      <c r="K9175" s="140" t="s">
        <v>9488</v>
      </c>
    </row>
    <row r="9176" spans="1:11" s="139" customFormat="1" ht="30" customHeight="1">
      <c r="A9176" s="140" t="s">
        <v>52</v>
      </c>
      <c r="B9176" s="146"/>
      <c r="C9176" s="146"/>
      <c r="D9176" s="146"/>
      <c r="E9176" s="146"/>
      <c r="F9176" s="146"/>
      <c r="K9176" s="140" t="s">
        <v>6994</v>
      </c>
    </row>
    <row r="9177" spans="1:11" s="139" customFormat="1" ht="30" customHeight="1">
      <c r="A9177" s="140" t="s">
        <v>3748</v>
      </c>
      <c r="B9177" s="142">
        <v>102</v>
      </c>
      <c r="C9177" s="142">
        <v>225.4</v>
      </c>
      <c r="D9177" s="142">
        <v>103.8</v>
      </c>
      <c r="E9177" s="142">
        <v>431.2</v>
      </c>
      <c r="F9177" s="142"/>
      <c r="K9177" s="140" t="s">
        <v>6919</v>
      </c>
    </row>
    <row r="9178" spans="1:11" s="139" customFormat="1" ht="30" customHeight="1">
      <c r="A9178" s="140" t="s">
        <v>52</v>
      </c>
      <c r="B9178" s="146"/>
      <c r="C9178" s="146"/>
      <c r="D9178" s="146"/>
      <c r="E9178" s="146"/>
      <c r="F9178" s="146"/>
      <c r="K9178" s="140" t="s">
        <v>6994</v>
      </c>
    </row>
    <row r="9179" spans="1:11" s="139" customFormat="1" ht="30" customHeight="1">
      <c r="A9179" s="140" t="s">
        <v>52</v>
      </c>
      <c r="B9179" s="142"/>
      <c r="C9179" s="142"/>
      <c r="D9179" s="142"/>
      <c r="E9179" s="142"/>
      <c r="F9179" s="142"/>
      <c r="K9179" s="140" t="s">
        <v>6758</v>
      </c>
    </row>
    <row r="9180" spans="1:11" s="139" customFormat="1" ht="30" customHeight="1">
      <c r="A9180" s="140" t="s">
        <v>3702</v>
      </c>
      <c r="B9180" s="142"/>
      <c r="C9180" s="142"/>
      <c r="D9180" s="142"/>
      <c r="E9180" s="142"/>
      <c r="F9180" s="142"/>
      <c r="K9180" s="140" t="s">
        <v>6876</v>
      </c>
    </row>
    <row r="9181" spans="1:11" s="139" customFormat="1" ht="30" customHeight="1">
      <c r="A9181" s="140" t="s">
        <v>6122</v>
      </c>
      <c r="B9181" s="142"/>
      <c r="C9181" s="142"/>
      <c r="D9181" s="142"/>
      <c r="E9181" s="142"/>
      <c r="F9181" s="142"/>
      <c r="K9181" s="140" t="s">
        <v>9489</v>
      </c>
    </row>
    <row r="9182" spans="1:11" s="139" customFormat="1" ht="30" customHeight="1">
      <c r="A9182" s="140" t="s">
        <v>6123</v>
      </c>
      <c r="B9182" s="142"/>
      <c r="C9182" s="142">
        <v>212.3</v>
      </c>
      <c r="D9182" s="142"/>
      <c r="E9182" s="142">
        <v>212.3</v>
      </c>
      <c r="F9182" s="142" t="s">
        <v>6752</v>
      </c>
      <c r="K9182" s="140" t="s">
        <v>9490</v>
      </c>
    </row>
    <row r="9183" spans="1:11" s="139" customFormat="1" ht="30" customHeight="1">
      <c r="A9183" s="140" t="s">
        <v>6124</v>
      </c>
      <c r="B9183" s="142"/>
      <c r="C9183" s="142"/>
      <c r="D9183" s="142"/>
      <c r="E9183" s="142"/>
      <c r="F9183" s="142"/>
      <c r="K9183" s="140" t="s">
        <v>9491</v>
      </c>
    </row>
    <row r="9184" spans="1:11" s="139" customFormat="1" ht="30" customHeight="1">
      <c r="A9184" s="140" t="s">
        <v>6125</v>
      </c>
      <c r="B9184" s="142"/>
      <c r="C9184" s="142">
        <v>188.6</v>
      </c>
      <c r="D9184" s="142"/>
      <c r="E9184" s="142">
        <v>188.6</v>
      </c>
      <c r="F9184" s="142" t="s">
        <v>6755</v>
      </c>
      <c r="K9184" s="140" t="s">
        <v>9492</v>
      </c>
    </row>
    <row r="9185" spans="1:11" s="139" customFormat="1" ht="30" customHeight="1">
      <c r="A9185" s="140" t="s">
        <v>6126</v>
      </c>
      <c r="B9185" s="142"/>
      <c r="C9185" s="142"/>
      <c r="D9185" s="142"/>
      <c r="E9185" s="142"/>
      <c r="F9185" s="142"/>
      <c r="K9185" s="140" t="s">
        <v>9493</v>
      </c>
    </row>
    <row r="9186" spans="1:11" s="139" customFormat="1" ht="30" customHeight="1">
      <c r="A9186" s="140" t="s">
        <v>6127</v>
      </c>
      <c r="B9186" s="142"/>
      <c r="C9186" s="142">
        <v>117.6</v>
      </c>
      <c r="D9186" s="142"/>
      <c r="E9186" s="142">
        <v>117.6</v>
      </c>
      <c r="F9186" s="142" t="s">
        <v>7075</v>
      </c>
      <c r="K9186" s="140" t="s">
        <v>9494</v>
      </c>
    </row>
    <row r="9187" spans="1:11" s="139" customFormat="1" ht="30" customHeight="1">
      <c r="A9187" s="140" t="s">
        <v>52</v>
      </c>
      <c r="B9187" s="146"/>
      <c r="C9187" s="146"/>
      <c r="D9187" s="146"/>
      <c r="E9187" s="146"/>
      <c r="F9187" s="146"/>
      <c r="K9187" s="140" t="s">
        <v>6994</v>
      </c>
    </row>
    <row r="9188" spans="1:11" s="139" customFormat="1" ht="30" customHeight="1">
      <c r="A9188" s="140" t="s">
        <v>3748</v>
      </c>
      <c r="B9188" s="142"/>
      <c r="C9188" s="142">
        <v>518.5</v>
      </c>
      <c r="D9188" s="142"/>
      <c r="E9188" s="142">
        <v>518.5</v>
      </c>
      <c r="F9188" s="142"/>
      <c r="K9188" s="140" t="s">
        <v>6924</v>
      </c>
    </row>
    <row r="9189" spans="1:11" s="139" customFormat="1" ht="30" customHeight="1">
      <c r="A9189" s="140" t="s">
        <v>52</v>
      </c>
      <c r="B9189" s="146"/>
      <c r="C9189" s="146"/>
      <c r="D9189" s="146"/>
      <c r="E9189" s="146"/>
      <c r="F9189" s="146"/>
      <c r="K9189" s="140" t="s">
        <v>6994</v>
      </c>
    </row>
    <row r="9190" spans="1:11" s="139" customFormat="1" ht="30" customHeight="1">
      <c r="A9190" s="140" t="s">
        <v>52</v>
      </c>
      <c r="B9190" s="142"/>
      <c r="C9190" s="142"/>
      <c r="D9190" s="142"/>
      <c r="E9190" s="142"/>
      <c r="F9190" s="142"/>
      <c r="K9190" s="140" t="s">
        <v>6796</v>
      </c>
    </row>
    <row r="9191" spans="1:11" s="139" customFormat="1" ht="30" customHeight="1">
      <c r="A9191" s="140" t="s">
        <v>4948</v>
      </c>
      <c r="B9191" s="142"/>
      <c r="C9191" s="142"/>
      <c r="D9191" s="142"/>
      <c r="E9191" s="142"/>
      <c r="F9191" s="142"/>
      <c r="K9191" s="140" t="s">
        <v>8357</v>
      </c>
    </row>
    <row r="9192" spans="1:11" s="139" customFormat="1" ht="30" customHeight="1">
      <c r="A9192" s="140" t="s">
        <v>6128</v>
      </c>
      <c r="B9192" s="142"/>
      <c r="C9192" s="142"/>
      <c r="D9192" s="142"/>
      <c r="E9192" s="142"/>
      <c r="F9192" s="142"/>
      <c r="K9192" s="140" t="s">
        <v>9495</v>
      </c>
    </row>
    <row r="9193" spans="1:11" s="139" customFormat="1" ht="30" customHeight="1">
      <c r="A9193" s="140" t="s">
        <v>6129</v>
      </c>
      <c r="B9193" s="142"/>
      <c r="C9193" s="142"/>
      <c r="D9193" s="142"/>
      <c r="E9193" s="142"/>
      <c r="F9193" s="142"/>
      <c r="K9193" s="140" t="s">
        <v>9496</v>
      </c>
    </row>
    <row r="9194" spans="1:11" s="139" customFormat="1" ht="30" customHeight="1">
      <c r="A9194" s="140" t="s">
        <v>3748</v>
      </c>
      <c r="B9194" s="142">
        <v>15.5</v>
      </c>
      <c r="C9194" s="142"/>
      <c r="D9194" s="142"/>
      <c r="E9194" s="142">
        <v>15.5</v>
      </c>
      <c r="F9194" s="142"/>
      <c r="K9194" s="140" t="s">
        <v>6993</v>
      </c>
    </row>
    <row r="9195" spans="1:11" s="139" customFormat="1" ht="30" customHeight="1">
      <c r="A9195" s="140" t="s">
        <v>52</v>
      </c>
      <c r="B9195" s="146"/>
      <c r="C9195" s="146"/>
      <c r="D9195" s="146"/>
      <c r="E9195" s="146"/>
      <c r="F9195" s="146"/>
      <c r="K9195" s="140" t="s">
        <v>6994</v>
      </c>
    </row>
    <row r="9196" spans="1:11" s="139" customFormat="1" ht="30" customHeight="1">
      <c r="A9196" s="140" t="s">
        <v>52</v>
      </c>
      <c r="B9196" s="142"/>
      <c r="C9196" s="142"/>
      <c r="D9196" s="142"/>
      <c r="E9196" s="142"/>
      <c r="F9196" s="142"/>
      <c r="K9196" s="140" t="s">
        <v>6805</v>
      </c>
    </row>
    <row r="9197" spans="1:11" s="139" customFormat="1" ht="30" customHeight="1">
      <c r="A9197" s="140" t="s">
        <v>6100</v>
      </c>
      <c r="B9197" s="142"/>
      <c r="C9197" s="142"/>
      <c r="D9197" s="142"/>
      <c r="E9197" s="142"/>
      <c r="F9197" s="142"/>
      <c r="K9197" s="140" t="s">
        <v>9466</v>
      </c>
    </row>
    <row r="9198" spans="1:11" s="139" customFormat="1" ht="30" customHeight="1">
      <c r="A9198" s="140" t="s">
        <v>6130</v>
      </c>
      <c r="B9198" s="142"/>
      <c r="C9198" s="142"/>
      <c r="D9198" s="142"/>
      <c r="E9198" s="142"/>
      <c r="F9198" s="142"/>
      <c r="K9198" s="140" t="s">
        <v>9497</v>
      </c>
    </row>
    <row r="9199" spans="1:11" s="139" customFormat="1" ht="30" customHeight="1">
      <c r="A9199" s="140" t="s">
        <v>6131</v>
      </c>
      <c r="B9199" s="142"/>
      <c r="C9199" s="142"/>
      <c r="D9199" s="142"/>
      <c r="E9199" s="142"/>
      <c r="F9199" s="142"/>
      <c r="K9199" s="140" t="s">
        <v>9498</v>
      </c>
    </row>
    <row r="9200" spans="1:11" s="139" customFormat="1" ht="30" customHeight="1">
      <c r="A9200" s="140" t="s">
        <v>52</v>
      </c>
      <c r="B9200" s="146"/>
      <c r="C9200" s="146"/>
      <c r="D9200" s="146"/>
      <c r="E9200" s="146"/>
      <c r="F9200" s="146"/>
      <c r="K9200" s="140" t="s">
        <v>6994</v>
      </c>
    </row>
    <row r="9201" spans="1:11" s="139" customFormat="1" ht="30" customHeight="1">
      <c r="A9201" s="140" t="s">
        <v>3748</v>
      </c>
      <c r="B9201" s="142"/>
      <c r="C9201" s="142">
        <v>155.5</v>
      </c>
      <c r="D9201" s="142"/>
      <c r="E9201" s="142">
        <v>155.5</v>
      </c>
      <c r="F9201" s="142"/>
      <c r="K9201" s="140" t="s">
        <v>7190</v>
      </c>
    </row>
    <row r="9202" spans="1:11" s="139" customFormat="1" ht="30" customHeight="1">
      <c r="A9202" s="140" t="s">
        <v>52</v>
      </c>
      <c r="B9202" s="143"/>
      <c r="C9202" s="143"/>
      <c r="D9202" s="143"/>
      <c r="E9202" s="143"/>
      <c r="F9202" s="143"/>
      <c r="K9202" s="140" t="s">
        <v>7269</v>
      </c>
    </row>
    <row r="9203" spans="1:11" s="139" customFormat="1" ht="30" customHeight="1">
      <c r="A9203" s="140" t="s">
        <v>6132</v>
      </c>
      <c r="B9203" s="146">
        <v>117.5</v>
      </c>
      <c r="C9203" s="146">
        <v>899.4</v>
      </c>
      <c r="D9203" s="146">
        <v>103.8</v>
      </c>
      <c r="E9203" s="146">
        <v>1120.7</v>
      </c>
      <c r="F9203" s="146"/>
      <c r="K9203" s="140" t="s">
        <v>9499</v>
      </c>
    </row>
    <row r="9204" spans="1:11" s="139" customFormat="1" ht="30" customHeight="1">
      <c r="A9204" s="140" t="s">
        <v>52</v>
      </c>
      <c r="B9204" s="142"/>
      <c r="C9204" s="142"/>
      <c r="D9204" s="142"/>
      <c r="E9204" s="142"/>
      <c r="F9204" s="142"/>
      <c r="K9204" s="140" t="s">
        <v>52</v>
      </c>
    </row>
    <row r="9205" spans="1:11" s="139" customFormat="1" ht="30" customHeight="1">
      <c r="A9205" s="140"/>
      <c r="B9205" s="140"/>
      <c r="C9205" s="140"/>
      <c r="D9205" s="140"/>
      <c r="E9205" s="140"/>
      <c r="F9205" s="140"/>
    </row>
    <row r="9206" spans="1:11" s="139" customFormat="1" ht="30" customHeight="1" thickBot="1">
      <c r="A9206" s="144" t="s">
        <v>3566</v>
      </c>
      <c r="B9206" s="145">
        <v>117</v>
      </c>
      <c r="C9206" s="145">
        <v>899</v>
      </c>
      <c r="D9206" s="145">
        <v>103</v>
      </c>
      <c r="E9206" s="145">
        <v>1119</v>
      </c>
      <c r="F9206" s="144"/>
    </row>
    <row r="9207" spans="1:11" s="139" customFormat="1" ht="30" customHeight="1">
      <c r="A9207" s="140"/>
      <c r="B9207" s="140"/>
      <c r="C9207" s="140"/>
      <c r="D9207" s="140"/>
      <c r="E9207" s="140"/>
      <c r="F9207" s="140"/>
    </row>
    <row r="9208" spans="1:11" s="139" customFormat="1" ht="30" customHeight="1">
      <c r="A9208" s="140" t="s">
        <v>9500</v>
      </c>
      <c r="B9208" s="141">
        <v>72</v>
      </c>
      <c r="C9208" s="141">
        <v>466</v>
      </c>
      <c r="D9208" s="141">
        <v>131</v>
      </c>
      <c r="E9208" s="141">
        <v>669</v>
      </c>
      <c r="F9208" s="140" t="s">
        <v>52</v>
      </c>
      <c r="G9208" s="139" t="s">
        <v>52</v>
      </c>
      <c r="H9208" s="139" t="s">
        <v>6646</v>
      </c>
      <c r="K9208" s="139">
        <v>1</v>
      </c>
    </row>
    <row r="9209" spans="1:11" s="139" customFormat="1" ht="30" customHeight="1">
      <c r="A9209" s="147"/>
      <c r="B9209" s="140"/>
      <c r="C9209" s="140"/>
      <c r="D9209" s="140"/>
      <c r="E9209" s="140"/>
      <c r="F9209" s="140"/>
    </row>
    <row r="9210" spans="1:11" s="139" customFormat="1" ht="30" customHeight="1">
      <c r="A9210" s="140" t="s">
        <v>6674</v>
      </c>
      <c r="B9210" s="140"/>
      <c r="C9210" s="140"/>
      <c r="D9210" s="140"/>
      <c r="E9210" s="140"/>
      <c r="F9210" s="140"/>
      <c r="G9210" s="139" t="s">
        <v>52</v>
      </c>
      <c r="I9210" s="139" t="s">
        <v>1535</v>
      </c>
      <c r="J9210" s="139" t="s">
        <v>52</v>
      </c>
      <c r="K9210" s="139" t="s">
        <v>56</v>
      </c>
    </row>
    <row r="9211" spans="1:11" s="139" customFormat="1" ht="30" customHeight="1">
      <c r="A9211" s="140" t="s">
        <v>6133</v>
      </c>
      <c r="B9211" s="142"/>
      <c r="C9211" s="142"/>
      <c r="D9211" s="142"/>
      <c r="E9211" s="142"/>
      <c r="F9211" s="142"/>
      <c r="K9211" s="140" t="s">
        <v>9501</v>
      </c>
    </row>
    <row r="9212" spans="1:11" s="139" customFormat="1" ht="30" customHeight="1">
      <c r="A9212" s="140" t="s">
        <v>52</v>
      </c>
      <c r="B9212" s="142"/>
      <c r="C9212" s="142"/>
      <c r="D9212" s="142"/>
      <c r="E9212" s="142"/>
      <c r="F9212" s="142"/>
      <c r="K9212" s="140" t="s">
        <v>52</v>
      </c>
    </row>
    <row r="9213" spans="1:11" s="139" customFormat="1" ht="30" customHeight="1">
      <c r="A9213" s="140" t="s">
        <v>6107</v>
      </c>
      <c r="B9213" s="142"/>
      <c r="C9213" s="142"/>
      <c r="D9213" s="142"/>
      <c r="E9213" s="142"/>
      <c r="F9213" s="142"/>
      <c r="K9213" s="140" t="s">
        <v>9474</v>
      </c>
    </row>
    <row r="9214" spans="1:11" s="139" customFormat="1" ht="30" customHeight="1">
      <c r="A9214" s="140" t="s">
        <v>6134</v>
      </c>
      <c r="B9214" s="142"/>
      <c r="C9214" s="142"/>
      <c r="D9214" s="142"/>
      <c r="E9214" s="142"/>
      <c r="F9214" s="142"/>
      <c r="K9214" s="140" t="s">
        <v>9502</v>
      </c>
    </row>
    <row r="9215" spans="1:11" s="139" customFormat="1" ht="30" customHeight="1">
      <c r="A9215" s="140" t="s">
        <v>6135</v>
      </c>
      <c r="B9215" s="142"/>
      <c r="C9215" s="142"/>
      <c r="D9215" s="142"/>
      <c r="E9215" s="142"/>
      <c r="F9215" s="142"/>
      <c r="K9215" s="140" t="s">
        <v>9503</v>
      </c>
    </row>
    <row r="9216" spans="1:11" s="139" customFormat="1" ht="30" customHeight="1">
      <c r="A9216" s="140" t="s">
        <v>6136</v>
      </c>
      <c r="B9216" s="142"/>
      <c r="C9216" s="142"/>
      <c r="D9216" s="142"/>
      <c r="E9216" s="142"/>
      <c r="F9216" s="142"/>
      <c r="K9216" s="140" t="s">
        <v>9504</v>
      </c>
    </row>
    <row r="9217" spans="1:11" s="139" customFormat="1" ht="30" customHeight="1">
      <c r="A9217" s="140" t="s">
        <v>6137</v>
      </c>
      <c r="B9217" s="142"/>
      <c r="C9217" s="142"/>
      <c r="D9217" s="142"/>
      <c r="E9217" s="142"/>
      <c r="F9217" s="142"/>
      <c r="K9217" s="140" t="s">
        <v>9505</v>
      </c>
    </row>
    <row r="9218" spans="1:11" s="139" customFormat="1" ht="30" customHeight="1">
      <c r="A9218" s="140" t="s">
        <v>6138</v>
      </c>
      <c r="B9218" s="142"/>
      <c r="C9218" s="142"/>
      <c r="D9218" s="142"/>
      <c r="E9218" s="142"/>
      <c r="F9218" s="142"/>
      <c r="K9218" s="140" t="s">
        <v>6138</v>
      </c>
    </row>
    <row r="9219" spans="1:11" s="139" customFormat="1" ht="30" customHeight="1">
      <c r="A9219" s="140" t="s">
        <v>6139</v>
      </c>
      <c r="B9219" s="142"/>
      <c r="C9219" s="142"/>
      <c r="D9219" s="142"/>
      <c r="E9219" s="142"/>
      <c r="F9219" s="142"/>
      <c r="K9219" s="140" t="s">
        <v>9506</v>
      </c>
    </row>
    <row r="9220" spans="1:11" s="139" customFormat="1" ht="30" customHeight="1">
      <c r="A9220" s="140" t="s">
        <v>6140</v>
      </c>
      <c r="B9220" s="142"/>
      <c r="C9220" s="142"/>
      <c r="D9220" s="142"/>
      <c r="E9220" s="142"/>
      <c r="F9220" s="142"/>
      <c r="K9220" s="140" t="s">
        <v>6140</v>
      </c>
    </row>
    <row r="9221" spans="1:11" s="139" customFormat="1" ht="30" customHeight="1">
      <c r="A9221" s="140" t="s">
        <v>6141</v>
      </c>
      <c r="B9221" s="142"/>
      <c r="C9221" s="142"/>
      <c r="D9221" s="142"/>
      <c r="E9221" s="142"/>
      <c r="F9221" s="142"/>
      <c r="K9221" s="140" t="s">
        <v>9507</v>
      </c>
    </row>
    <row r="9222" spans="1:11" s="139" customFormat="1" ht="30" customHeight="1">
      <c r="A9222" s="140" t="s">
        <v>6142</v>
      </c>
      <c r="B9222" s="142"/>
      <c r="C9222" s="142"/>
      <c r="D9222" s="142"/>
      <c r="E9222" s="142"/>
      <c r="F9222" s="142"/>
      <c r="K9222" s="140" t="s">
        <v>6142</v>
      </c>
    </row>
    <row r="9223" spans="1:11" s="139" customFormat="1" ht="30" customHeight="1">
      <c r="A9223" s="140" t="s">
        <v>6143</v>
      </c>
      <c r="B9223" s="142"/>
      <c r="C9223" s="142"/>
      <c r="D9223" s="142"/>
      <c r="E9223" s="142"/>
      <c r="F9223" s="142"/>
      <c r="K9223" s="140" t="s">
        <v>9508</v>
      </c>
    </row>
    <row r="9224" spans="1:11" s="139" customFormat="1" ht="30" customHeight="1">
      <c r="A9224" s="140" t="s">
        <v>6144</v>
      </c>
      <c r="B9224" s="142"/>
      <c r="C9224" s="142"/>
      <c r="D9224" s="142"/>
      <c r="E9224" s="142"/>
      <c r="F9224" s="142"/>
      <c r="K9224" s="140" t="s">
        <v>9509</v>
      </c>
    </row>
    <row r="9225" spans="1:11" s="139" customFormat="1" ht="30" customHeight="1">
      <c r="A9225" s="140" t="s">
        <v>6145</v>
      </c>
      <c r="B9225" s="142"/>
      <c r="C9225" s="142"/>
      <c r="D9225" s="142"/>
      <c r="E9225" s="142"/>
      <c r="F9225" s="142"/>
      <c r="K9225" s="140" t="s">
        <v>9510</v>
      </c>
    </row>
    <row r="9226" spans="1:11" s="139" customFormat="1" ht="30" customHeight="1">
      <c r="A9226" s="140" t="s">
        <v>6146</v>
      </c>
      <c r="B9226" s="142"/>
      <c r="C9226" s="142"/>
      <c r="D9226" s="142"/>
      <c r="E9226" s="142"/>
      <c r="F9226" s="142"/>
      <c r="K9226" s="140" t="s">
        <v>9511</v>
      </c>
    </row>
    <row r="9227" spans="1:11" s="139" customFormat="1" ht="30" customHeight="1">
      <c r="A9227" s="140" t="s">
        <v>6147</v>
      </c>
      <c r="B9227" s="142"/>
      <c r="C9227" s="142"/>
      <c r="D9227" s="142"/>
      <c r="E9227" s="142"/>
      <c r="F9227" s="142"/>
      <c r="K9227" s="140" t="s">
        <v>9512</v>
      </c>
    </row>
    <row r="9228" spans="1:11" s="139" customFormat="1" ht="30" customHeight="1">
      <c r="A9228" s="140" t="s">
        <v>52</v>
      </c>
      <c r="B9228" s="142"/>
      <c r="C9228" s="142"/>
      <c r="D9228" s="142"/>
      <c r="E9228" s="142"/>
      <c r="F9228" s="142"/>
      <c r="K9228" s="140" t="s">
        <v>52</v>
      </c>
    </row>
    <row r="9229" spans="1:11" s="139" customFormat="1" ht="30" customHeight="1">
      <c r="A9229" s="140" t="s">
        <v>3586</v>
      </c>
      <c r="B9229" s="142"/>
      <c r="C9229" s="142"/>
      <c r="D9229" s="142"/>
      <c r="E9229" s="142"/>
      <c r="F9229" s="142"/>
      <c r="K9229" s="140" t="s">
        <v>6718</v>
      </c>
    </row>
    <row r="9230" spans="1:11" s="139" customFormat="1" ht="30" customHeight="1">
      <c r="A9230" s="140" t="s">
        <v>6148</v>
      </c>
      <c r="B9230" s="142"/>
      <c r="C9230" s="142"/>
      <c r="D9230" s="142"/>
      <c r="E9230" s="142"/>
      <c r="F9230" s="142"/>
      <c r="K9230" s="140" t="s">
        <v>9513</v>
      </c>
    </row>
    <row r="9231" spans="1:11" s="139" customFormat="1" ht="30" customHeight="1">
      <c r="A9231" s="140" t="s">
        <v>6149</v>
      </c>
      <c r="B9231" s="142"/>
      <c r="C9231" s="142"/>
      <c r="D9231" s="142"/>
      <c r="E9231" s="142"/>
      <c r="F9231" s="142"/>
      <c r="K9231" s="140" t="s">
        <v>9514</v>
      </c>
    </row>
    <row r="9232" spans="1:11" s="139" customFormat="1" ht="30" customHeight="1">
      <c r="A9232" s="140" t="s">
        <v>52</v>
      </c>
      <c r="B9232" s="142"/>
      <c r="C9232" s="142"/>
      <c r="D9232" s="142"/>
      <c r="E9232" s="142"/>
      <c r="F9232" s="142"/>
      <c r="K9232" s="140" t="s">
        <v>52</v>
      </c>
    </row>
    <row r="9233" spans="1:11" s="139" customFormat="1" ht="30" customHeight="1">
      <c r="A9233" s="140" t="s">
        <v>6150</v>
      </c>
      <c r="B9233" s="142"/>
      <c r="C9233" s="142"/>
      <c r="D9233" s="142"/>
      <c r="E9233" s="142"/>
      <c r="F9233" s="142"/>
      <c r="K9233" s="140" t="s">
        <v>9515</v>
      </c>
    </row>
    <row r="9234" spans="1:11" s="139" customFormat="1" ht="30" customHeight="1">
      <c r="A9234" s="140" t="s">
        <v>6151</v>
      </c>
      <c r="B9234" s="142">
        <v>72</v>
      </c>
      <c r="C9234" s="142"/>
      <c r="D9234" s="142"/>
      <c r="E9234" s="142">
        <v>72</v>
      </c>
      <c r="F9234" s="142" t="s">
        <v>8742</v>
      </c>
      <c r="K9234" s="140" t="s">
        <v>9516</v>
      </c>
    </row>
    <row r="9235" spans="1:11" s="139" customFormat="1" ht="30" customHeight="1">
      <c r="A9235" s="140" t="s">
        <v>6152</v>
      </c>
      <c r="B9235" s="142"/>
      <c r="C9235" s="142">
        <v>317.8</v>
      </c>
      <c r="D9235" s="142"/>
      <c r="E9235" s="142">
        <v>317.8</v>
      </c>
      <c r="F9235" s="142" t="s">
        <v>8744</v>
      </c>
      <c r="K9235" s="140" t="s">
        <v>9517</v>
      </c>
    </row>
    <row r="9236" spans="1:11" s="139" customFormat="1" ht="30" customHeight="1">
      <c r="A9236" s="140" t="s">
        <v>6153</v>
      </c>
      <c r="B9236" s="142"/>
      <c r="C9236" s="142"/>
      <c r="D9236" s="142">
        <v>131.6</v>
      </c>
      <c r="E9236" s="142">
        <v>131.6</v>
      </c>
      <c r="F9236" s="142" t="s">
        <v>8746</v>
      </c>
      <c r="K9236" s="140" t="s">
        <v>9518</v>
      </c>
    </row>
    <row r="9237" spans="1:11" s="139" customFormat="1" ht="30" customHeight="1">
      <c r="A9237" s="140" t="s">
        <v>52</v>
      </c>
      <c r="B9237" s="142"/>
      <c r="C9237" s="142"/>
      <c r="D9237" s="142"/>
      <c r="E9237" s="142"/>
      <c r="F9237" s="142"/>
      <c r="K9237" s="140" t="s">
        <v>52</v>
      </c>
    </row>
    <row r="9238" spans="1:11" s="139" customFormat="1" ht="30" customHeight="1">
      <c r="A9238" s="140" t="s">
        <v>6154</v>
      </c>
      <c r="B9238" s="142"/>
      <c r="C9238" s="142"/>
      <c r="D9238" s="142"/>
      <c r="E9238" s="142"/>
      <c r="F9238" s="142"/>
      <c r="K9238" s="140" t="s">
        <v>9519</v>
      </c>
    </row>
    <row r="9239" spans="1:11" s="139" customFormat="1" ht="30" customHeight="1">
      <c r="A9239" s="140" t="s">
        <v>6155</v>
      </c>
      <c r="B9239" s="146">
        <v>72</v>
      </c>
      <c r="C9239" s="146">
        <v>317.8</v>
      </c>
      <c r="D9239" s="146">
        <v>131.6</v>
      </c>
      <c r="E9239" s="146">
        <v>521.4</v>
      </c>
      <c r="F9239" s="146"/>
      <c r="K9239" s="140" t="s">
        <v>9520</v>
      </c>
    </row>
    <row r="9240" spans="1:11" s="139" customFormat="1" ht="30" customHeight="1">
      <c r="A9240" s="140" t="s">
        <v>52</v>
      </c>
      <c r="B9240" s="142"/>
      <c r="C9240" s="142"/>
      <c r="D9240" s="142"/>
      <c r="E9240" s="142"/>
      <c r="F9240" s="142"/>
      <c r="K9240" s="140" t="s">
        <v>52</v>
      </c>
    </row>
    <row r="9241" spans="1:11" s="139" customFormat="1" ht="30" customHeight="1">
      <c r="A9241" s="140" t="s">
        <v>3702</v>
      </c>
      <c r="B9241" s="142"/>
      <c r="C9241" s="142"/>
      <c r="D9241" s="142"/>
      <c r="E9241" s="142"/>
      <c r="F9241" s="142"/>
      <c r="K9241" s="140" t="s">
        <v>6876</v>
      </c>
    </row>
    <row r="9242" spans="1:11" s="139" customFormat="1" ht="30" customHeight="1">
      <c r="A9242" s="140" t="s">
        <v>6156</v>
      </c>
      <c r="B9242" s="142"/>
      <c r="C9242" s="142"/>
      <c r="D9242" s="142"/>
      <c r="E9242" s="142"/>
      <c r="F9242" s="142"/>
      <c r="K9242" s="140" t="s">
        <v>9521</v>
      </c>
    </row>
    <row r="9243" spans="1:11" s="139" customFormat="1" ht="30" customHeight="1">
      <c r="A9243" s="140" t="s">
        <v>6157</v>
      </c>
      <c r="B9243" s="142"/>
      <c r="C9243" s="142">
        <v>148.6</v>
      </c>
      <c r="D9243" s="142"/>
      <c r="E9243" s="142">
        <v>148.6</v>
      </c>
      <c r="F9243" s="142" t="s">
        <v>6752</v>
      </c>
      <c r="K9243" s="140" t="s">
        <v>9522</v>
      </c>
    </row>
    <row r="9244" spans="1:11" s="139" customFormat="1" ht="30" customHeight="1">
      <c r="A9244" s="140" t="s">
        <v>52</v>
      </c>
      <c r="B9244" s="142"/>
      <c r="C9244" s="142"/>
      <c r="D9244" s="142"/>
      <c r="E9244" s="142"/>
      <c r="F9244" s="142"/>
      <c r="K9244" s="140" t="s">
        <v>52</v>
      </c>
    </row>
    <row r="9245" spans="1:11" s="139" customFormat="1" ht="30" customHeight="1">
      <c r="A9245" s="140" t="s">
        <v>6154</v>
      </c>
      <c r="B9245" s="142"/>
      <c r="C9245" s="142"/>
      <c r="D9245" s="142"/>
      <c r="E9245" s="142"/>
      <c r="F9245" s="142"/>
      <c r="K9245" s="140" t="s">
        <v>9519</v>
      </c>
    </row>
    <row r="9246" spans="1:11" s="139" customFormat="1" ht="30" customHeight="1">
      <c r="A9246" s="140" t="s">
        <v>6155</v>
      </c>
      <c r="B9246" s="146"/>
      <c r="C9246" s="146">
        <v>148.6</v>
      </c>
      <c r="D9246" s="146"/>
      <c r="E9246" s="146">
        <v>148.6</v>
      </c>
      <c r="F9246" s="146"/>
      <c r="K9246" s="140" t="s">
        <v>9520</v>
      </c>
    </row>
    <row r="9247" spans="1:11" s="139" customFormat="1" ht="30" customHeight="1">
      <c r="A9247" s="140" t="s">
        <v>52</v>
      </c>
      <c r="B9247" s="142"/>
      <c r="C9247" s="142"/>
      <c r="D9247" s="142"/>
      <c r="E9247" s="142"/>
      <c r="F9247" s="142"/>
      <c r="K9247" s="140" t="s">
        <v>52</v>
      </c>
    </row>
    <row r="9248" spans="1:11" s="139" customFormat="1" ht="30" customHeight="1">
      <c r="A9248" s="140" t="s">
        <v>52</v>
      </c>
      <c r="B9248" s="142"/>
      <c r="C9248" s="142"/>
      <c r="D9248" s="142"/>
      <c r="E9248" s="142"/>
      <c r="F9248" s="142"/>
      <c r="K9248" s="140" t="s">
        <v>52</v>
      </c>
    </row>
    <row r="9249" spans="1:11" s="139" customFormat="1" ht="30" customHeight="1">
      <c r="A9249" s="140" t="s">
        <v>6158</v>
      </c>
      <c r="B9249" s="142"/>
      <c r="C9249" s="142"/>
      <c r="D9249" s="142"/>
      <c r="E9249" s="142"/>
      <c r="F9249" s="142"/>
      <c r="K9249" s="140" t="s">
        <v>9523</v>
      </c>
    </row>
    <row r="9250" spans="1:11" s="139" customFormat="1" ht="30" customHeight="1">
      <c r="A9250" s="140" t="s">
        <v>6159</v>
      </c>
      <c r="B9250" s="143">
        <v>72</v>
      </c>
      <c r="C9250" s="143">
        <v>466.4</v>
      </c>
      <c r="D9250" s="143">
        <v>131.6</v>
      </c>
      <c r="E9250" s="143">
        <v>670</v>
      </c>
      <c r="F9250" s="143"/>
      <c r="K9250" s="140" t="s">
        <v>9524</v>
      </c>
    </row>
    <row r="9251" spans="1:11" s="139" customFormat="1" ht="30" customHeight="1">
      <c r="A9251" s="140"/>
      <c r="B9251" s="140"/>
      <c r="C9251" s="140"/>
      <c r="D9251" s="140"/>
      <c r="E9251" s="140"/>
      <c r="F9251" s="140"/>
    </row>
    <row r="9252" spans="1:11" s="139" customFormat="1" ht="30" customHeight="1" thickBot="1">
      <c r="A9252" s="144" t="s">
        <v>3566</v>
      </c>
      <c r="B9252" s="145">
        <v>72</v>
      </c>
      <c r="C9252" s="145">
        <v>466</v>
      </c>
      <c r="D9252" s="145">
        <v>131</v>
      </c>
      <c r="E9252" s="145">
        <v>669</v>
      </c>
      <c r="F9252" s="144"/>
    </row>
    <row r="9253" spans="1:11" s="139" customFormat="1" ht="30" customHeight="1">
      <c r="A9253" s="140"/>
      <c r="B9253" s="140"/>
      <c r="C9253" s="140"/>
      <c r="D9253" s="140"/>
      <c r="E9253" s="140"/>
      <c r="F9253" s="140"/>
    </row>
    <row r="9254" spans="1:11" s="139" customFormat="1" ht="30" customHeight="1">
      <c r="A9254" s="140" t="s">
        <v>9525</v>
      </c>
      <c r="B9254" s="141">
        <v>88948</v>
      </c>
      <c r="C9254" s="141">
        <v>1446768</v>
      </c>
      <c r="D9254" s="141">
        <v>59590</v>
      </c>
      <c r="E9254" s="141">
        <v>1595306</v>
      </c>
      <c r="F9254" s="140" t="s">
        <v>52</v>
      </c>
      <c r="G9254" s="139" t="s">
        <v>52</v>
      </c>
      <c r="H9254" s="139" t="s">
        <v>6647</v>
      </c>
      <c r="K9254" s="139">
        <v>1</v>
      </c>
    </row>
    <row r="9255" spans="1:11" s="139" customFormat="1" ht="30" customHeight="1">
      <c r="A9255" s="147"/>
      <c r="B9255" s="140"/>
      <c r="C9255" s="140"/>
      <c r="D9255" s="140"/>
      <c r="E9255" s="140"/>
      <c r="F9255" s="140"/>
    </row>
    <row r="9256" spans="1:11" s="139" customFormat="1" ht="30" customHeight="1">
      <c r="A9256" s="140" t="s">
        <v>6674</v>
      </c>
      <c r="B9256" s="140"/>
      <c r="C9256" s="140"/>
      <c r="D9256" s="140"/>
      <c r="E9256" s="140"/>
      <c r="F9256" s="140"/>
      <c r="G9256" s="139" t="s">
        <v>52</v>
      </c>
      <c r="I9256" s="139" t="s">
        <v>1535</v>
      </c>
      <c r="J9256" s="139" t="s">
        <v>52</v>
      </c>
      <c r="K9256" s="139" t="s">
        <v>56</v>
      </c>
    </row>
    <row r="9257" spans="1:11" s="139" customFormat="1" ht="30" customHeight="1">
      <c r="A9257" s="140" t="s">
        <v>6160</v>
      </c>
      <c r="B9257" s="142"/>
      <c r="C9257" s="142"/>
      <c r="D9257" s="142"/>
      <c r="E9257" s="142"/>
      <c r="F9257" s="142"/>
      <c r="K9257" s="140" t="s">
        <v>9526</v>
      </c>
    </row>
    <row r="9258" spans="1:11" s="139" customFormat="1" ht="30" customHeight="1">
      <c r="A9258" s="140" t="s">
        <v>52</v>
      </c>
      <c r="B9258" s="142"/>
      <c r="C9258" s="142"/>
      <c r="D9258" s="142"/>
      <c r="E9258" s="142"/>
      <c r="F9258" s="142"/>
      <c r="K9258" s="140" t="s">
        <v>52</v>
      </c>
    </row>
    <row r="9259" spans="1:11" s="139" customFormat="1" ht="30" customHeight="1">
      <c r="A9259" s="140" t="s">
        <v>6107</v>
      </c>
      <c r="B9259" s="142"/>
      <c r="C9259" s="142"/>
      <c r="D9259" s="142"/>
      <c r="E9259" s="142"/>
      <c r="F9259" s="142"/>
      <c r="K9259" s="140" t="s">
        <v>9474</v>
      </c>
    </row>
    <row r="9260" spans="1:11" s="139" customFormat="1" ht="30" customHeight="1">
      <c r="A9260" s="140" t="s">
        <v>5691</v>
      </c>
      <c r="B9260" s="142"/>
      <c r="C9260" s="142"/>
      <c r="D9260" s="142"/>
      <c r="E9260" s="142"/>
      <c r="F9260" s="142"/>
      <c r="K9260" s="140" t="s">
        <v>9169</v>
      </c>
    </row>
    <row r="9261" spans="1:11" s="139" customFormat="1" ht="30" customHeight="1">
      <c r="A9261" s="140" t="s">
        <v>6161</v>
      </c>
      <c r="B9261" s="142"/>
      <c r="C9261" s="142"/>
      <c r="D9261" s="142"/>
      <c r="E9261" s="142"/>
      <c r="F9261" s="142"/>
      <c r="K9261" s="140" t="s">
        <v>9527</v>
      </c>
    </row>
    <row r="9262" spans="1:11" s="139" customFormat="1" ht="30" customHeight="1">
      <c r="A9262" s="140" t="s">
        <v>6162</v>
      </c>
      <c r="B9262" s="142"/>
      <c r="C9262" s="142"/>
      <c r="D9262" s="142"/>
      <c r="E9262" s="142"/>
      <c r="F9262" s="142"/>
      <c r="K9262" s="140" t="s">
        <v>9528</v>
      </c>
    </row>
    <row r="9263" spans="1:11" s="139" customFormat="1" ht="30" customHeight="1">
      <c r="A9263" s="140" t="s">
        <v>5693</v>
      </c>
      <c r="B9263" s="142"/>
      <c r="C9263" s="142"/>
      <c r="D9263" s="142"/>
      <c r="E9263" s="142"/>
      <c r="F9263" s="142"/>
      <c r="K9263" s="140" t="s">
        <v>9171</v>
      </c>
    </row>
    <row r="9264" spans="1:11" s="139" customFormat="1" ht="30" customHeight="1">
      <c r="A9264" s="140" t="s">
        <v>6163</v>
      </c>
      <c r="B9264" s="142"/>
      <c r="C9264" s="142"/>
      <c r="D9264" s="142"/>
      <c r="E9264" s="142"/>
      <c r="F9264" s="142"/>
      <c r="K9264" s="140" t="s">
        <v>9529</v>
      </c>
    </row>
    <row r="9265" spans="1:11" s="139" customFormat="1" ht="30" customHeight="1">
      <c r="A9265" s="140" t="s">
        <v>3635</v>
      </c>
      <c r="B9265" s="142"/>
      <c r="C9265" s="142"/>
      <c r="D9265" s="142"/>
      <c r="E9265" s="142"/>
      <c r="F9265" s="142"/>
      <c r="K9265" s="140" t="s">
        <v>6777</v>
      </c>
    </row>
    <row r="9266" spans="1:11" s="139" customFormat="1" ht="30" customHeight="1">
      <c r="A9266" s="140" t="s">
        <v>6164</v>
      </c>
      <c r="B9266" s="142"/>
      <c r="C9266" s="142"/>
      <c r="D9266" s="142"/>
      <c r="E9266" s="142"/>
      <c r="F9266" s="142"/>
      <c r="K9266" s="140" t="s">
        <v>9530</v>
      </c>
    </row>
    <row r="9267" spans="1:11" s="139" customFormat="1" ht="30" customHeight="1">
      <c r="A9267" s="140" t="s">
        <v>6165</v>
      </c>
      <c r="B9267" s="142"/>
      <c r="C9267" s="142"/>
      <c r="D9267" s="142"/>
      <c r="E9267" s="142"/>
      <c r="F9267" s="142"/>
      <c r="K9267" s="140" t="s">
        <v>9531</v>
      </c>
    </row>
    <row r="9268" spans="1:11" s="139" customFormat="1" ht="30" customHeight="1">
      <c r="A9268" s="140" t="s">
        <v>52</v>
      </c>
      <c r="B9268" s="142"/>
      <c r="C9268" s="142"/>
      <c r="D9268" s="142"/>
      <c r="E9268" s="142"/>
      <c r="F9268" s="142"/>
      <c r="K9268" s="140" t="s">
        <v>52</v>
      </c>
    </row>
    <row r="9269" spans="1:11" s="139" customFormat="1" ht="30" customHeight="1">
      <c r="A9269" s="140" t="s">
        <v>3586</v>
      </c>
      <c r="B9269" s="142"/>
      <c r="C9269" s="142"/>
      <c r="D9269" s="142"/>
      <c r="E9269" s="142"/>
      <c r="F9269" s="142"/>
      <c r="K9269" s="140" t="s">
        <v>6718</v>
      </c>
    </row>
    <row r="9270" spans="1:11" s="139" customFormat="1" ht="30" customHeight="1">
      <c r="A9270" s="140" t="s">
        <v>6166</v>
      </c>
      <c r="B9270" s="142"/>
      <c r="C9270" s="142"/>
      <c r="D9270" s="142"/>
      <c r="E9270" s="142"/>
      <c r="F9270" s="142"/>
      <c r="K9270" s="140" t="s">
        <v>9532</v>
      </c>
    </row>
    <row r="9271" spans="1:11" s="139" customFormat="1" ht="30" customHeight="1">
      <c r="A9271" s="140" t="s">
        <v>6167</v>
      </c>
      <c r="B9271" s="142"/>
      <c r="C9271" s="142"/>
      <c r="D9271" s="142"/>
      <c r="E9271" s="142"/>
      <c r="F9271" s="142"/>
      <c r="K9271" s="140" t="s">
        <v>9533</v>
      </c>
    </row>
    <row r="9272" spans="1:11" s="139" customFormat="1" ht="30" customHeight="1">
      <c r="A9272" s="140" t="s">
        <v>52</v>
      </c>
      <c r="B9272" s="142"/>
      <c r="C9272" s="142"/>
      <c r="D9272" s="142"/>
      <c r="E9272" s="142"/>
      <c r="F9272" s="142"/>
      <c r="K9272" s="140" t="s">
        <v>52</v>
      </c>
    </row>
    <row r="9273" spans="1:11" s="139" customFormat="1" ht="30" customHeight="1">
      <c r="A9273" s="140" t="s">
        <v>6168</v>
      </c>
      <c r="B9273" s="142"/>
      <c r="C9273" s="142"/>
      <c r="D9273" s="142"/>
      <c r="E9273" s="142"/>
      <c r="F9273" s="142"/>
      <c r="K9273" s="140" t="s">
        <v>9534</v>
      </c>
    </row>
    <row r="9274" spans="1:11" s="139" customFormat="1" ht="30" customHeight="1">
      <c r="A9274" s="140" t="s">
        <v>52</v>
      </c>
      <c r="B9274" s="142"/>
      <c r="C9274" s="142"/>
      <c r="D9274" s="142"/>
      <c r="E9274" s="142"/>
      <c r="F9274" s="142"/>
      <c r="K9274" s="140" t="s">
        <v>52</v>
      </c>
    </row>
    <row r="9275" spans="1:11" s="139" customFormat="1" ht="30" customHeight="1">
      <c r="A9275" s="140" t="s">
        <v>52</v>
      </c>
      <c r="B9275" s="142"/>
      <c r="C9275" s="142"/>
      <c r="D9275" s="142"/>
      <c r="E9275" s="142"/>
      <c r="F9275" s="142"/>
      <c r="K9275" s="140" t="s">
        <v>6676</v>
      </c>
    </row>
    <row r="9276" spans="1:11" s="139" customFormat="1" ht="30" customHeight="1">
      <c r="A9276" s="140" t="s">
        <v>6169</v>
      </c>
      <c r="B9276" s="142"/>
      <c r="C9276" s="142"/>
      <c r="D9276" s="142"/>
      <c r="E9276" s="142"/>
      <c r="F9276" s="142"/>
      <c r="K9276" s="140" t="s">
        <v>9535</v>
      </c>
    </row>
    <row r="9277" spans="1:11" s="139" customFormat="1" ht="30" customHeight="1">
      <c r="A9277" s="140" t="s">
        <v>6170</v>
      </c>
      <c r="B9277" s="142">
        <v>58547.5</v>
      </c>
      <c r="C9277" s="142"/>
      <c r="D9277" s="142"/>
      <c r="E9277" s="142">
        <v>58547.5</v>
      </c>
      <c r="F9277" s="142" t="s">
        <v>8892</v>
      </c>
      <c r="K9277" s="140" t="s">
        <v>9536</v>
      </c>
    </row>
    <row r="9278" spans="1:11" s="139" customFormat="1" ht="30" customHeight="1">
      <c r="A9278" s="140" t="s">
        <v>6171</v>
      </c>
      <c r="B9278" s="142"/>
      <c r="C9278" s="142">
        <v>129371.2</v>
      </c>
      <c r="D9278" s="142"/>
      <c r="E9278" s="142">
        <v>129371.2</v>
      </c>
      <c r="F9278" s="142" t="s">
        <v>8894</v>
      </c>
      <c r="K9278" s="140" t="s">
        <v>9537</v>
      </c>
    </row>
    <row r="9279" spans="1:11" s="139" customFormat="1" ht="30" customHeight="1">
      <c r="A9279" s="140" t="s">
        <v>6172</v>
      </c>
      <c r="B9279" s="142"/>
      <c r="C9279" s="142"/>
      <c r="D9279" s="142">
        <v>59590.400000000001</v>
      </c>
      <c r="E9279" s="142">
        <v>59590.400000000001</v>
      </c>
      <c r="F9279" s="142" t="s">
        <v>8896</v>
      </c>
      <c r="K9279" s="140" t="s">
        <v>9538</v>
      </c>
    </row>
    <row r="9280" spans="1:11" s="139" customFormat="1" ht="30" customHeight="1">
      <c r="A9280" s="140" t="s">
        <v>52</v>
      </c>
      <c r="B9280" s="142"/>
      <c r="C9280" s="142"/>
      <c r="D9280" s="142"/>
      <c r="E9280" s="142"/>
      <c r="F9280" s="142"/>
      <c r="K9280" s="140" t="s">
        <v>52</v>
      </c>
    </row>
    <row r="9281" spans="1:11" s="139" customFormat="1" ht="30" customHeight="1">
      <c r="A9281" s="140" t="s">
        <v>52</v>
      </c>
      <c r="B9281" s="146"/>
      <c r="C9281" s="146"/>
      <c r="D9281" s="146"/>
      <c r="E9281" s="146"/>
      <c r="F9281" s="146"/>
      <c r="K9281" s="140" t="s">
        <v>6994</v>
      </c>
    </row>
    <row r="9282" spans="1:11" s="139" customFormat="1" ht="30" customHeight="1">
      <c r="A9282" s="140" t="s">
        <v>6090</v>
      </c>
      <c r="B9282" s="142">
        <v>58547.5</v>
      </c>
      <c r="C9282" s="142">
        <v>129371.2</v>
      </c>
      <c r="D9282" s="142">
        <v>59590.400000000001</v>
      </c>
      <c r="E9282" s="142">
        <v>247509.1</v>
      </c>
      <c r="F9282" s="142"/>
      <c r="K9282" s="140" t="s">
        <v>9539</v>
      </c>
    </row>
    <row r="9283" spans="1:11" s="139" customFormat="1" ht="30" customHeight="1">
      <c r="A9283" s="140" t="s">
        <v>52</v>
      </c>
      <c r="B9283" s="146"/>
      <c r="C9283" s="146"/>
      <c r="D9283" s="146"/>
      <c r="E9283" s="146"/>
      <c r="F9283" s="146"/>
      <c r="K9283" s="140" t="s">
        <v>6994</v>
      </c>
    </row>
    <row r="9284" spans="1:11" s="139" customFormat="1" ht="30" customHeight="1">
      <c r="A9284" s="140" t="s">
        <v>52</v>
      </c>
      <c r="B9284" s="142"/>
      <c r="C9284" s="142"/>
      <c r="D9284" s="142"/>
      <c r="E9284" s="142"/>
      <c r="F9284" s="142"/>
      <c r="K9284" s="140" t="s">
        <v>6758</v>
      </c>
    </row>
    <row r="9285" spans="1:11" s="139" customFormat="1" ht="30" customHeight="1">
      <c r="A9285" s="140" t="s">
        <v>3702</v>
      </c>
      <c r="B9285" s="142"/>
      <c r="C9285" s="142"/>
      <c r="D9285" s="142"/>
      <c r="E9285" s="142"/>
      <c r="F9285" s="142"/>
      <c r="K9285" s="140" t="s">
        <v>6876</v>
      </c>
    </row>
    <row r="9286" spans="1:11" s="139" customFormat="1" ht="30" customHeight="1">
      <c r="A9286" s="140" t="s">
        <v>6173</v>
      </c>
      <c r="B9286" s="142"/>
      <c r="C9286" s="142"/>
      <c r="D9286" s="142"/>
      <c r="E9286" s="142"/>
      <c r="F9286" s="142"/>
      <c r="K9286" s="140" t="s">
        <v>9540</v>
      </c>
    </row>
    <row r="9287" spans="1:11" s="139" customFormat="1" ht="30" customHeight="1">
      <c r="A9287" s="140" t="s">
        <v>6174</v>
      </c>
      <c r="B9287" s="142"/>
      <c r="C9287" s="142">
        <v>70002.600000000006</v>
      </c>
      <c r="D9287" s="142"/>
      <c r="E9287" s="142">
        <v>70002.600000000006</v>
      </c>
      <c r="F9287" s="142" t="s">
        <v>7075</v>
      </c>
      <c r="K9287" s="140" t="s">
        <v>9541</v>
      </c>
    </row>
    <row r="9288" spans="1:11" s="139" customFormat="1" ht="30" customHeight="1">
      <c r="A9288" s="140" t="s">
        <v>6175</v>
      </c>
      <c r="B9288" s="142"/>
      <c r="C9288" s="142"/>
      <c r="D9288" s="142"/>
      <c r="E9288" s="142"/>
      <c r="F9288" s="142"/>
      <c r="K9288" s="140" t="s">
        <v>9542</v>
      </c>
    </row>
    <row r="9289" spans="1:11" s="139" customFormat="1" ht="30" customHeight="1">
      <c r="A9289" s="140" t="s">
        <v>6176</v>
      </c>
      <c r="B9289" s="142"/>
      <c r="C9289" s="142">
        <v>943380</v>
      </c>
      <c r="D9289" s="142"/>
      <c r="E9289" s="142">
        <v>943380</v>
      </c>
      <c r="F9289" s="142" t="s">
        <v>6755</v>
      </c>
      <c r="K9289" s="140" t="s">
        <v>9543</v>
      </c>
    </row>
    <row r="9290" spans="1:11" s="139" customFormat="1" ht="30" customHeight="1">
      <c r="A9290" s="140" t="s">
        <v>52</v>
      </c>
      <c r="B9290" s="142"/>
      <c r="C9290" s="142"/>
      <c r="D9290" s="142"/>
      <c r="E9290" s="142"/>
      <c r="F9290" s="142"/>
      <c r="K9290" s="140" t="s">
        <v>52</v>
      </c>
    </row>
    <row r="9291" spans="1:11" s="139" customFormat="1" ht="30" customHeight="1">
      <c r="A9291" s="140" t="s">
        <v>52</v>
      </c>
      <c r="B9291" s="146"/>
      <c r="C9291" s="146"/>
      <c r="D9291" s="146"/>
      <c r="E9291" s="146"/>
      <c r="F9291" s="146"/>
      <c r="K9291" s="140" t="s">
        <v>6994</v>
      </c>
    </row>
    <row r="9292" spans="1:11" s="139" customFormat="1" ht="30" customHeight="1">
      <c r="A9292" s="140" t="s">
        <v>6090</v>
      </c>
      <c r="B9292" s="142"/>
      <c r="C9292" s="142">
        <v>1013382.6</v>
      </c>
      <c r="D9292" s="142"/>
      <c r="E9292" s="142">
        <v>1013382.6</v>
      </c>
      <c r="F9292" s="142"/>
      <c r="K9292" s="140" t="s">
        <v>9544</v>
      </c>
    </row>
    <row r="9293" spans="1:11" s="139" customFormat="1" ht="30" customHeight="1">
      <c r="A9293" s="140" t="s">
        <v>52</v>
      </c>
      <c r="B9293" s="146"/>
      <c r="C9293" s="146"/>
      <c r="D9293" s="146"/>
      <c r="E9293" s="146"/>
      <c r="F9293" s="146"/>
      <c r="K9293" s="140" t="s">
        <v>6994</v>
      </c>
    </row>
    <row r="9294" spans="1:11" s="139" customFormat="1" ht="30" customHeight="1">
      <c r="A9294" s="140" t="s">
        <v>52</v>
      </c>
      <c r="B9294" s="142"/>
      <c r="C9294" s="142"/>
      <c r="D9294" s="142"/>
      <c r="E9294" s="142"/>
      <c r="F9294" s="142"/>
      <c r="K9294" s="140" t="s">
        <v>6796</v>
      </c>
    </row>
    <row r="9295" spans="1:11" s="139" customFormat="1" ht="30" customHeight="1">
      <c r="A9295" s="140" t="s">
        <v>4948</v>
      </c>
      <c r="B9295" s="142"/>
      <c r="C9295" s="142"/>
      <c r="D9295" s="142"/>
      <c r="E9295" s="142"/>
      <c r="F9295" s="142"/>
      <c r="K9295" s="140" t="s">
        <v>8357</v>
      </c>
    </row>
    <row r="9296" spans="1:11" s="139" customFormat="1" ht="30" customHeight="1">
      <c r="A9296" s="140" t="s">
        <v>6128</v>
      </c>
      <c r="B9296" s="142"/>
      <c r="C9296" s="142"/>
      <c r="D9296" s="142"/>
      <c r="E9296" s="142"/>
      <c r="F9296" s="142"/>
      <c r="K9296" s="140" t="s">
        <v>9495</v>
      </c>
    </row>
    <row r="9297" spans="1:11" s="139" customFormat="1" ht="30" customHeight="1">
      <c r="A9297" s="140" t="s">
        <v>6177</v>
      </c>
      <c r="B9297" s="142">
        <v>30401.4</v>
      </c>
      <c r="C9297" s="142"/>
      <c r="D9297" s="142"/>
      <c r="E9297" s="142">
        <v>30401.4</v>
      </c>
      <c r="F9297" s="142"/>
      <c r="K9297" s="140" t="s">
        <v>9545</v>
      </c>
    </row>
    <row r="9298" spans="1:11" s="139" customFormat="1" ht="30" customHeight="1">
      <c r="A9298" s="140" t="s">
        <v>52</v>
      </c>
      <c r="B9298" s="142"/>
      <c r="C9298" s="142"/>
      <c r="D9298" s="142"/>
      <c r="E9298" s="142"/>
      <c r="F9298" s="142"/>
      <c r="K9298" s="140" t="s">
        <v>52</v>
      </c>
    </row>
    <row r="9299" spans="1:11" s="139" customFormat="1" ht="30" customHeight="1">
      <c r="A9299" s="140" t="s">
        <v>52</v>
      </c>
      <c r="B9299" s="146"/>
      <c r="C9299" s="146"/>
      <c r="D9299" s="146"/>
      <c r="E9299" s="146"/>
      <c r="F9299" s="146"/>
      <c r="K9299" s="140" t="s">
        <v>6994</v>
      </c>
    </row>
    <row r="9300" spans="1:11" s="139" customFormat="1" ht="30" customHeight="1">
      <c r="A9300" s="140" t="s">
        <v>6090</v>
      </c>
      <c r="B9300" s="142">
        <v>30401.4</v>
      </c>
      <c r="C9300" s="142"/>
      <c r="D9300" s="142"/>
      <c r="E9300" s="142">
        <v>30401.4</v>
      </c>
      <c r="F9300" s="142"/>
      <c r="K9300" s="140" t="s">
        <v>9546</v>
      </c>
    </row>
    <row r="9301" spans="1:11" s="139" customFormat="1" ht="30" customHeight="1">
      <c r="A9301" s="140" t="s">
        <v>52</v>
      </c>
      <c r="B9301" s="146"/>
      <c r="C9301" s="146"/>
      <c r="D9301" s="146"/>
      <c r="E9301" s="146"/>
      <c r="F9301" s="146"/>
      <c r="K9301" s="140" t="s">
        <v>6994</v>
      </c>
    </row>
    <row r="9302" spans="1:11" s="139" customFormat="1" ht="30" customHeight="1">
      <c r="A9302" s="140" t="s">
        <v>52</v>
      </c>
      <c r="B9302" s="142"/>
      <c r="C9302" s="142"/>
      <c r="D9302" s="142"/>
      <c r="E9302" s="142"/>
      <c r="F9302" s="142"/>
      <c r="K9302" s="140" t="s">
        <v>6805</v>
      </c>
    </row>
    <row r="9303" spans="1:11" s="139" customFormat="1" ht="30" customHeight="1">
      <c r="A9303" s="140" t="s">
        <v>6100</v>
      </c>
      <c r="B9303" s="142"/>
      <c r="C9303" s="142"/>
      <c r="D9303" s="142"/>
      <c r="E9303" s="142"/>
      <c r="F9303" s="142"/>
      <c r="K9303" s="140" t="s">
        <v>9466</v>
      </c>
    </row>
    <row r="9304" spans="1:11" s="139" customFormat="1" ht="30" customHeight="1">
      <c r="A9304" s="140" t="s">
        <v>6178</v>
      </c>
      <c r="B9304" s="142"/>
      <c r="C9304" s="142"/>
      <c r="D9304" s="142"/>
      <c r="E9304" s="142"/>
      <c r="F9304" s="142"/>
      <c r="K9304" s="140" t="s">
        <v>9547</v>
      </c>
    </row>
    <row r="9305" spans="1:11" s="139" customFormat="1" ht="30" customHeight="1">
      <c r="A9305" s="140" t="s">
        <v>6179</v>
      </c>
      <c r="B9305" s="142"/>
      <c r="C9305" s="142">
        <v>304014.7</v>
      </c>
      <c r="D9305" s="142"/>
      <c r="E9305" s="142">
        <v>304014.7</v>
      </c>
      <c r="F9305" s="142"/>
      <c r="K9305" s="140" t="s">
        <v>9548</v>
      </c>
    </row>
    <row r="9306" spans="1:11" s="139" customFormat="1" ht="30" customHeight="1">
      <c r="A9306" s="140" t="s">
        <v>52</v>
      </c>
      <c r="B9306" s="146"/>
      <c r="C9306" s="146"/>
      <c r="D9306" s="146"/>
      <c r="E9306" s="146"/>
      <c r="F9306" s="146"/>
      <c r="K9306" s="140" t="s">
        <v>6994</v>
      </c>
    </row>
    <row r="9307" spans="1:11" s="139" customFormat="1" ht="30" customHeight="1">
      <c r="A9307" s="140" t="s">
        <v>6180</v>
      </c>
      <c r="B9307" s="142"/>
      <c r="C9307" s="142">
        <v>304014.7</v>
      </c>
      <c r="D9307" s="142"/>
      <c r="E9307" s="142">
        <v>304014.7</v>
      </c>
      <c r="F9307" s="142"/>
      <c r="K9307" s="140" t="s">
        <v>9549</v>
      </c>
    </row>
    <row r="9308" spans="1:11" s="139" customFormat="1" ht="30" customHeight="1">
      <c r="A9308" s="140" t="s">
        <v>52</v>
      </c>
      <c r="B9308" s="143"/>
      <c r="C9308" s="143"/>
      <c r="D9308" s="143"/>
      <c r="E9308" s="143"/>
      <c r="F9308" s="143"/>
      <c r="K9308" s="140" t="s">
        <v>7269</v>
      </c>
    </row>
    <row r="9309" spans="1:11" s="139" customFormat="1" ht="30" customHeight="1">
      <c r="A9309" s="140" t="s">
        <v>6105</v>
      </c>
      <c r="B9309" s="146">
        <v>88948.9</v>
      </c>
      <c r="C9309" s="146">
        <v>1446768.5</v>
      </c>
      <c r="D9309" s="146">
        <v>59590.400000000001</v>
      </c>
      <c r="E9309" s="146">
        <v>1595307.7999999998</v>
      </c>
      <c r="F9309" s="146"/>
      <c r="K9309" s="140" t="s">
        <v>9471</v>
      </c>
    </row>
    <row r="9310" spans="1:11" s="139" customFormat="1" ht="30" customHeight="1">
      <c r="A9310" s="140"/>
      <c r="B9310" s="140"/>
      <c r="C9310" s="140"/>
      <c r="D9310" s="140"/>
      <c r="E9310" s="140"/>
      <c r="F9310" s="140"/>
    </row>
    <row r="9311" spans="1:11" s="139" customFormat="1" ht="30" customHeight="1" thickBot="1">
      <c r="A9311" s="144" t="s">
        <v>3566</v>
      </c>
      <c r="B9311" s="145">
        <v>88948</v>
      </c>
      <c r="C9311" s="145">
        <v>1446768</v>
      </c>
      <c r="D9311" s="145">
        <v>59590</v>
      </c>
      <c r="E9311" s="145">
        <v>1595306</v>
      </c>
      <c r="F9311" s="144"/>
    </row>
    <row r="9312" spans="1:11" s="139" customFormat="1" ht="30" customHeight="1">
      <c r="A9312" s="140"/>
      <c r="B9312" s="140"/>
      <c r="C9312" s="140"/>
      <c r="D9312" s="140"/>
      <c r="E9312" s="140"/>
      <c r="F9312" s="140"/>
    </row>
    <row r="9313" spans="1:11" s="139" customFormat="1" ht="30" customHeight="1">
      <c r="A9313" s="140" t="s">
        <v>9550</v>
      </c>
      <c r="B9313" s="141">
        <v>129015</v>
      </c>
      <c r="C9313" s="141">
        <v>1465980</v>
      </c>
      <c r="D9313" s="141">
        <v>92696</v>
      </c>
      <c r="E9313" s="141">
        <v>1687691</v>
      </c>
      <c r="F9313" s="140" t="s">
        <v>52</v>
      </c>
      <c r="G9313" s="139" t="s">
        <v>52</v>
      </c>
      <c r="H9313" s="139" t="s">
        <v>6648</v>
      </c>
      <c r="K9313" s="139">
        <v>1</v>
      </c>
    </row>
    <row r="9314" spans="1:11" s="139" customFormat="1" ht="30" customHeight="1">
      <c r="A9314" s="147"/>
      <c r="B9314" s="140"/>
      <c r="C9314" s="140"/>
      <c r="D9314" s="140"/>
      <c r="E9314" s="140"/>
      <c r="F9314" s="140"/>
    </row>
    <row r="9315" spans="1:11" s="139" customFormat="1" ht="30" customHeight="1">
      <c r="A9315" s="140" t="s">
        <v>6674</v>
      </c>
      <c r="B9315" s="140"/>
      <c r="C9315" s="140"/>
      <c r="D9315" s="140"/>
      <c r="E9315" s="140"/>
      <c r="F9315" s="140"/>
      <c r="G9315" s="139" t="s">
        <v>52</v>
      </c>
      <c r="I9315" s="139" t="s">
        <v>1535</v>
      </c>
      <c r="J9315" s="139" t="s">
        <v>52</v>
      </c>
      <c r="K9315" s="139" t="s">
        <v>56</v>
      </c>
    </row>
    <row r="9316" spans="1:11" s="139" customFormat="1" ht="30" customHeight="1">
      <c r="A9316" s="140" t="s">
        <v>6181</v>
      </c>
      <c r="B9316" s="142"/>
      <c r="C9316" s="142"/>
      <c r="D9316" s="142"/>
      <c r="E9316" s="142"/>
      <c r="F9316" s="142"/>
      <c r="K9316" s="140" t="s">
        <v>9551</v>
      </c>
    </row>
    <row r="9317" spans="1:11" s="139" customFormat="1" ht="30" customHeight="1">
      <c r="A9317" s="140" t="s">
        <v>52</v>
      </c>
      <c r="B9317" s="142"/>
      <c r="C9317" s="142"/>
      <c r="D9317" s="142"/>
      <c r="E9317" s="142"/>
      <c r="F9317" s="142"/>
      <c r="K9317" s="140" t="s">
        <v>52</v>
      </c>
    </row>
    <row r="9318" spans="1:11" s="139" customFormat="1" ht="30" customHeight="1">
      <c r="A9318" s="140" t="s">
        <v>6107</v>
      </c>
      <c r="B9318" s="142"/>
      <c r="C9318" s="142"/>
      <c r="D9318" s="142"/>
      <c r="E9318" s="142"/>
      <c r="F9318" s="142"/>
      <c r="K9318" s="140" t="s">
        <v>9474</v>
      </c>
    </row>
    <row r="9319" spans="1:11" s="139" customFormat="1" ht="30" customHeight="1">
      <c r="A9319" s="140" t="s">
        <v>5691</v>
      </c>
      <c r="B9319" s="142"/>
      <c r="C9319" s="142"/>
      <c r="D9319" s="142"/>
      <c r="E9319" s="142"/>
      <c r="F9319" s="142"/>
      <c r="K9319" s="140" t="s">
        <v>9169</v>
      </c>
    </row>
    <row r="9320" spans="1:11" s="139" customFormat="1" ht="30" customHeight="1">
      <c r="A9320" s="140" t="s">
        <v>6182</v>
      </c>
      <c r="B9320" s="142"/>
      <c r="C9320" s="142"/>
      <c r="D9320" s="142"/>
      <c r="E9320" s="142"/>
      <c r="F9320" s="142"/>
      <c r="K9320" s="140" t="s">
        <v>9552</v>
      </c>
    </row>
    <row r="9321" spans="1:11" s="139" customFormat="1" ht="30" customHeight="1">
      <c r="A9321" s="140" t="s">
        <v>6183</v>
      </c>
      <c r="B9321" s="142"/>
      <c r="C9321" s="142"/>
      <c r="D9321" s="142"/>
      <c r="E9321" s="142"/>
      <c r="F9321" s="142"/>
      <c r="K9321" s="140" t="s">
        <v>9553</v>
      </c>
    </row>
    <row r="9322" spans="1:11" s="139" customFormat="1" ht="30" customHeight="1">
      <c r="A9322" s="140" t="s">
        <v>5693</v>
      </c>
      <c r="B9322" s="142"/>
      <c r="C9322" s="142"/>
      <c r="D9322" s="142"/>
      <c r="E9322" s="142"/>
      <c r="F9322" s="142"/>
      <c r="K9322" s="140" t="s">
        <v>9171</v>
      </c>
    </row>
    <row r="9323" spans="1:11" s="139" customFormat="1" ht="30" customHeight="1">
      <c r="A9323" s="140" t="s">
        <v>6184</v>
      </c>
      <c r="B9323" s="142"/>
      <c r="C9323" s="142"/>
      <c r="D9323" s="142"/>
      <c r="E9323" s="142"/>
      <c r="F9323" s="142"/>
      <c r="K9323" s="140" t="s">
        <v>9554</v>
      </c>
    </row>
    <row r="9324" spans="1:11" s="139" customFormat="1" ht="30" customHeight="1">
      <c r="A9324" s="140" t="s">
        <v>6185</v>
      </c>
      <c r="B9324" s="142"/>
      <c r="C9324" s="142"/>
      <c r="D9324" s="142"/>
      <c r="E9324" s="142"/>
      <c r="F9324" s="142"/>
      <c r="K9324" s="140" t="s">
        <v>9555</v>
      </c>
    </row>
    <row r="9325" spans="1:11" s="139" customFormat="1" ht="30" customHeight="1">
      <c r="A9325" s="140" t="s">
        <v>6186</v>
      </c>
      <c r="B9325" s="142"/>
      <c r="C9325" s="142"/>
      <c r="D9325" s="142"/>
      <c r="E9325" s="142"/>
      <c r="F9325" s="142"/>
      <c r="K9325" s="140" t="s">
        <v>9556</v>
      </c>
    </row>
    <row r="9326" spans="1:11" s="139" customFormat="1" ht="30" customHeight="1">
      <c r="A9326" s="140" t="s">
        <v>6187</v>
      </c>
      <c r="B9326" s="142"/>
      <c r="C9326" s="142"/>
      <c r="D9326" s="142"/>
      <c r="E9326" s="142"/>
      <c r="F9326" s="142"/>
      <c r="K9326" s="140" t="s">
        <v>9557</v>
      </c>
    </row>
    <row r="9327" spans="1:11" s="139" customFormat="1" ht="30" customHeight="1">
      <c r="A9327" s="140" t="s">
        <v>6188</v>
      </c>
      <c r="B9327" s="142"/>
      <c r="C9327" s="142"/>
      <c r="D9327" s="142"/>
      <c r="E9327" s="142"/>
      <c r="F9327" s="142"/>
      <c r="K9327" s="140" t="s">
        <v>9558</v>
      </c>
    </row>
    <row r="9328" spans="1:11" s="139" customFormat="1" ht="30" customHeight="1">
      <c r="A9328" s="140" t="s">
        <v>6189</v>
      </c>
      <c r="B9328" s="142"/>
      <c r="C9328" s="142"/>
      <c r="D9328" s="142"/>
      <c r="E9328" s="142"/>
      <c r="F9328" s="142"/>
      <c r="K9328" s="140" t="s">
        <v>9559</v>
      </c>
    </row>
    <row r="9329" spans="1:11" s="139" customFormat="1" ht="30" customHeight="1">
      <c r="A9329" s="140" t="s">
        <v>6190</v>
      </c>
      <c r="B9329" s="142"/>
      <c r="C9329" s="142"/>
      <c r="D9329" s="142"/>
      <c r="E9329" s="142"/>
      <c r="F9329" s="142"/>
      <c r="K9329" s="140" t="s">
        <v>9560</v>
      </c>
    </row>
    <row r="9330" spans="1:11" s="139" customFormat="1" ht="30" customHeight="1">
      <c r="A9330" s="140" t="s">
        <v>6191</v>
      </c>
      <c r="B9330" s="142"/>
      <c r="C9330" s="142"/>
      <c r="D9330" s="142"/>
      <c r="E9330" s="142"/>
      <c r="F9330" s="142"/>
      <c r="K9330" s="140" t="s">
        <v>9561</v>
      </c>
    </row>
    <row r="9331" spans="1:11" s="139" customFormat="1" ht="30" customHeight="1">
      <c r="A9331" s="140" t="s">
        <v>6192</v>
      </c>
      <c r="B9331" s="142"/>
      <c r="C9331" s="142"/>
      <c r="D9331" s="142"/>
      <c r="E9331" s="142"/>
      <c r="F9331" s="142"/>
      <c r="K9331" s="140" t="s">
        <v>9562</v>
      </c>
    </row>
    <row r="9332" spans="1:11" s="139" customFormat="1" ht="30" customHeight="1">
      <c r="A9332" s="140" t="s">
        <v>6193</v>
      </c>
      <c r="B9332" s="142"/>
      <c r="C9332" s="142"/>
      <c r="D9332" s="142"/>
      <c r="E9332" s="142"/>
      <c r="F9332" s="142"/>
      <c r="K9332" s="140" t="s">
        <v>9563</v>
      </c>
    </row>
    <row r="9333" spans="1:11" s="139" customFormat="1" ht="30" customHeight="1">
      <c r="A9333" s="140" t="s">
        <v>6194</v>
      </c>
      <c r="B9333" s="142"/>
      <c r="C9333" s="142"/>
      <c r="D9333" s="142"/>
      <c r="E9333" s="142"/>
      <c r="F9333" s="142"/>
      <c r="K9333" s="140" t="s">
        <v>9564</v>
      </c>
    </row>
    <row r="9334" spans="1:11" s="139" customFormat="1" ht="30" customHeight="1">
      <c r="A9334" s="140" t="s">
        <v>6115</v>
      </c>
      <c r="B9334" s="142"/>
      <c r="C9334" s="142"/>
      <c r="D9334" s="142"/>
      <c r="E9334" s="142"/>
      <c r="F9334" s="142"/>
      <c r="K9334" s="140" t="s">
        <v>9482</v>
      </c>
    </row>
    <row r="9335" spans="1:11" s="139" customFormat="1" ht="30" customHeight="1">
      <c r="A9335" s="140" t="s">
        <v>6195</v>
      </c>
      <c r="B9335" s="142"/>
      <c r="C9335" s="142"/>
      <c r="D9335" s="142"/>
      <c r="E9335" s="142"/>
      <c r="F9335" s="142"/>
      <c r="K9335" s="140" t="s">
        <v>9565</v>
      </c>
    </row>
    <row r="9336" spans="1:11" s="139" customFormat="1" ht="30" customHeight="1">
      <c r="A9336" s="140" t="s">
        <v>3586</v>
      </c>
      <c r="B9336" s="142"/>
      <c r="C9336" s="142"/>
      <c r="D9336" s="142"/>
      <c r="E9336" s="142"/>
      <c r="F9336" s="142"/>
      <c r="K9336" s="140" t="s">
        <v>6718</v>
      </c>
    </row>
    <row r="9337" spans="1:11" s="139" customFormat="1" ht="30" customHeight="1">
      <c r="A9337" s="140" t="s">
        <v>6196</v>
      </c>
      <c r="B9337" s="142"/>
      <c r="C9337" s="142"/>
      <c r="D9337" s="142"/>
      <c r="E9337" s="142"/>
      <c r="F9337" s="142"/>
      <c r="K9337" s="140" t="s">
        <v>9566</v>
      </c>
    </row>
    <row r="9338" spans="1:11" s="139" customFormat="1" ht="30" customHeight="1">
      <c r="A9338" s="140" t="s">
        <v>6197</v>
      </c>
      <c r="B9338" s="142"/>
      <c r="C9338" s="142"/>
      <c r="D9338" s="142"/>
      <c r="E9338" s="142"/>
      <c r="F9338" s="142"/>
      <c r="K9338" s="140" t="s">
        <v>9567</v>
      </c>
    </row>
    <row r="9339" spans="1:11" s="139" customFormat="1" ht="30" customHeight="1">
      <c r="A9339" s="140" t="s">
        <v>6198</v>
      </c>
      <c r="B9339" s="142"/>
      <c r="C9339" s="142"/>
      <c r="D9339" s="142"/>
      <c r="E9339" s="142"/>
      <c r="F9339" s="142"/>
      <c r="K9339" s="140" t="s">
        <v>9568</v>
      </c>
    </row>
    <row r="9340" spans="1:11" s="139" customFormat="1" ht="30" customHeight="1">
      <c r="A9340" s="140" t="s">
        <v>6199</v>
      </c>
      <c r="B9340" s="142"/>
      <c r="C9340" s="142"/>
      <c r="D9340" s="142"/>
      <c r="E9340" s="142"/>
      <c r="F9340" s="142"/>
      <c r="K9340" s="140" t="s">
        <v>9569</v>
      </c>
    </row>
    <row r="9341" spans="1:11" s="139" customFormat="1" ht="30" customHeight="1">
      <c r="A9341" s="140" t="s">
        <v>52</v>
      </c>
      <c r="B9341" s="142"/>
      <c r="C9341" s="142"/>
      <c r="D9341" s="142"/>
      <c r="E9341" s="142"/>
      <c r="F9341" s="142"/>
      <c r="K9341" s="140" t="s">
        <v>52</v>
      </c>
    </row>
    <row r="9342" spans="1:11" s="139" customFormat="1" ht="30" customHeight="1">
      <c r="A9342" s="140" t="s">
        <v>52</v>
      </c>
      <c r="B9342" s="142"/>
      <c r="C9342" s="142"/>
      <c r="D9342" s="142"/>
      <c r="E9342" s="142"/>
      <c r="F9342" s="142"/>
      <c r="K9342" s="140" t="s">
        <v>6676</v>
      </c>
    </row>
    <row r="9343" spans="1:11" s="139" customFormat="1" ht="30" customHeight="1">
      <c r="A9343" s="140" t="s">
        <v>6200</v>
      </c>
      <c r="B9343" s="142"/>
      <c r="C9343" s="142"/>
      <c r="D9343" s="142"/>
      <c r="E9343" s="142"/>
      <c r="F9343" s="142"/>
      <c r="K9343" s="140" t="s">
        <v>9570</v>
      </c>
    </row>
    <row r="9344" spans="1:11" s="139" customFormat="1" ht="30" customHeight="1">
      <c r="A9344" s="140" t="s">
        <v>6201</v>
      </c>
      <c r="B9344" s="142">
        <v>91073.9</v>
      </c>
      <c r="C9344" s="142"/>
      <c r="D9344" s="142"/>
      <c r="E9344" s="142">
        <v>91073.9</v>
      </c>
      <c r="F9344" s="142" t="s">
        <v>8892</v>
      </c>
      <c r="K9344" s="140" t="s">
        <v>9571</v>
      </c>
    </row>
    <row r="9345" spans="1:11" s="139" customFormat="1" ht="30" customHeight="1">
      <c r="A9345" s="140" t="s">
        <v>6202</v>
      </c>
      <c r="B9345" s="142"/>
      <c r="C9345" s="142">
        <v>201244.2</v>
      </c>
      <c r="D9345" s="142"/>
      <c r="E9345" s="142">
        <v>201244.2</v>
      </c>
      <c r="F9345" s="142" t="s">
        <v>8894</v>
      </c>
      <c r="K9345" s="140" t="s">
        <v>9572</v>
      </c>
    </row>
    <row r="9346" spans="1:11" s="139" customFormat="1" ht="30" customHeight="1">
      <c r="A9346" s="140" t="s">
        <v>6203</v>
      </c>
      <c r="B9346" s="142"/>
      <c r="C9346" s="142"/>
      <c r="D9346" s="142">
        <v>92696.2</v>
      </c>
      <c r="E9346" s="142">
        <v>92696.2</v>
      </c>
      <c r="F9346" s="142" t="s">
        <v>8896</v>
      </c>
      <c r="K9346" s="140" t="s">
        <v>9573</v>
      </c>
    </row>
    <row r="9347" spans="1:11" s="139" customFormat="1" ht="30" customHeight="1">
      <c r="A9347" s="140" t="s">
        <v>52</v>
      </c>
      <c r="B9347" s="142"/>
      <c r="C9347" s="142"/>
      <c r="D9347" s="142"/>
      <c r="E9347" s="142"/>
      <c r="F9347" s="142"/>
      <c r="K9347" s="140" t="s">
        <v>52</v>
      </c>
    </row>
    <row r="9348" spans="1:11" s="139" customFormat="1" ht="30" customHeight="1">
      <c r="A9348" s="140" t="s">
        <v>52</v>
      </c>
      <c r="B9348" s="146"/>
      <c r="C9348" s="146"/>
      <c r="D9348" s="146"/>
      <c r="E9348" s="146"/>
      <c r="F9348" s="146"/>
      <c r="K9348" s="140" t="s">
        <v>6994</v>
      </c>
    </row>
    <row r="9349" spans="1:11" s="139" customFormat="1" ht="30" customHeight="1">
      <c r="A9349" s="140" t="s">
        <v>6090</v>
      </c>
      <c r="B9349" s="142">
        <v>91073.9</v>
      </c>
      <c r="C9349" s="142">
        <v>201244.2</v>
      </c>
      <c r="D9349" s="142">
        <v>92696.2</v>
      </c>
      <c r="E9349" s="142">
        <v>385014.3</v>
      </c>
      <c r="F9349" s="142"/>
      <c r="K9349" s="140" t="s">
        <v>9539</v>
      </c>
    </row>
    <row r="9350" spans="1:11" s="139" customFormat="1" ht="30" customHeight="1">
      <c r="A9350" s="140" t="s">
        <v>52</v>
      </c>
      <c r="B9350" s="142"/>
      <c r="C9350" s="142"/>
      <c r="D9350" s="142"/>
      <c r="E9350" s="142"/>
      <c r="F9350" s="142"/>
      <c r="K9350" s="140" t="s">
        <v>52</v>
      </c>
    </row>
    <row r="9351" spans="1:11" s="139" customFormat="1" ht="30" customHeight="1">
      <c r="A9351" s="140" t="s">
        <v>52</v>
      </c>
      <c r="B9351" s="142"/>
      <c r="C9351" s="142"/>
      <c r="D9351" s="142"/>
      <c r="E9351" s="142"/>
      <c r="F9351" s="142"/>
      <c r="K9351" s="140" t="s">
        <v>6758</v>
      </c>
    </row>
    <row r="9352" spans="1:11" s="139" customFormat="1" ht="30" customHeight="1">
      <c r="A9352" s="140" t="s">
        <v>3702</v>
      </c>
      <c r="B9352" s="142"/>
      <c r="C9352" s="142"/>
      <c r="D9352" s="142"/>
      <c r="E9352" s="142"/>
      <c r="F9352" s="142"/>
      <c r="K9352" s="140" t="s">
        <v>6876</v>
      </c>
    </row>
    <row r="9353" spans="1:11" s="139" customFormat="1" ht="30" customHeight="1">
      <c r="A9353" s="140" t="s">
        <v>6204</v>
      </c>
      <c r="B9353" s="142"/>
      <c r="C9353" s="142"/>
      <c r="D9353" s="142"/>
      <c r="E9353" s="142"/>
      <c r="F9353" s="142"/>
      <c r="K9353" s="140" t="s">
        <v>9574</v>
      </c>
    </row>
    <row r="9354" spans="1:11" s="139" customFormat="1" ht="30" customHeight="1">
      <c r="A9354" s="140" t="s">
        <v>6205</v>
      </c>
      <c r="B9354" s="142"/>
      <c r="C9354" s="142">
        <v>982007.7</v>
      </c>
      <c r="D9354" s="142"/>
      <c r="E9354" s="142">
        <v>982007.7</v>
      </c>
      <c r="F9354" s="142" t="s">
        <v>6752</v>
      </c>
      <c r="K9354" s="140" t="s">
        <v>9575</v>
      </c>
    </row>
    <row r="9355" spans="1:11" s="139" customFormat="1" ht="30" customHeight="1">
      <c r="A9355" s="140" t="s">
        <v>6206</v>
      </c>
      <c r="B9355" s="142"/>
      <c r="C9355" s="142"/>
      <c r="D9355" s="142"/>
      <c r="E9355" s="142"/>
      <c r="F9355" s="142"/>
      <c r="K9355" s="140" t="s">
        <v>9576</v>
      </c>
    </row>
    <row r="9356" spans="1:11" s="139" customFormat="1" ht="30" customHeight="1">
      <c r="A9356" s="140" t="s">
        <v>6207</v>
      </c>
      <c r="B9356" s="142"/>
      <c r="C9356" s="142">
        <v>174525.3</v>
      </c>
      <c r="D9356" s="142"/>
      <c r="E9356" s="142">
        <v>174525.3</v>
      </c>
      <c r="F9356" s="142" t="s">
        <v>6755</v>
      </c>
      <c r="K9356" s="140" t="s">
        <v>9577</v>
      </c>
    </row>
    <row r="9357" spans="1:11" s="139" customFormat="1" ht="30" customHeight="1">
      <c r="A9357" s="140" t="s">
        <v>6208</v>
      </c>
      <c r="B9357" s="142"/>
      <c r="C9357" s="142"/>
      <c r="D9357" s="142"/>
      <c r="E9357" s="142"/>
      <c r="F9357" s="142"/>
      <c r="K9357" s="140" t="s">
        <v>9578</v>
      </c>
    </row>
    <row r="9358" spans="1:11" s="139" customFormat="1" ht="30" customHeight="1">
      <c r="A9358" s="140" t="s">
        <v>6209</v>
      </c>
      <c r="B9358" s="142"/>
      <c r="C9358" s="142">
        <v>108203</v>
      </c>
      <c r="D9358" s="142"/>
      <c r="E9358" s="142">
        <v>108203</v>
      </c>
      <c r="F9358" s="142" t="s">
        <v>7075</v>
      </c>
      <c r="K9358" s="140" t="s">
        <v>9579</v>
      </c>
    </row>
    <row r="9359" spans="1:11" s="139" customFormat="1" ht="30" customHeight="1">
      <c r="A9359" s="140" t="s">
        <v>52</v>
      </c>
      <c r="B9359" s="142"/>
      <c r="C9359" s="142"/>
      <c r="D9359" s="142"/>
      <c r="E9359" s="142"/>
      <c r="F9359" s="142"/>
      <c r="K9359" s="140" t="s">
        <v>52</v>
      </c>
    </row>
    <row r="9360" spans="1:11" s="139" customFormat="1" ht="30" customHeight="1">
      <c r="A9360" s="140" t="s">
        <v>52</v>
      </c>
      <c r="B9360" s="146"/>
      <c r="C9360" s="146"/>
      <c r="D9360" s="146"/>
      <c r="E9360" s="146"/>
      <c r="F9360" s="146"/>
      <c r="K9360" s="140" t="s">
        <v>6994</v>
      </c>
    </row>
    <row r="9361" spans="1:11" s="139" customFormat="1" ht="30" customHeight="1">
      <c r="A9361" s="140" t="s">
        <v>6090</v>
      </c>
      <c r="B9361" s="142"/>
      <c r="C9361" s="142">
        <v>1264736</v>
      </c>
      <c r="D9361" s="142"/>
      <c r="E9361" s="142">
        <v>1264736</v>
      </c>
      <c r="F9361" s="142"/>
      <c r="K9361" s="140" t="s">
        <v>9544</v>
      </c>
    </row>
    <row r="9362" spans="1:11" s="139" customFormat="1" ht="30" customHeight="1">
      <c r="A9362" s="140" t="s">
        <v>52</v>
      </c>
      <c r="B9362" s="142"/>
      <c r="C9362" s="142"/>
      <c r="D9362" s="142"/>
      <c r="E9362" s="142"/>
      <c r="F9362" s="142"/>
      <c r="K9362" s="140" t="s">
        <v>52</v>
      </c>
    </row>
    <row r="9363" spans="1:11" s="139" customFormat="1" ht="30" customHeight="1">
      <c r="A9363" s="140" t="s">
        <v>52</v>
      </c>
      <c r="B9363" s="142"/>
      <c r="C9363" s="142"/>
      <c r="D9363" s="142"/>
      <c r="E9363" s="142"/>
      <c r="F9363" s="142"/>
      <c r="K9363" s="140" t="s">
        <v>6796</v>
      </c>
    </row>
    <row r="9364" spans="1:11" s="139" customFormat="1" ht="30" customHeight="1">
      <c r="A9364" s="140" t="s">
        <v>4948</v>
      </c>
      <c r="B9364" s="142"/>
      <c r="C9364" s="142"/>
      <c r="D9364" s="142"/>
      <c r="E9364" s="142"/>
      <c r="F9364" s="142"/>
      <c r="K9364" s="140" t="s">
        <v>8357</v>
      </c>
    </row>
    <row r="9365" spans="1:11" s="139" customFormat="1" ht="30" customHeight="1">
      <c r="A9365" s="140" t="s">
        <v>6128</v>
      </c>
      <c r="B9365" s="142"/>
      <c r="C9365" s="142"/>
      <c r="D9365" s="142"/>
      <c r="E9365" s="142"/>
      <c r="F9365" s="142"/>
      <c r="K9365" s="140" t="s">
        <v>9495</v>
      </c>
    </row>
    <row r="9366" spans="1:11" s="139" customFormat="1" ht="30" customHeight="1">
      <c r="A9366" s="140" t="s">
        <v>6210</v>
      </c>
      <c r="B9366" s="142">
        <v>37942</v>
      </c>
      <c r="C9366" s="142"/>
      <c r="D9366" s="142"/>
      <c r="E9366" s="142">
        <v>37942</v>
      </c>
      <c r="F9366" s="142"/>
      <c r="K9366" s="140" t="s">
        <v>9545</v>
      </c>
    </row>
    <row r="9367" spans="1:11" s="139" customFormat="1" ht="30" customHeight="1">
      <c r="A9367" s="140" t="s">
        <v>52</v>
      </c>
      <c r="B9367" s="142"/>
      <c r="C9367" s="142"/>
      <c r="D9367" s="142"/>
      <c r="E9367" s="142"/>
      <c r="F9367" s="142"/>
      <c r="K9367" s="140" t="s">
        <v>52</v>
      </c>
    </row>
    <row r="9368" spans="1:11" s="139" customFormat="1" ht="30" customHeight="1">
      <c r="A9368" s="140" t="s">
        <v>52</v>
      </c>
      <c r="B9368" s="146"/>
      <c r="C9368" s="146"/>
      <c r="D9368" s="146"/>
      <c r="E9368" s="146"/>
      <c r="F9368" s="146"/>
      <c r="K9368" s="140" t="s">
        <v>6994</v>
      </c>
    </row>
    <row r="9369" spans="1:11" s="139" customFormat="1" ht="30" customHeight="1">
      <c r="A9369" s="140" t="s">
        <v>6090</v>
      </c>
      <c r="B9369" s="142">
        <v>37942</v>
      </c>
      <c r="C9369" s="142"/>
      <c r="D9369" s="142"/>
      <c r="E9369" s="142">
        <v>37942</v>
      </c>
      <c r="F9369" s="142"/>
      <c r="K9369" s="140" t="s">
        <v>9546</v>
      </c>
    </row>
    <row r="9370" spans="1:11" s="139" customFormat="1" ht="30" customHeight="1">
      <c r="A9370" s="140" t="s">
        <v>52</v>
      </c>
      <c r="B9370" s="142"/>
      <c r="C9370" s="142"/>
      <c r="D9370" s="142"/>
      <c r="E9370" s="142"/>
      <c r="F9370" s="142"/>
      <c r="K9370" s="140" t="s">
        <v>52</v>
      </c>
    </row>
    <row r="9371" spans="1:11" s="139" customFormat="1" ht="30" customHeight="1">
      <c r="A9371" s="140" t="s">
        <v>52</v>
      </c>
      <c r="B9371" s="142"/>
      <c r="C9371" s="142"/>
      <c r="D9371" s="142"/>
      <c r="E9371" s="142"/>
      <c r="F9371" s="142"/>
      <c r="K9371" s="140" t="s">
        <v>52</v>
      </c>
    </row>
    <row r="9372" spans="1:11" s="139" customFormat="1" ht="30" customHeight="1">
      <c r="A9372" s="140" t="s">
        <v>52</v>
      </c>
      <c r="B9372" s="142"/>
      <c r="C9372" s="142"/>
      <c r="D9372" s="142"/>
      <c r="E9372" s="142"/>
      <c r="F9372" s="142"/>
      <c r="K9372" s="140" t="s">
        <v>52</v>
      </c>
    </row>
    <row r="9373" spans="1:11" s="139" customFormat="1" ht="30" customHeight="1">
      <c r="A9373" s="140" t="s">
        <v>6211</v>
      </c>
      <c r="B9373" s="143">
        <v>129015.9</v>
      </c>
      <c r="C9373" s="143">
        <v>1465980.2</v>
      </c>
      <c r="D9373" s="143">
        <v>92696.2</v>
      </c>
      <c r="E9373" s="143">
        <v>1687692.3</v>
      </c>
      <c r="F9373" s="143"/>
      <c r="K9373" s="140" t="s">
        <v>9580</v>
      </c>
    </row>
    <row r="9374" spans="1:11" s="139" customFormat="1" ht="30" customHeight="1">
      <c r="A9374" s="140"/>
      <c r="B9374" s="140"/>
      <c r="C9374" s="140"/>
      <c r="D9374" s="140"/>
      <c r="E9374" s="140"/>
      <c r="F9374" s="140"/>
    </row>
    <row r="9375" spans="1:11" s="139" customFormat="1" ht="30" customHeight="1" thickBot="1">
      <c r="A9375" s="144" t="s">
        <v>3566</v>
      </c>
      <c r="B9375" s="145">
        <v>129015</v>
      </c>
      <c r="C9375" s="145">
        <v>1465980</v>
      </c>
      <c r="D9375" s="145">
        <v>92696</v>
      </c>
      <c r="E9375" s="145">
        <v>1687691</v>
      </c>
      <c r="F9375" s="144"/>
    </row>
    <row r="9376" spans="1:11" s="139" customFormat="1" ht="30" customHeight="1">
      <c r="A9376" s="140"/>
      <c r="B9376" s="140"/>
      <c r="C9376" s="140"/>
      <c r="D9376" s="140"/>
      <c r="E9376" s="140"/>
      <c r="F9376" s="140"/>
    </row>
    <row r="9377" spans="1:11" s="139" customFormat="1" ht="30" customHeight="1">
      <c r="A9377" s="140" t="s">
        <v>9581</v>
      </c>
      <c r="B9377" s="141">
        <v>36120</v>
      </c>
      <c r="C9377" s="141">
        <v>317963</v>
      </c>
      <c r="D9377" s="141">
        <v>55974</v>
      </c>
      <c r="E9377" s="141">
        <v>410057</v>
      </c>
      <c r="F9377" s="140" t="s">
        <v>52</v>
      </c>
      <c r="G9377" s="139" t="s">
        <v>52</v>
      </c>
      <c r="H9377" s="139" t="s">
        <v>6649</v>
      </c>
      <c r="K9377" s="139">
        <v>1</v>
      </c>
    </row>
    <row r="9378" spans="1:11" s="139" customFormat="1" ht="30" customHeight="1">
      <c r="A9378" s="147"/>
      <c r="B9378" s="140"/>
      <c r="C9378" s="140"/>
      <c r="D9378" s="140"/>
      <c r="E9378" s="140"/>
      <c r="F9378" s="140"/>
    </row>
    <row r="9379" spans="1:11" s="139" customFormat="1" ht="30" customHeight="1">
      <c r="A9379" s="140" t="s">
        <v>6674</v>
      </c>
      <c r="B9379" s="140"/>
      <c r="C9379" s="140"/>
      <c r="D9379" s="140"/>
      <c r="E9379" s="140"/>
      <c r="F9379" s="140"/>
      <c r="G9379" s="139" t="s">
        <v>52</v>
      </c>
      <c r="I9379" s="139" t="s">
        <v>1535</v>
      </c>
      <c r="J9379" s="139" t="s">
        <v>52</v>
      </c>
      <c r="K9379" s="139" t="s">
        <v>56</v>
      </c>
    </row>
    <row r="9380" spans="1:11" s="139" customFormat="1" ht="30" customHeight="1">
      <c r="A9380" s="140" t="s">
        <v>6212</v>
      </c>
      <c r="B9380" s="142"/>
      <c r="C9380" s="142"/>
      <c r="D9380" s="142"/>
      <c r="E9380" s="142"/>
      <c r="F9380" s="142"/>
      <c r="K9380" s="140" t="s">
        <v>9582</v>
      </c>
    </row>
    <row r="9381" spans="1:11" s="139" customFormat="1" ht="30" customHeight="1">
      <c r="A9381" s="140" t="s">
        <v>52</v>
      </c>
      <c r="B9381" s="142"/>
      <c r="C9381" s="142"/>
      <c r="D9381" s="142"/>
      <c r="E9381" s="142"/>
      <c r="F9381" s="142"/>
      <c r="K9381" s="140" t="s">
        <v>52</v>
      </c>
    </row>
    <row r="9382" spans="1:11" s="139" customFormat="1" ht="30" customHeight="1">
      <c r="A9382" s="140" t="s">
        <v>6107</v>
      </c>
      <c r="B9382" s="142"/>
      <c r="C9382" s="142"/>
      <c r="D9382" s="142"/>
      <c r="E9382" s="142"/>
      <c r="F9382" s="142"/>
      <c r="K9382" s="140" t="s">
        <v>9474</v>
      </c>
    </row>
    <row r="9383" spans="1:11" s="139" customFormat="1" ht="30" customHeight="1">
      <c r="A9383" s="140" t="s">
        <v>6213</v>
      </c>
      <c r="B9383" s="142"/>
      <c r="C9383" s="142"/>
      <c r="D9383" s="142"/>
      <c r="E9383" s="142"/>
      <c r="F9383" s="142"/>
      <c r="K9383" s="140" t="s">
        <v>9583</v>
      </c>
    </row>
    <row r="9384" spans="1:11" s="139" customFormat="1" ht="30" customHeight="1">
      <c r="A9384" s="140" t="s">
        <v>6214</v>
      </c>
      <c r="B9384" s="142"/>
      <c r="C9384" s="142"/>
      <c r="D9384" s="142"/>
      <c r="E9384" s="142"/>
      <c r="F9384" s="142"/>
      <c r="K9384" s="140" t="s">
        <v>9584</v>
      </c>
    </row>
    <row r="9385" spans="1:11" s="139" customFormat="1" ht="30" customHeight="1">
      <c r="A9385" s="140" t="s">
        <v>6183</v>
      </c>
      <c r="B9385" s="142"/>
      <c r="C9385" s="142"/>
      <c r="D9385" s="142"/>
      <c r="E9385" s="142"/>
      <c r="F9385" s="142"/>
      <c r="K9385" s="140" t="s">
        <v>9553</v>
      </c>
    </row>
    <row r="9386" spans="1:11" s="139" customFormat="1" ht="30" customHeight="1">
      <c r="A9386" s="140" t="s">
        <v>5693</v>
      </c>
      <c r="B9386" s="142"/>
      <c r="C9386" s="142"/>
      <c r="D9386" s="142"/>
      <c r="E9386" s="142"/>
      <c r="F9386" s="142"/>
      <c r="K9386" s="140" t="s">
        <v>9171</v>
      </c>
    </row>
    <row r="9387" spans="1:11" s="139" customFormat="1" ht="30" customHeight="1">
      <c r="A9387" s="140" t="s">
        <v>6215</v>
      </c>
      <c r="B9387" s="142"/>
      <c r="C9387" s="142"/>
      <c r="D9387" s="142"/>
      <c r="E9387" s="142"/>
      <c r="F9387" s="142"/>
      <c r="K9387" s="140" t="s">
        <v>9585</v>
      </c>
    </row>
    <row r="9388" spans="1:11" s="139" customFormat="1" ht="30" customHeight="1">
      <c r="A9388" s="140" t="s">
        <v>6216</v>
      </c>
      <c r="B9388" s="142"/>
      <c r="C9388" s="142"/>
      <c r="D9388" s="142"/>
      <c r="E9388" s="142"/>
      <c r="F9388" s="142"/>
      <c r="K9388" s="140" t="s">
        <v>9586</v>
      </c>
    </row>
    <row r="9389" spans="1:11" s="139" customFormat="1" ht="30" customHeight="1">
      <c r="A9389" s="140" t="s">
        <v>6217</v>
      </c>
      <c r="B9389" s="142"/>
      <c r="C9389" s="142"/>
      <c r="D9389" s="142"/>
      <c r="E9389" s="142"/>
      <c r="F9389" s="142"/>
      <c r="K9389" s="140" t="s">
        <v>9587</v>
      </c>
    </row>
    <row r="9390" spans="1:11" s="139" customFormat="1" ht="30" customHeight="1">
      <c r="A9390" s="140" t="s">
        <v>6218</v>
      </c>
      <c r="B9390" s="142"/>
      <c r="C9390" s="142"/>
      <c r="D9390" s="142"/>
      <c r="E9390" s="142"/>
      <c r="F9390" s="142"/>
      <c r="K9390" s="140" t="s">
        <v>9588</v>
      </c>
    </row>
    <row r="9391" spans="1:11" s="139" customFormat="1" ht="30" customHeight="1">
      <c r="A9391" s="140" t="s">
        <v>6219</v>
      </c>
      <c r="B9391" s="142"/>
      <c r="C9391" s="142"/>
      <c r="D9391" s="142"/>
      <c r="E9391" s="142"/>
      <c r="F9391" s="142"/>
      <c r="K9391" s="140" t="s">
        <v>9589</v>
      </c>
    </row>
    <row r="9392" spans="1:11" s="139" customFormat="1" ht="30" customHeight="1">
      <c r="A9392" s="140" t="s">
        <v>6220</v>
      </c>
      <c r="B9392" s="142"/>
      <c r="C9392" s="142"/>
      <c r="D9392" s="142"/>
      <c r="E9392" s="142"/>
      <c r="F9392" s="142"/>
      <c r="K9392" s="140" t="s">
        <v>9590</v>
      </c>
    </row>
    <row r="9393" spans="1:11" s="139" customFormat="1" ht="30" customHeight="1">
      <c r="A9393" s="140" t="s">
        <v>6190</v>
      </c>
      <c r="B9393" s="142"/>
      <c r="C9393" s="142"/>
      <c r="D9393" s="142"/>
      <c r="E9393" s="142"/>
      <c r="F9393" s="142"/>
      <c r="K9393" s="140" t="s">
        <v>9560</v>
      </c>
    </row>
    <row r="9394" spans="1:11" s="139" customFormat="1" ht="30" customHeight="1">
      <c r="A9394" s="140" t="s">
        <v>6221</v>
      </c>
      <c r="B9394" s="142"/>
      <c r="C9394" s="142"/>
      <c r="D9394" s="142"/>
      <c r="E9394" s="142"/>
      <c r="F9394" s="142"/>
      <c r="K9394" s="140" t="s">
        <v>9591</v>
      </c>
    </row>
    <row r="9395" spans="1:11" s="139" customFormat="1" ht="30" customHeight="1">
      <c r="A9395" s="140" t="s">
        <v>6222</v>
      </c>
      <c r="B9395" s="142"/>
      <c r="C9395" s="142"/>
      <c r="D9395" s="142"/>
      <c r="E9395" s="142"/>
      <c r="F9395" s="142"/>
      <c r="K9395" s="140" t="s">
        <v>9592</v>
      </c>
    </row>
    <row r="9396" spans="1:11" s="139" customFormat="1" ht="30" customHeight="1">
      <c r="A9396" s="140" t="s">
        <v>6115</v>
      </c>
      <c r="B9396" s="142"/>
      <c r="C9396" s="142"/>
      <c r="D9396" s="142"/>
      <c r="E9396" s="142"/>
      <c r="F9396" s="142"/>
      <c r="K9396" s="140" t="s">
        <v>9482</v>
      </c>
    </row>
    <row r="9397" spans="1:11" s="139" customFormat="1" ht="30" customHeight="1">
      <c r="A9397" s="140" t="s">
        <v>52</v>
      </c>
      <c r="B9397" s="142"/>
      <c r="C9397" s="142"/>
      <c r="D9397" s="142"/>
      <c r="E9397" s="142"/>
      <c r="F9397" s="142"/>
      <c r="K9397" s="140" t="s">
        <v>52</v>
      </c>
    </row>
    <row r="9398" spans="1:11" s="139" customFormat="1" ht="30" customHeight="1">
      <c r="A9398" s="140" t="s">
        <v>3586</v>
      </c>
      <c r="B9398" s="142"/>
      <c r="C9398" s="142"/>
      <c r="D9398" s="142"/>
      <c r="E9398" s="142"/>
      <c r="F9398" s="142"/>
      <c r="K9398" s="140" t="s">
        <v>6718</v>
      </c>
    </row>
    <row r="9399" spans="1:11" s="139" customFormat="1" ht="30" customHeight="1">
      <c r="A9399" s="140" t="s">
        <v>6223</v>
      </c>
      <c r="B9399" s="142"/>
      <c r="C9399" s="142"/>
      <c r="D9399" s="142"/>
      <c r="E9399" s="142"/>
      <c r="F9399" s="142"/>
      <c r="K9399" s="140" t="s">
        <v>9593</v>
      </c>
    </row>
    <row r="9400" spans="1:11" s="139" customFormat="1" ht="30" customHeight="1">
      <c r="A9400" s="140" t="s">
        <v>6224</v>
      </c>
      <c r="B9400" s="142"/>
      <c r="C9400" s="142"/>
      <c r="D9400" s="142"/>
      <c r="E9400" s="142"/>
      <c r="F9400" s="142"/>
      <c r="K9400" s="140" t="s">
        <v>9483</v>
      </c>
    </row>
    <row r="9401" spans="1:11" s="139" customFormat="1" ht="30" customHeight="1">
      <c r="A9401" s="140" t="s">
        <v>6225</v>
      </c>
      <c r="B9401" s="142"/>
      <c r="C9401" s="142"/>
      <c r="D9401" s="142"/>
      <c r="E9401" s="142"/>
      <c r="F9401" s="142"/>
      <c r="K9401" s="140" t="s">
        <v>9594</v>
      </c>
    </row>
    <row r="9402" spans="1:11" s="139" customFormat="1" ht="30" customHeight="1">
      <c r="A9402" s="140" t="s">
        <v>52</v>
      </c>
      <c r="B9402" s="142"/>
      <c r="C9402" s="142"/>
      <c r="D9402" s="142"/>
      <c r="E9402" s="142"/>
      <c r="F9402" s="142"/>
      <c r="K9402" s="140" t="s">
        <v>52</v>
      </c>
    </row>
    <row r="9403" spans="1:11" s="139" customFormat="1" ht="30" customHeight="1">
      <c r="A9403" s="140" t="s">
        <v>6226</v>
      </c>
      <c r="B9403" s="142"/>
      <c r="C9403" s="142"/>
      <c r="D9403" s="142"/>
      <c r="E9403" s="142"/>
      <c r="F9403" s="142"/>
      <c r="K9403" s="140" t="s">
        <v>9595</v>
      </c>
    </row>
    <row r="9404" spans="1:11" s="139" customFormat="1" ht="30" customHeight="1">
      <c r="A9404" s="140" t="s">
        <v>52</v>
      </c>
      <c r="B9404" s="142"/>
      <c r="C9404" s="142"/>
      <c r="D9404" s="142"/>
      <c r="E9404" s="142"/>
      <c r="F9404" s="142"/>
      <c r="K9404" s="140" t="s">
        <v>52</v>
      </c>
    </row>
    <row r="9405" spans="1:11" s="139" customFormat="1" ht="30" customHeight="1">
      <c r="A9405" s="140" t="s">
        <v>52</v>
      </c>
      <c r="B9405" s="142"/>
      <c r="C9405" s="142"/>
      <c r="D9405" s="142"/>
      <c r="E9405" s="142"/>
      <c r="F9405" s="142"/>
      <c r="K9405" s="140" t="s">
        <v>6676</v>
      </c>
    </row>
    <row r="9406" spans="1:11" s="139" customFormat="1" ht="30" customHeight="1">
      <c r="A9406" s="140" t="s">
        <v>6227</v>
      </c>
      <c r="B9406" s="142"/>
      <c r="C9406" s="142"/>
      <c r="D9406" s="142"/>
      <c r="E9406" s="142"/>
      <c r="F9406" s="142"/>
      <c r="K9406" s="140" t="s">
        <v>9596</v>
      </c>
    </row>
    <row r="9407" spans="1:11" s="139" customFormat="1" ht="30" customHeight="1">
      <c r="A9407" s="140" t="s">
        <v>6228</v>
      </c>
      <c r="B9407" s="142">
        <v>30636.6</v>
      </c>
      <c r="C9407" s="142"/>
      <c r="D9407" s="142"/>
      <c r="E9407" s="142">
        <v>30636.6</v>
      </c>
      <c r="F9407" s="142" t="s">
        <v>8742</v>
      </c>
      <c r="K9407" s="140" t="s">
        <v>9597</v>
      </c>
    </row>
    <row r="9408" spans="1:11" s="139" customFormat="1" ht="30" customHeight="1">
      <c r="A9408" s="140" t="s">
        <v>6229</v>
      </c>
      <c r="B9408" s="142"/>
      <c r="C9408" s="142">
        <v>135163.5</v>
      </c>
      <c r="D9408" s="142"/>
      <c r="E9408" s="142">
        <v>135163.5</v>
      </c>
      <c r="F9408" s="142" t="s">
        <v>8744</v>
      </c>
      <c r="K9408" s="140" t="s">
        <v>9598</v>
      </c>
    </row>
    <row r="9409" spans="1:11" s="139" customFormat="1" ht="30" customHeight="1">
      <c r="A9409" s="140" t="s">
        <v>6230</v>
      </c>
      <c r="B9409" s="142"/>
      <c r="C9409" s="142"/>
      <c r="D9409" s="142">
        <v>55974.8</v>
      </c>
      <c r="E9409" s="142">
        <v>55974.8</v>
      </c>
      <c r="F9409" s="142" t="s">
        <v>8746</v>
      </c>
      <c r="K9409" s="140" t="s">
        <v>9599</v>
      </c>
    </row>
    <row r="9410" spans="1:11" s="139" customFormat="1" ht="30" customHeight="1">
      <c r="A9410" s="140" t="s">
        <v>52</v>
      </c>
      <c r="B9410" s="146"/>
      <c r="C9410" s="146"/>
      <c r="D9410" s="146"/>
      <c r="E9410" s="146"/>
      <c r="F9410" s="146"/>
      <c r="K9410" s="140" t="s">
        <v>6994</v>
      </c>
    </row>
    <row r="9411" spans="1:11" s="139" customFormat="1" ht="30" customHeight="1">
      <c r="A9411" s="140" t="s">
        <v>6090</v>
      </c>
      <c r="B9411" s="142">
        <v>30636.6</v>
      </c>
      <c r="C9411" s="142">
        <v>135163.5</v>
      </c>
      <c r="D9411" s="142">
        <v>55974.8</v>
      </c>
      <c r="E9411" s="142">
        <v>221774.9</v>
      </c>
      <c r="F9411" s="142"/>
      <c r="K9411" s="140" t="s">
        <v>9539</v>
      </c>
    </row>
    <row r="9412" spans="1:11" s="139" customFormat="1" ht="30" customHeight="1">
      <c r="A9412" s="140" t="s">
        <v>52</v>
      </c>
      <c r="B9412" s="146"/>
      <c r="C9412" s="146"/>
      <c r="D9412" s="146"/>
      <c r="E9412" s="146"/>
      <c r="F9412" s="146"/>
      <c r="K9412" s="140" t="s">
        <v>6994</v>
      </c>
    </row>
    <row r="9413" spans="1:11" s="139" customFormat="1" ht="30" customHeight="1">
      <c r="A9413" s="140" t="s">
        <v>52</v>
      </c>
      <c r="B9413" s="142"/>
      <c r="C9413" s="142"/>
      <c r="D9413" s="142"/>
      <c r="E9413" s="142"/>
      <c r="F9413" s="142"/>
      <c r="K9413" s="140" t="s">
        <v>6758</v>
      </c>
    </row>
    <row r="9414" spans="1:11" s="139" customFormat="1" ht="30" customHeight="1">
      <c r="A9414" s="140" t="s">
        <v>3702</v>
      </c>
      <c r="B9414" s="142"/>
      <c r="C9414" s="142"/>
      <c r="D9414" s="142"/>
      <c r="E9414" s="142"/>
      <c r="F9414" s="142"/>
      <c r="K9414" s="140" t="s">
        <v>6876</v>
      </c>
    </row>
    <row r="9415" spans="1:11" s="139" customFormat="1" ht="30" customHeight="1">
      <c r="A9415" s="140" t="s">
        <v>6231</v>
      </c>
      <c r="B9415" s="142"/>
      <c r="C9415" s="142"/>
      <c r="D9415" s="142"/>
      <c r="E9415" s="142"/>
      <c r="F9415" s="142"/>
      <c r="K9415" s="140" t="s">
        <v>9600</v>
      </c>
    </row>
    <row r="9416" spans="1:11" s="139" customFormat="1" ht="30" customHeight="1">
      <c r="A9416" s="140" t="s">
        <v>6232</v>
      </c>
      <c r="B9416" s="142"/>
      <c r="C9416" s="142">
        <v>65821</v>
      </c>
      <c r="D9416" s="142"/>
      <c r="E9416" s="142">
        <v>65821</v>
      </c>
      <c r="F9416" s="142" t="s">
        <v>6752</v>
      </c>
      <c r="K9416" s="140" t="s">
        <v>9601</v>
      </c>
    </row>
    <row r="9417" spans="1:11" s="139" customFormat="1" ht="30" customHeight="1">
      <c r="A9417" s="140" t="s">
        <v>6233</v>
      </c>
      <c r="B9417" s="142"/>
      <c r="C9417" s="142"/>
      <c r="D9417" s="142"/>
      <c r="E9417" s="142"/>
      <c r="F9417" s="142"/>
      <c r="K9417" s="140" t="s">
        <v>9602</v>
      </c>
    </row>
    <row r="9418" spans="1:11" s="139" customFormat="1" ht="30" customHeight="1">
      <c r="A9418" s="140" t="s">
        <v>6234</v>
      </c>
      <c r="B9418" s="142"/>
      <c r="C9418" s="142">
        <v>116979.1</v>
      </c>
      <c r="D9418" s="142"/>
      <c r="E9418" s="142">
        <v>116979.1</v>
      </c>
      <c r="F9418" s="142" t="s">
        <v>6755</v>
      </c>
      <c r="K9418" s="140" t="s">
        <v>9603</v>
      </c>
    </row>
    <row r="9419" spans="1:11" s="139" customFormat="1" ht="30" customHeight="1">
      <c r="A9419" s="140" t="s">
        <v>52</v>
      </c>
      <c r="B9419" s="146"/>
      <c r="C9419" s="146"/>
      <c r="D9419" s="146"/>
      <c r="E9419" s="146"/>
      <c r="F9419" s="146"/>
      <c r="K9419" s="140" t="s">
        <v>6994</v>
      </c>
    </row>
    <row r="9420" spans="1:11" s="139" customFormat="1" ht="30" customHeight="1">
      <c r="A9420" s="140" t="s">
        <v>6090</v>
      </c>
      <c r="B9420" s="142"/>
      <c r="C9420" s="142">
        <v>182800.1</v>
      </c>
      <c r="D9420" s="142"/>
      <c r="E9420" s="142">
        <v>182800.1</v>
      </c>
      <c r="F9420" s="142"/>
      <c r="K9420" s="140" t="s">
        <v>9544</v>
      </c>
    </row>
    <row r="9421" spans="1:11" s="139" customFormat="1" ht="30" customHeight="1">
      <c r="A9421" s="140" t="s">
        <v>52</v>
      </c>
      <c r="B9421" s="146"/>
      <c r="C9421" s="146"/>
      <c r="D9421" s="146"/>
      <c r="E9421" s="146"/>
      <c r="F9421" s="146"/>
      <c r="K9421" s="140" t="s">
        <v>6994</v>
      </c>
    </row>
    <row r="9422" spans="1:11" s="139" customFormat="1" ht="30" customHeight="1">
      <c r="A9422" s="140" t="s">
        <v>52</v>
      </c>
      <c r="B9422" s="142"/>
      <c r="C9422" s="142"/>
      <c r="D9422" s="142"/>
      <c r="E9422" s="142"/>
      <c r="F9422" s="142"/>
      <c r="K9422" s="140" t="s">
        <v>6796</v>
      </c>
    </row>
    <row r="9423" spans="1:11" s="139" customFormat="1" ht="30" customHeight="1">
      <c r="A9423" s="140" t="s">
        <v>4948</v>
      </c>
      <c r="B9423" s="142"/>
      <c r="C9423" s="142"/>
      <c r="D9423" s="142"/>
      <c r="E9423" s="142"/>
      <c r="F9423" s="142"/>
      <c r="K9423" s="140" t="s">
        <v>8357</v>
      </c>
    </row>
    <row r="9424" spans="1:11" s="139" customFormat="1" ht="30" customHeight="1">
      <c r="A9424" s="140" t="s">
        <v>6128</v>
      </c>
      <c r="B9424" s="142"/>
      <c r="C9424" s="142"/>
      <c r="D9424" s="142"/>
      <c r="E9424" s="142"/>
      <c r="F9424" s="142"/>
      <c r="K9424" s="140" t="s">
        <v>9495</v>
      </c>
    </row>
    <row r="9425" spans="1:11" s="139" customFormat="1" ht="30" customHeight="1">
      <c r="A9425" s="140" t="s">
        <v>6235</v>
      </c>
      <c r="B9425" s="142">
        <v>5484</v>
      </c>
      <c r="C9425" s="142"/>
      <c r="D9425" s="142"/>
      <c r="E9425" s="142">
        <v>5484</v>
      </c>
      <c r="F9425" s="142"/>
      <c r="K9425" s="140" t="s">
        <v>9545</v>
      </c>
    </row>
    <row r="9426" spans="1:11" s="139" customFormat="1" ht="30" customHeight="1">
      <c r="A9426" s="140" t="s">
        <v>52</v>
      </c>
      <c r="B9426" s="142"/>
      <c r="C9426" s="142"/>
      <c r="D9426" s="142"/>
      <c r="E9426" s="142"/>
      <c r="F9426" s="142"/>
      <c r="K9426" s="140" t="s">
        <v>52</v>
      </c>
    </row>
    <row r="9427" spans="1:11" s="139" customFormat="1" ht="30" customHeight="1">
      <c r="A9427" s="140" t="s">
        <v>52</v>
      </c>
      <c r="B9427" s="146"/>
      <c r="C9427" s="146"/>
      <c r="D9427" s="146"/>
      <c r="E9427" s="146"/>
      <c r="F9427" s="146"/>
      <c r="K9427" s="140" t="s">
        <v>6994</v>
      </c>
    </row>
    <row r="9428" spans="1:11" s="139" customFormat="1" ht="30" customHeight="1">
      <c r="A9428" s="140" t="s">
        <v>6180</v>
      </c>
      <c r="B9428" s="142">
        <v>5484</v>
      </c>
      <c r="C9428" s="142"/>
      <c r="D9428" s="142"/>
      <c r="E9428" s="142">
        <v>5484</v>
      </c>
      <c r="F9428" s="142"/>
      <c r="K9428" s="140" t="s">
        <v>9604</v>
      </c>
    </row>
    <row r="9429" spans="1:11" s="139" customFormat="1" ht="30" customHeight="1">
      <c r="A9429" s="140" t="s">
        <v>52</v>
      </c>
      <c r="B9429" s="143"/>
      <c r="C9429" s="143"/>
      <c r="D9429" s="143"/>
      <c r="E9429" s="143"/>
      <c r="F9429" s="143"/>
      <c r="K9429" s="140" t="s">
        <v>7269</v>
      </c>
    </row>
    <row r="9430" spans="1:11" s="139" customFormat="1" ht="30" customHeight="1">
      <c r="A9430" s="140" t="s">
        <v>6236</v>
      </c>
      <c r="B9430" s="146">
        <v>36120.6</v>
      </c>
      <c r="C9430" s="146">
        <v>317963.59999999998</v>
      </c>
      <c r="D9430" s="146">
        <v>55974.8</v>
      </c>
      <c r="E9430" s="146">
        <v>410059</v>
      </c>
      <c r="F9430" s="146"/>
      <c r="K9430" s="140" t="s">
        <v>9605</v>
      </c>
    </row>
    <row r="9431" spans="1:11" s="139" customFormat="1" ht="30" customHeight="1">
      <c r="A9431" s="140" t="s">
        <v>52</v>
      </c>
      <c r="B9431" s="142"/>
      <c r="C9431" s="142"/>
      <c r="D9431" s="142"/>
      <c r="E9431" s="142"/>
      <c r="F9431" s="142"/>
      <c r="K9431" s="140" t="s">
        <v>52</v>
      </c>
    </row>
    <row r="9432" spans="1:11" s="139" customFormat="1" ht="30" customHeight="1">
      <c r="A9432" s="140" t="s">
        <v>52</v>
      </c>
      <c r="B9432" s="143"/>
      <c r="C9432" s="143"/>
      <c r="D9432" s="143"/>
      <c r="E9432" s="143"/>
      <c r="F9432" s="143"/>
      <c r="K9432" s="140" t="s">
        <v>7269</v>
      </c>
    </row>
    <row r="9433" spans="1:11" s="139" customFormat="1" ht="30" customHeight="1">
      <c r="A9433" s="140"/>
      <c r="B9433" s="140"/>
      <c r="C9433" s="140"/>
      <c r="D9433" s="140"/>
      <c r="E9433" s="140"/>
      <c r="F9433" s="140"/>
    </row>
    <row r="9434" spans="1:11" s="139" customFormat="1" ht="30" customHeight="1" thickBot="1">
      <c r="A9434" s="144" t="s">
        <v>3566</v>
      </c>
      <c r="B9434" s="145">
        <v>36120</v>
      </c>
      <c r="C9434" s="145">
        <v>317963</v>
      </c>
      <c r="D9434" s="145">
        <v>55974</v>
      </c>
      <c r="E9434" s="145">
        <v>410057</v>
      </c>
      <c r="F9434" s="144"/>
    </row>
    <row r="9435" spans="1:11" s="139" customFormat="1" ht="30" customHeight="1">
      <c r="A9435" s="140"/>
      <c r="B9435" s="140"/>
      <c r="C9435" s="140"/>
      <c r="D9435" s="140"/>
      <c r="E9435" s="140"/>
      <c r="F9435" s="140"/>
    </row>
    <row r="9436" spans="1:11" s="139" customFormat="1" ht="30" customHeight="1">
      <c r="A9436" s="140" t="s">
        <v>9606</v>
      </c>
      <c r="B9436" s="141">
        <v>340976</v>
      </c>
      <c r="C9436" s="141">
        <v>5168054</v>
      </c>
      <c r="D9436" s="141">
        <v>391534</v>
      </c>
      <c r="E9436" s="141">
        <v>5900564</v>
      </c>
      <c r="F9436" s="140" t="s">
        <v>52</v>
      </c>
      <c r="G9436" s="139" t="s">
        <v>52</v>
      </c>
      <c r="H9436" s="139" t="s">
        <v>6650</v>
      </c>
      <c r="K9436" s="139">
        <v>1</v>
      </c>
    </row>
    <row r="9437" spans="1:11" s="139" customFormat="1" ht="30" customHeight="1">
      <c r="A9437" s="147"/>
      <c r="B9437" s="140"/>
      <c r="C9437" s="140"/>
      <c r="D9437" s="140"/>
      <c r="E9437" s="140"/>
      <c r="F9437" s="140"/>
    </row>
    <row r="9438" spans="1:11" s="139" customFormat="1" ht="30" customHeight="1">
      <c r="A9438" s="140" t="s">
        <v>6674</v>
      </c>
      <c r="B9438" s="140"/>
      <c r="C9438" s="140"/>
      <c r="D9438" s="140"/>
      <c r="E9438" s="140"/>
      <c r="F9438" s="140"/>
      <c r="G9438" s="139" t="s">
        <v>52</v>
      </c>
      <c r="I9438" s="139" t="s">
        <v>1535</v>
      </c>
      <c r="J9438" s="139" t="s">
        <v>52</v>
      </c>
      <c r="K9438" s="139" t="s">
        <v>56</v>
      </c>
    </row>
    <row r="9439" spans="1:11" s="139" customFormat="1" ht="30" customHeight="1">
      <c r="A9439" s="140" t="s">
        <v>6237</v>
      </c>
      <c r="B9439" s="142"/>
      <c r="C9439" s="142"/>
      <c r="D9439" s="142"/>
      <c r="E9439" s="142"/>
      <c r="F9439" s="142"/>
      <c r="K9439" s="140" t="s">
        <v>9607</v>
      </c>
    </row>
    <row r="9440" spans="1:11" s="139" customFormat="1" ht="30" customHeight="1">
      <c r="A9440" s="140" t="s">
        <v>52</v>
      </c>
      <c r="B9440" s="142"/>
      <c r="C9440" s="142"/>
      <c r="D9440" s="142"/>
      <c r="E9440" s="142"/>
      <c r="F9440" s="142"/>
      <c r="K9440" s="140" t="s">
        <v>52</v>
      </c>
    </row>
    <row r="9441" spans="1:11" s="139" customFormat="1" ht="30" customHeight="1">
      <c r="A9441" s="140" t="s">
        <v>3548</v>
      </c>
      <c r="B9441" s="142"/>
      <c r="C9441" s="142"/>
      <c r="D9441" s="142"/>
      <c r="E9441" s="142"/>
      <c r="F9441" s="142"/>
      <c r="K9441" s="140" t="s">
        <v>6677</v>
      </c>
    </row>
    <row r="9442" spans="1:11" s="139" customFormat="1" ht="30" customHeight="1">
      <c r="A9442" s="140" t="s">
        <v>6238</v>
      </c>
      <c r="B9442" s="142"/>
      <c r="C9442" s="142"/>
      <c r="D9442" s="142"/>
      <c r="E9442" s="142"/>
      <c r="F9442" s="142"/>
      <c r="K9442" s="140" t="s">
        <v>9608</v>
      </c>
    </row>
    <row r="9443" spans="1:11" s="139" customFormat="1" ht="30" customHeight="1">
      <c r="A9443" s="140" t="s">
        <v>52</v>
      </c>
      <c r="B9443" s="142"/>
      <c r="C9443" s="142"/>
      <c r="D9443" s="142"/>
      <c r="E9443" s="142"/>
      <c r="F9443" s="142"/>
      <c r="K9443" s="140" t="s">
        <v>6676</v>
      </c>
    </row>
    <row r="9444" spans="1:11" s="139" customFormat="1" ht="30" customHeight="1">
      <c r="A9444" s="140" t="s">
        <v>5126</v>
      </c>
      <c r="B9444" s="142"/>
      <c r="C9444" s="142"/>
      <c r="D9444" s="142"/>
      <c r="E9444" s="142"/>
      <c r="F9444" s="142"/>
      <c r="K9444" s="140" t="s">
        <v>9609</v>
      </c>
    </row>
    <row r="9445" spans="1:11" s="139" customFormat="1" ht="30" customHeight="1">
      <c r="A9445" s="140" t="s">
        <v>6239</v>
      </c>
      <c r="B9445" s="142"/>
      <c r="C9445" s="142">
        <v>3184890</v>
      </c>
      <c r="D9445" s="142"/>
      <c r="E9445" s="142">
        <v>3184890</v>
      </c>
      <c r="F9445" s="142" t="s">
        <v>6752</v>
      </c>
      <c r="K9445" s="140" t="s">
        <v>9610</v>
      </c>
    </row>
    <row r="9446" spans="1:11" s="139" customFormat="1" ht="30" customHeight="1">
      <c r="A9446" s="140" t="s">
        <v>6240</v>
      </c>
      <c r="B9446" s="142"/>
      <c r="C9446" s="142">
        <v>1037718</v>
      </c>
      <c r="D9446" s="142"/>
      <c r="E9446" s="142">
        <v>1037718</v>
      </c>
      <c r="F9446" s="142" t="s">
        <v>6755</v>
      </c>
      <c r="K9446" s="140" t="s">
        <v>9611</v>
      </c>
    </row>
    <row r="9447" spans="1:11" s="139" customFormat="1" ht="30" customHeight="1">
      <c r="A9447" s="140" t="s">
        <v>52</v>
      </c>
      <c r="B9447" s="142"/>
      <c r="C9447" s="142"/>
      <c r="D9447" s="142"/>
      <c r="E9447" s="142"/>
      <c r="F9447" s="142"/>
      <c r="K9447" s="140" t="s">
        <v>52</v>
      </c>
    </row>
    <row r="9448" spans="1:11" s="139" customFormat="1" ht="30" customHeight="1">
      <c r="A9448" s="140" t="s">
        <v>4709</v>
      </c>
      <c r="B9448" s="142"/>
      <c r="C9448" s="142">
        <v>4222608</v>
      </c>
      <c r="D9448" s="142"/>
      <c r="E9448" s="142">
        <v>4222608</v>
      </c>
      <c r="F9448" s="142"/>
      <c r="K9448" s="140" t="s">
        <v>8083</v>
      </c>
    </row>
    <row r="9449" spans="1:11" s="139" customFormat="1" ht="30" customHeight="1">
      <c r="A9449" s="140" t="s">
        <v>52</v>
      </c>
      <c r="B9449" s="142"/>
      <c r="C9449" s="142"/>
      <c r="D9449" s="142"/>
      <c r="E9449" s="142"/>
      <c r="F9449" s="142"/>
      <c r="K9449" s="140" t="s">
        <v>52</v>
      </c>
    </row>
    <row r="9450" spans="1:11" s="139" customFormat="1" ht="30" customHeight="1">
      <c r="A9450" s="140" t="s">
        <v>52</v>
      </c>
      <c r="B9450" s="142"/>
      <c r="C9450" s="142"/>
      <c r="D9450" s="142"/>
      <c r="E9450" s="142"/>
      <c r="F9450" s="142"/>
      <c r="K9450" s="140" t="s">
        <v>6758</v>
      </c>
    </row>
    <row r="9451" spans="1:11" s="139" customFormat="1" ht="30" customHeight="1">
      <c r="A9451" s="140" t="s">
        <v>6241</v>
      </c>
      <c r="B9451" s="142"/>
      <c r="C9451" s="142"/>
      <c r="D9451" s="142"/>
      <c r="E9451" s="142"/>
      <c r="F9451" s="142"/>
      <c r="K9451" s="140" t="s">
        <v>9612</v>
      </c>
    </row>
    <row r="9452" spans="1:11" s="139" customFormat="1" ht="30" customHeight="1">
      <c r="A9452" s="140" t="s">
        <v>6242</v>
      </c>
      <c r="B9452" s="142"/>
      <c r="C9452" s="142"/>
      <c r="D9452" s="142"/>
      <c r="E9452" s="142"/>
      <c r="F9452" s="142"/>
      <c r="K9452" s="140" t="s">
        <v>9613</v>
      </c>
    </row>
    <row r="9453" spans="1:11" s="139" customFormat="1" ht="30" customHeight="1">
      <c r="A9453" s="140" t="s">
        <v>6243</v>
      </c>
      <c r="B9453" s="142"/>
      <c r="C9453" s="142">
        <v>945446.40000000002</v>
      </c>
      <c r="D9453" s="142"/>
      <c r="E9453" s="142">
        <v>945446.40000000002</v>
      </c>
      <c r="F9453" s="142" t="s">
        <v>8744</v>
      </c>
      <c r="K9453" s="140" t="s">
        <v>9614</v>
      </c>
    </row>
    <row r="9454" spans="1:11" s="139" customFormat="1" ht="30" customHeight="1">
      <c r="A9454" s="140" t="s">
        <v>6244</v>
      </c>
      <c r="B9454" s="142"/>
      <c r="C9454" s="142"/>
      <c r="D9454" s="142">
        <v>391534.8</v>
      </c>
      <c r="E9454" s="142">
        <v>391534.8</v>
      </c>
      <c r="F9454" s="142" t="s">
        <v>8746</v>
      </c>
      <c r="K9454" s="140" t="s">
        <v>9615</v>
      </c>
    </row>
    <row r="9455" spans="1:11" s="139" customFormat="1" ht="30" customHeight="1">
      <c r="A9455" s="140" t="s">
        <v>6245</v>
      </c>
      <c r="B9455" s="142">
        <v>214298.4</v>
      </c>
      <c r="C9455" s="142"/>
      <c r="D9455" s="142"/>
      <c r="E9455" s="142">
        <v>214298.4</v>
      </c>
      <c r="F9455" s="142" t="s">
        <v>8742</v>
      </c>
      <c r="K9455" s="140" t="s">
        <v>9616</v>
      </c>
    </row>
    <row r="9456" spans="1:11" s="139" customFormat="1" ht="30" customHeight="1">
      <c r="A9456" s="140" t="s">
        <v>52</v>
      </c>
      <c r="B9456" s="142"/>
      <c r="C9456" s="142"/>
      <c r="D9456" s="142"/>
      <c r="E9456" s="142"/>
      <c r="F9456" s="142"/>
      <c r="K9456" s="140" t="s">
        <v>52</v>
      </c>
    </row>
    <row r="9457" spans="1:11" s="139" customFormat="1" ht="30" customHeight="1">
      <c r="A9457" s="140" t="s">
        <v>4709</v>
      </c>
      <c r="B9457" s="142">
        <v>214298.4</v>
      </c>
      <c r="C9457" s="142">
        <v>945446.40000000002</v>
      </c>
      <c r="D9457" s="142">
        <v>391534.8</v>
      </c>
      <c r="E9457" s="142">
        <v>1551279.6</v>
      </c>
      <c r="F9457" s="142"/>
      <c r="K9457" s="140" t="s">
        <v>8085</v>
      </c>
    </row>
    <row r="9458" spans="1:11" s="139" customFormat="1" ht="30" customHeight="1">
      <c r="A9458" s="140" t="s">
        <v>52</v>
      </c>
      <c r="B9458" s="142"/>
      <c r="C9458" s="142"/>
      <c r="D9458" s="142"/>
      <c r="E9458" s="142"/>
      <c r="F9458" s="142"/>
      <c r="K9458" s="140" t="s">
        <v>6796</v>
      </c>
    </row>
    <row r="9459" spans="1:11" s="139" customFormat="1" ht="30" customHeight="1">
      <c r="A9459" s="140" t="s">
        <v>4647</v>
      </c>
      <c r="B9459" s="142"/>
      <c r="C9459" s="142"/>
      <c r="D9459" s="142"/>
      <c r="E9459" s="142"/>
      <c r="F9459" s="142"/>
      <c r="K9459" s="140" t="s">
        <v>8006</v>
      </c>
    </row>
    <row r="9460" spans="1:11" s="139" customFormat="1" ht="30" customHeight="1">
      <c r="A9460" s="140" t="s">
        <v>5486</v>
      </c>
      <c r="B9460" s="142"/>
      <c r="C9460" s="142"/>
      <c r="D9460" s="142"/>
      <c r="E9460" s="142"/>
      <c r="F9460" s="142"/>
      <c r="K9460" s="140" t="s">
        <v>8905</v>
      </c>
    </row>
    <row r="9461" spans="1:11" s="139" customFormat="1" ht="30" customHeight="1">
      <c r="A9461" s="140" t="s">
        <v>6246</v>
      </c>
      <c r="B9461" s="142">
        <v>126678.2</v>
      </c>
      <c r="C9461" s="142"/>
      <c r="D9461" s="142"/>
      <c r="E9461" s="142">
        <v>126678.2</v>
      </c>
      <c r="F9461" s="142"/>
      <c r="K9461" s="140" t="s">
        <v>9617</v>
      </c>
    </row>
    <row r="9462" spans="1:11" s="139" customFormat="1" ht="30" customHeight="1">
      <c r="A9462" s="140" t="s">
        <v>52</v>
      </c>
      <c r="B9462" s="142"/>
      <c r="C9462" s="142"/>
      <c r="D9462" s="142"/>
      <c r="E9462" s="142"/>
      <c r="F9462" s="142"/>
      <c r="K9462" s="140" t="s">
        <v>52</v>
      </c>
    </row>
    <row r="9463" spans="1:11" s="139" customFormat="1" ht="30" customHeight="1">
      <c r="A9463" s="140" t="s">
        <v>4709</v>
      </c>
      <c r="B9463" s="142">
        <v>126678.2</v>
      </c>
      <c r="C9463" s="142"/>
      <c r="D9463" s="142"/>
      <c r="E9463" s="142">
        <v>126678.2</v>
      </c>
      <c r="F9463" s="142"/>
      <c r="K9463" s="140" t="s">
        <v>8093</v>
      </c>
    </row>
    <row r="9464" spans="1:11" s="139" customFormat="1" ht="30" customHeight="1">
      <c r="A9464" s="140" t="s">
        <v>52</v>
      </c>
      <c r="B9464" s="142"/>
      <c r="C9464" s="142"/>
      <c r="D9464" s="142"/>
      <c r="E9464" s="142"/>
      <c r="F9464" s="142"/>
      <c r="K9464" s="140" t="s">
        <v>52</v>
      </c>
    </row>
    <row r="9465" spans="1:11" s="139" customFormat="1" ht="30" customHeight="1">
      <c r="A9465" s="140" t="s">
        <v>3801</v>
      </c>
      <c r="B9465" s="142">
        <v>340976.6</v>
      </c>
      <c r="C9465" s="142">
        <v>5168054.4000000004</v>
      </c>
      <c r="D9465" s="142">
        <v>391534.8</v>
      </c>
      <c r="E9465" s="142">
        <v>5900565.7999999998</v>
      </c>
      <c r="F9465" s="142"/>
      <c r="K9465" s="140" t="s">
        <v>9618</v>
      </c>
    </row>
    <row r="9466" spans="1:11" s="139" customFormat="1" ht="30" customHeight="1">
      <c r="A9466" s="140"/>
      <c r="B9466" s="140"/>
      <c r="C9466" s="140"/>
      <c r="D9466" s="140"/>
      <c r="E9466" s="140"/>
      <c r="F9466" s="140"/>
    </row>
    <row r="9467" spans="1:11" s="139" customFormat="1" ht="30" customHeight="1" thickBot="1">
      <c r="A9467" s="144" t="s">
        <v>3566</v>
      </c>
      <c r="B9467" s="145">
        <v>340976</v>
      </c>
      <c r="C9467" s="145">
        <v>5168054</v>
      </c>
      <c r="D9467" s="145">
        <v>391534</v>
      </c>
      <c r="E9467" s="145">
        <v>5900564</v>
      </c>
      <c r="F9467" s="144"/>
    </row>
    <row r="9468" spans="1:11" s="139" customFormat="1" ht="30" customHeight="1">
      <c r="A9468" s="140"/>
      <c r="B9468" s="140"/>
      <c r="C9468" s="140"/>
      <c r="D9468" s="140"/>
      <c r="E9468" s="140"/>
      <c r="F9468" s="140"/>
    </row>
    <row r="9469" spans="1:11" s="139" customFormat="1" ht="30" customHeight="1">
      <c r="A9469" s="140" t="s">
        <v>9619</v>
      </c>
      <c r="B9469" s="141">
        <v>97</v>
      </c>
      <c r="C9469" s="141">
        <v>3255</v>
      </c>
      <c r="D9469" s="141">
        <v>0</v>
      </c>
      <c r="E9469" s="141">
        <v>3352</v>
      </c>
      <c r="F9469" s="140" t="s">
        <v>52</v>
      </c>
      <c r="G9469" s="139" t="s">
        <v>52</v>
      </c>
      <c r="H9469" s="139" t="s">
        <v>6651</v>
      </c>
      <c r="K9469" s="139">
        <v>1</v>
      </c>
    </row>
    <row r="9470" spans="1:11" s="139" customFormat="1" ht="30" customHeight="1">
      <c r="A9470" s="147"/>
      <c r="B9470" s="140"/>
      <c r="C9470" s="140"/>
      <c r="D9470" s="140"/>
      <c r="E9470" s="140"/>
      <c r="F9470" s="140"/>
    </row>
    <row r="9471" spans="1:11" s="139" customFormat="1" ht="30" customHeight="1">
      <c r="A9471" s="140" t="s">
        <v>6674</v>
      </c>
      <c r="B9471" s="140"/>
      <c r="C9471" s="140"/>
      <c r="D9471" s="140"/>
      <c r="E9471" s="140"/>
      <c r="F9471" s="140"/>
      <c r="G9471" s="139" t="s">
        <v>52</v>
      </c>
      <c r="I9471" s="139" t="s">
        <v>1535</v>
      </c>
      <c r="J9471" s="139" t="s">
        <v>52</v>
      </c>
      <c r="K9471" s="139" t="s">
        <v>56</v>
      </c>
    </row>
    <row r="9472" spans="1:11" s="139" customFormat="1" ht="30" customHeight="1">
      <c r="A9472" s="140" t="s">
        <v>6247</v>
      </c>
      <c r="B9472" s="142"/>
      <c r="C9472" s="142"/>
      <c r="D9472" s="142"/>
      <c r="E9472" s="142"/>
      <c r="F9472" s="142"/>
      <c r="K9472" s="140" t="s">
        <v>9620</v>
      </c>
    </row>
    <row r="9473" spans="1:11" s="139" customFormat="1" ht="30" customHeight="1">
      <c r="A9473" s="140" t="s">
        <v>3548</v>
      </c>
      <c r="B9473" s="142"/>
      <c r="C9473" s="142"/>
      <c r="D9473" s="142"/>
      <c r="E9473" s="142"/>
      <c r="F9473" s="142"/>
      <c r="K9473" s="140" t="s">
        <v>6677</v>
      </c>
    </row>
    <row r="9474" spans="1:11" s="139" customFormat="1" ht="30" customHeight="1">
      <c r="A9474" s="140" t="s">
        <v>6248</v>
      </c>
      <c r="B9474" s="142"/>
      <c r="C9474" s="142"/>
      <c r="D9474" s="142"/>
      <c r="E9474" s="142"/>
      <c r="F9474" s="142"/>
      <c r="K9474" s="140" t="s">
        <v>9621</v>
      </c>
    </row>
    <row r="9475" spans="1:11" s="139" customFormat="1" ht="30" customHeight="1">
      <c r="A9475" s="140" t="s">
        <v>52</v>
      </c>
      <c r="B9475" s="142"/>
      <c r="C9475" s="142"/>
      <c r="D9475" s="142"/>
      <c r="E9475" s="142"/>
      <c r="F9475" s="142"/>
      <c r="K9475" s="140" t="s">
        <v>6676</v>
      </c>
    </row>
    <row r="9476" spans="1:11" s="139" customFormat="1" ht="30" customHeight="1">
      <c r="A9476" s="140" t="s">
        <v>6249</v>
      </c>
      <c r="B9476" s="142"/>
      <c r="C9476" s="142"/>
      <c r="D9476" s="142"/>
      <c r="E9476" s="142"/>
      <c r="F9476" s="142"/>
      <c r="K9476" s="140" t="s">
        <v>9622</v>
      </c>
    </row>
    <row r="9477" spans="1:11" s="139" customFormat="1" ht="30" customHeight="1">
      <c r="A9477" s="140" t="s">
        <v>6250</v>
      </c>
      <c r="B9477" s="142"/>
      <c r="C9477" s="142">
        <v>2123.1999999999998</v>
      </c>
      <c r="D9477" s="142"/>
      <c r="E9477" s="142">
        <v>2123.1999999999998</v>
      </c>
      <c r="F9477" s="142" t="s">
        <v>6752</v>
      </c>
      <c r="K9477" s="140" t="s">
        <v>9623</v>
      </c>
    </row>
    <row r="9478" spans="1:11" s="139" customFormat="1" ht="30" customHeight="1">
      <c r="A9478" s="140" t="s">
        <v>6251</v>
      </c>
      <c r="B9478" s="142"/>
      <c r="C9478" s="142">
        <v>1132</v>
      </c>
      <c r="D9478" s="142"/>
      <c r="E9478" s="142">
        <v>1132</v>
      </c>
      <c r="F9478" s="142" t="s">
        <v>6755</v>
      </c>
      <c r="K9478" s="140" t="s">
        <v>9624</v>
      </c>
    </row>
    <row r="9479" spans="1:11" s="139" customFormat="1" ht="30" customHeight="1">
      <c r="A9479" s="140" t="s">
        <v>52</v>
      </c>
      <c r="B9479" s="146"/>
      <c r="C9479" s="146"/>
      <c r="D9479" s="146"/>
      <c r="E9479" s="146"/>
      <c r="F9479" s="146"/>
      <c r="K9479" s="140" t="s">
        <v>6994</v>
      </c>
    </row>
    <row r="9480" spans="1:11" s="139" customFormat="1" ht="30" customHeight="1">
      <c r="A9480" s="140" t="s">
        <v>4709</v>
      </c>
      <c r="B9480" s="142"/>
      <c r="C9480" s="142">
        <v>3255.2</v>
      </c>
      <c r="D9480" s="142"/>
      <c r="E9480" s="142">
        <v>3255.2</v>
      </c>
      <c r="F9480" s="142"/>
      <c r="K9480" s="140" t="s">
        <v>8083</v>
      </c>
    </row>
    <row r="9481" spans="1:11" s="139" customFormat="1" ht="30" customHeight="1">
      <c r="A9481" s="140" t="s">
        <v>52</v>
      </c>
      <c r="B9481" s="146"/>
      <c r="C9481" s="146"/>
      <c r="D9481" s="146"/>
      <c r="E9481" s="146"/>
      <c r="F9481" s="146"/>
      <c r="K9481" s="140" t="s">
        <v>6994</v>
      </c>
    </row>
    <row r="9482" spans="1:11" s="139" customFormat="1" ht="30" customHeight="1">
      <c r="A9482" s="140" t="s">
        <v>52</v>
      </c>
      <c r="B9482" s="142"/>
      <c r="C9482" s="142"/>
      <c r="D9482" s="142"/>
      <c r="E9482" s="142"/>
      <c r="F9482" s="142"/>
      <c r="K9482" s="140" t="s">
        <v>6758</v>
      </c>
    </row>
    <row r="9483" spans="1:11" s="139" customFormat="1" ht="30" customHeight="1">
      <c r="A9483" s="140" t="s">
        <v>6252</v>
      </c>
      <c r="B9483" s="142"/>
      <c r="C9483" s="142"/>
      <c r="D9483" s="142"/>
      <c r="E9483" s="142"/>
      <c r="F9483" s="142"/>
      <c r="K9483" s="140" t="s">
        <v>9625</v>
      </c>
    </row>
    <row r="9484" spans="1:11" s="139" customFormat="1" ht="30" customHeight="1">
      <c r="A9484" s="140" t="s">
        <v>5486</v>
      </c>
      <c r="B9484" s="142"/>
      <c r="C9484" s="142"/>
      <c r="D9484" s="142"/>
      <c r="E9484" s="142"/>
      <c r="F9484" s="142"/>
      <c r="K9484" s="140" t="s">
        <v>8905</v>
      </c>
    </row>
    <row r="9485" spans="1:11" s="139" customFormat="1" ht="30" customHeight="1">
      <c r="A9485" s="140" t="s">
        <v>6253</v>
      </c>
      <c r="B9485" s="142"/>
      <c r="C9485" s="142"/>
      <c r="D9485" s="142"/>
      <c r="E9485" s="142"/>
      <c r="F9485" s="142"/>
      <c r="K9485" s="140" t="s">
        <v>9626</v>
      </c>
    </row>
    <row r="9486" spans="1:11" s="139" customFormat="1" ht="30" customHeight="1">
      <c r="A9486" s="140" t="s">
        <v>52</v>
      </c>
      <c r="B9486" s="146"/>
      <c r="C9486" s="146"/>
      <c r="D9486" s="146"/>
      <c r="E9486" s="146"/>
      <c r="F9486" s="146"/>
      <c r="K9486" s="140" t="s">
        <v>6994</v>
      </c>
    </row>
    <row r="9487" spans="1:11" s="139" customFormat="1" ht="30" customHeight="1">
      <c r="A9487" s="140" t="s">
        <v>6254</v>
      </c>
      <c r="B9487" s="142">
        <v>97.6</v>
      </c>
      <c r="C9487" s="142"/>
      <c r="D9487" s="142"/>
      <c r="E9487" s="142">
        <v>97.6</v>
      </c>
      <c r="F9487" s="142"/>
      <c r="K9487" s="140" t="s">
        <v>9627</v>
      </c>
    </row>
    <row r="9488" spans="1:11" s="139" customFormat="1" ht="30" customHeight="1">
      <c r="A9488" s="140" t="s">
        <v>52</v>
      </c>
      <c r="B9488" s="143"/>
      <c r="C9488" s="143"/>
      <c r="D9488" s="143"/>
      <c r="E9488" s="143"/>
      <c r="F9488" s="143"/>
      <c r="K9488" s="140" t="s">
        <v>7269</v>
      </c>
    </row>
    <row r="9489" spans="1:11" s="139" customFormat="1" ht="30" customHeight="1">
      <c r="A9489" s="140" t="s">
        <v>4386</v>
      </c>
      <c r="B9489" s="146">
        <v>97.6</v>
      </c>
      <c r="C9489" s="146">
        <v>3255.2</v>
      </c>
      <c r="D9489" s="146"/>
      <c r="E9489" s="146">
        <v>3352.8</v>
      </c>
      <c r="F9489" s="146"/>
      <c r="K9489" s="140" t="s">
        <v>9628</v>
      </c>
    </row>
    <row r="9490" spans="1:11" s="139" customFormat="1" ht="30" customHeight="1">
      <c r="A9490" s="140" t="s">
        <v>52</v>
      </c>
      <c r="B9490" s="143"/>
      <c r="C9490" s="143"/>
      <c r="D9490" s="143"/>
      <c r="E9490" s="143"/>
      <c r="F9490" s="143"/>
      <c r="K9490" s="140" t="s">
        <v>7269</v>
      </c>
    </row>
    <row r="9491" spans="1:11" s="139" customFormat="1" ht="30" customHeight="1">
      <c r="A9491" s="140"/>
      <c r="B9491" s="140"/>
      <c r="C9491" s="140"/>
      <c r="D9491" s="140"/>
      <c r="E9491" s="140"/>
      <c r="F9491" s="140"/>
    </row>
    <row r="9492" spans="1:11" s="139" customFormat="1" ht="30" customHeight="1" thickBot="1">
      <c r="A9492" s="144" t="s">
        <v>3566</v>
      </c>
      <c r="B9492" s="145">
        <v>97</v>
      </c>
      <c r="C9492" s="145">
        <v>3255</v>
      </c>
      <c r="D9492" s="145">
        <v>0</v>
      </c>
      <c r="E9492" s="145">
        <v>3352</v>
      </c>
      <c r="F9492" s="144"/>
    </row>
    <row r="9493" spans="1:11" s="139" customFormat="1" ht="30" customHeight="1">
      <c r="A9493" s="140"/>
      <c r="B9493" s="140"/>
      <c r="C9493" s="140"/>
      <c r="D9493" s="140"/>
      <c r="E9493" s="140"/>
      <c r="F9493" s="140"/>
    </row>
    <row r="9494" spans="1:11" s="139" customFormat="1" ht="30" customHeight="1">
      <c r="A9494" s="140" t="s">
        <v>9629</v>
      </c>
      <c r="B9494" s="141">
        <v>0</v>
      </c>
      <c r="C9494" s="141">
        <v>1347</v>
      </c>
      <c r="D9494" s="141">
        <v>0</v>
      </c>
      <c r="E9494" s="141">
        <v>1347</v>
      </c>
      <c r="F9494" s="140" t="s">
        <v>52</v>
      </c>
      <c r="G9494" s="139" t="s">
        <v>52</v>
      </c>
      <c r="H9494" s="139" t="s">
        <v>6652</v>
      </c>
      <c r="K9494" s="139">
        <v>1</v>
      </c>
    </row>
    <row r="9495" spans="1:11" s="139" customFormat="1" ht="30" customHeight="1">
      <c r="A9495" s="147"/>
      <c r="B9495" s="140"/>
      <c r="C9495" s="140"/>
      <c r="D9495" s="140"/>
      <c r="E9495" s="140"/>
      <c r="F9495" s="140"/>
    </row>
    <row r="9496" spans="1:11" s="139" customFormat="1" ht="30" customHeight="1">
      <c r="A9496" s="140" t="s">
        <v>6674</v>
      </c>
      <c r="B9496" s="140"/>
      <c r="C9496" s="140"/>
      <c r="D9496" s="140"/>
      <c r="E9496" s="140"/>
      <c r="F9496" s="140"/>
      <c r="G9496" s="139" t="s">
        <v>52</v>
      </c>
      <c r="I9496" s="139" t="s">
        <v>1535</v>
      </c>
      <c r="J9496" s="139" t="s">
        <v>52</v>
      </c>
      <c r="K9496" s="139" t="s">
        <v>56</v>
      </c>
    </row>
    <row r="9497" spans="1:11" s="139" customFormat="1" ht="30" customHeight="1">
      <c r="A9497" s="140" t="s">
        <v>6255</v>
      </c>
      <c r="B9497" s="142"/>
      <c r="C9497" s="142"/>
      <c r="D9497" s="142"/>
      <c r="E9497" s="142"/>
      <c r="F9497" s="142"/>
      <c r="K9497" s="140" t="s">
        <v>9630</v>
      </c>
    </row>
    <row r="9498" spans="1:11" s="139" customFormat="1" ht="30" customHeight="1">
      <c r="A9498" s="140" t="s">
        <v>52</v>
      </c>
      <c r="B9498" s="142"/>
      <c r="C9498" s="142"/>
      <c r="D9498" s="142"/>
      <c r="E9498" s="142"/>
      <c r="F9498" s="142"/>
      <c r="K9498" s="140" t="s">
        <v>52</v>
      </c>
    </row>
    <row r="9499" spans="1:11" s="139" customFormat="1" ht="30" customHeight="1">
      <c r="A9499" s="140" t="s">
        <v>3548</v>
      </c>
      <c r="B9499" s="142"/>
      <c r="C9499" s="142"/>
      <c r="D9499" s="142"/>
      <c r="E9499" s="142"/>
      <c r="F9499" s="142"/>
      <c r="K9499" s="140" t="s">
        <v>6677</v>
      </c>
    </row>
    <row r="9500" spans="1:11" s="139" customFormat="1" ht="30" customHeight="1">
      <c r="A9500" s="140" t="s">
        <v>6256</v>
      </c>
      <c r="B9500" s="142"/>
      <c r="C9500" s="142"/>
      <c r="D9500" s="142"/>
      <c r="E9500" s="142"/>
      <c r="F9500" s="142"/>
      <c r="K9500" s="140" t="s">
        <v>9631</v>
      </c>
    </row>
    <row r="9501" spans="1:11" s="139" customFormat="1" ht="30" customHeight="1">
      <c r="A9501" s="140" t="s">
        <v>6257</v>
      </c>
      <c r="B9501" s="142"/>
      <c r="C9501" s="142"/>
      <c r="D9501" s="142"/>
      <c r="E9501" s="142"/>
      <c r="F9501" s="142"/>
      <c r="K9501" s="140" t="s">
        <v>9632</v>
      </c>
    </row>
    <row r="9502" spans="1:11" s="139" customFormat="1" ht="30" customHeight="1">
      <c r="A9502" s="140" t="s">
        <v>6258</v>
      </c>
      <c r="B9502" s="142"/>
      <c r="C9502" s="142"/>
      <c r="D9502" s="142"/>
      <c r="E9502" s="142"/>
      <c r="F9502" s="142"/>
      <c r="K9502" s="140" t="s">
        <v>9633</v>
      </c>
    </row>
    <row r="9503" spans="1:11" s="139" customFormat="1" ht="30" customHeight="1">
      <c r="A9503" s="140" t="s">
        <v>6259</v>
      </c>
      <c r="B9503" s="142"/>
      <c r="C9503" s="142"/>
      <c r="D9503" s="142"/>
      <c r="E9503" s="142"/>
      <c r="F9503" s="142"/>
      <c r="K9503" s="140" t="s">
        <v>9634</v>
      </c>
    </row>
    <row r="9504" spans="1:11" s="139" customFormat="1" ht="30" customHeight="1">
      <c r="A9504" s="140" t="s">
        <v>52</v>
      </c>
      <c r="B9504" s="142"/>
      <c r="C9504" s="142"/>
      <c r="D9504" s="142"/>
      <c r="E9504" s="142"/>
      <c r="F9504" s="142"/>
      <c r="K9504" s="140" t="s">
        <v>52</v>
      </c>
    </row>
    <row r="9505" spans="1:11" s="139" customFormat="1" ht="30" customHeight="1">
      <c r="A9505" s="140" t="s">
        <v>5126</v>
      </c>
      <c r="B9505" s="142"/>
      <c r="C9505" s="142"/>
      <c r="D9505" s="142"/>
      <c r="E9505" s="142"/>
      <c r="F9505" s="142"/>
      <c r="K9505" s="140" t="s">
        <v>8528</v>
      </c>
    </row>
    <row r="9506" spans="1:11" s="139" customFormat="1" ht="30" customHeight="1">
      <c r="A9506" s="140" t="s">
        <v>6260</v>
      </c>
      <c r="B9506" s="142"/>
      <c r="C9506" s="142"/>
      <c r="D9506" s="142"/>
      <c r="E9506" s="142"/>
      <c r="F9506" s="142"/>
      <c r="K9506" s="140" t="s">
        <v>9635</v>
      </c>
    </row>
    <row r="9507" spans="1:11" s="139" customFormat="1" ht="30" customHeight="1">
      <c r="A9507" s="140" t="s">
        <v>6261</v>
      </c>
      <c r="B9507" s="142"/>
      <c r="C9507" s="142">
        <v>244.1</v>
      </c>
      <c r="D9507" s="142"/>
      <c r="E9507" s="142">
        <v>244.1</v>
      </c>
      <c r="F9507" s="142" t="s">
        <v>6752</v>
      </c>
      <c r="K9507" s="140" t="s">
        <v>9636</v>
      </c>
    </row>
    <row r="9508" spans="1:11" s="139" customFormat="1" ht="30" customHeight="1">
      <c r="A9508" s="140" t="s">
        <v>6262</v>
      </c>
      <c r="B9508" s="142"/>
      <c r="C9508" s="142"/>
      <c r="D9508" s="142"/>
      <c r="E9508" s="142"/>
      <c r="F9508" s="142"/>
      <c r="K9508" s="140" t="s">
        <v>9637</v>
      </c>
    </row>
    <row r="9509" spans="1:11" s="139" customFormat="1" ht="30" customHeight="1">
      <c r="A9509" s="140" t="s">
        <v>6263</v>
      </c>
      <c r="B9509" s="142"/>
      <c r="C9509" s="142">
        <v>1103.7</v>
      </c>
      <c r="D9509" s="142"/>
      <c r="E9509" s="142">
        <v>1103.7</v>
      </c>
      <c r="F9509" s="142" t="s">
        <v>6755</v>
      </c>
      <c r="K9509" s="140" t="s">
        <v>9638</v>
      </c>
    </row>
    <row r="9510" spans="1:11" s="139" customFormat="1" ht="30" customHeight="1">
      <c r="A9510" s="140" t="s">
        <v>52</v>
      </c>
      <c r="B9510" s="143"/>
      <c r="C9510" s="143"/>
      <c r="D9510" s="143"/>
      <c r="E9510" s="143"/>
      <c r="F9510" s="143"/>
      <c r="K9510" s="140" t="s">
        <v>7269</v>
      </c>
    </row>
    <row r="9511" spans="1:11" s="139" customFormat="1" ht="30" customHeight="1">
      <c r="A9511" s="140" t="s">
        <v>6264</v>
      </c>
      <c r="B9511" s="143"/>
      <c r="C9511" s="143">
        <v>1347.8</v>
      </c>
      <c r="D9511" s="143"/>
      <c r="E9511" s="143">
        <v>1347.8</v>
      </c>
      <c r="F9511" s="143"/>
      <c r="K9511" s="140" t="s">
        <v>9639</v>
      </c>
    </row>
    <row r="9512" spans="1:11" s="139" customFormat="1" ht="30" customHeight="1">
      <c r="A9512" s="140"/>
      <c r="B9512" s="140"/>
      <c r="C9512" s="140"/>
      <c r="D9512" s="140"/>
      <c r="E9512" s="140"/>
      <c r="F9512" s="140"/>
    </row>
    <row r="9513" spans="1:11" s="139" customFormat="1" ht="30" customHeight="1" thickBot="1">
      <c r="A9513" s="144" t="s">
        <v>3566</v>
      </c>
      <c r="B9513" s="145">
        <v>0</v>
      </c>
      <c r="C9513" s="145">
        <v>1347</v>
      </c>
      <c r="D9513" s="145">
        <v>0</v>
      </c>
      <c r="E9513" s="145">
        <v>1347</v>
      </c>
      <c r="F9513" s="144"/>
    </row>
    <row r="9514" spans="1:11" s="139" customFormat="1" ht="30" customHeight="1">
      <c r="A9514" s="140"/>
      <c r="B9514" s="140"/>
      <c r="C9514" s="140"/>
      <c r="D9514" s="140"/>
      <c r="E9514" s="140"/>
      <c r="F9514" s="140"/>
    </row>
    <row r="9515" spans="1:11" s="139" customFormat="1" ht="30" customHeight="1">
      <c r="A9515" s="140" t="s">
        <v>9640</v>
      </c>
      <c r="B9515" s="141">
        <v>12717</v>
      </c>
      <c r="C9515" s="141">
        <v>98687</v>
      </c>
      <c r="D9515" s="141">
        <v>140693</v>
      </c>
      <c r="E9515" s="141">
        <v>252097</v>
      </c>
      <c r="F9515" s="140" t="s">
        <v>52</v>
      </c>
      <c r="G9515" s="139" t="s">
        <v>52</v>
      </c>
      <c r="H9515" s="139" t="s">
        <v>6653</v>
      </c>
      <c r="K9515" s="139">
        <v>1</v>
      </c>
    </row>
    <row r="9516" spans="1:11" s="139" customFormat="1" ht="30" customHeight="1">
      <c r="A9516" s="147"/>
      <c r="B9516" s="140"/>
      <c r="C9516" s="140"/>
      <c r="D9516" s="140"/>
      <c r="E9516" s="140"/>
      <c r="F9516" s="140"/>
    </row>
    <row r="9517" spans="1:11" s="139" customFormat="1" ht="30" customHeight="1">
      <c r="A9517" s="140" t="s">
        <v>6674</v>
      </c>
      <c r="B9517" s="140"/>
      <c r="C9517" s="140"/>
      <c r="D9517" s="140"/>
      <c r="E9517" s="140"/>
      <c r="F9517" s="140"/>
      <c r="G9517" s="139" t="s">
        <v>52</v>
      </c>
      <c r="I9517" s="139" t="s">
        <v>1535</v>
      </c>
      <c r="J9517" s="139" t="s">
        <v>52</v>
      </c>
      <c r="K9517" s="139" t="s">
        <v>56</v>
      </c>
    </row>
    <row r="9518" spans="1:11" s="139" customFormat="1" ht="30" customHeight="1">
      <c r="A9518" s="140" t="s">
        <v>6265</v>
      </c>
      <c r="B9518" s="142"/>
      <c r="C9518" s="142"/>
      <c r="D9518" s="142"/>
      <c r="E9518" s="142"/>
      <c r="F9518" s="142"/>
      <c r="K9518" s="140" t="s">
        <v>9641</v>
      </c>
    </row>
    <row r="9519" spans="1:11" s="139" customFormat="1" ht="30" customHeight="1">
      <c r="A9519" s="140" t="s">
        <v>3548</v>
      </c>
      <c r="B9519" s="142"/>
      <c r="C9519" s="142"/>
      <c r="D9519" s="142"/>
      <c r="E9519" s="142"/>
      <c r="F9519" s="142"/>
      <c r="K9519" s="140" t="s">
        <v>6677</v>
      </c>
    </row>
    <row r="9520" spans="1:11" s="139" customFormat="1" ht="30" customHeight="1">
      <c r="A9520" s="140" t="s">
        <v>5847</v>
      </c>
      <c r="B9520" s="142"/>
      <c r="C9520" s="142"/>
      <c r="D9520" s="142"/>
      <c r="E9520" s="142"/>
      <c r="F9520" s="142"/>
      <c r="K9520" s="140" t="s">
        <v>9285</v>
      </c>
    </row>
    <row r="9521" spans="1:11" s="139" customFormat="1" ht="30" customHeight="1">
      <c r="A9521" s="140" t="s">
        <v>5848</v>
      </c>
      <c r="B9521" s="142"/>
      <c r="C9521" s="142"/>
      <c r="D9521" s="142"/>
      <c r="E9521" s="142"/>
      <c r="F9521" s="142"/>
      <c r="K9521" s="140" t="s">
        <v>9286</v>
      </c>
    </row>
    <row r="9522" spans="1:11" s="139" customFormat="1" ht="30" customHeight="1">
      <c r="A9522" s="140" t="s">
        <v>5849</v>
      </c>
      <c r="B9522" s="142"/>
      <c r="C9522" s="142"/>
      <c r="D9522" s="142"/>
      <c r="E9522" s="142"/>
      <c r="F9522" s="142"/>
      <c r="K9522" s="140" t="s">
        <v>9287</v>
      </c>
    </row>
    <row r="9523" spans="1:11" s="139" customFormat="1" ht="30" customHeight="1">
      <c r="A9523" s="140" t="s">
        <v>5850</v>
      </c>
      <c r="B9523" s="142"/>
      <c r="C9523" s="142"/>
      <c r="D9523" s="142"/>
      <c r="E9523" s="142"/>
      <c r="F9523" s="142"/>
      <c r="K9523" s="140" t="s">
        <v>9288</v>
      </c>
    </row>
    <row r="9524" spans="1:11" s="139" customFormat="1" ht="30" customHeight="1">
      <c r="A9524" s="140" t="s">
        <v>5851</v>
      </c>
      <c r="B9524" s="142"/>
      <c r="C9524" s="142"/>
      <c r="D9524" s="142"/>
      <c r="E9524" s="142"/>
      <c r="F9524" s="142"/>
      <c r="K9524" s="140" t="s">
        <v>9289</v>
      </c>
    </row>
    <row r="9525" spans="1:11" s="139" customFormat="1" ht="30" customHeight="1">
      <c r="A9525" s="140" t="s">
        <v>5852</v>
      </c>
      <c r="B9525" s="142"/>
      <c r="C9525" s="142"/>
      <c r="D9525" s="142"/>
      <c r="E9525" s="142"/>
      <c r="F9525" s="142"/>
      <c r="K9525" s="140" t="s">
        <v>9290</v>
      </c>
    </row>
    <row r="9526" spans="1:11" s="139" customFormat="1" ht="30" customHeight="1">
      <c r="A9526" s="140" t="s">
        <v>5853</v>
      </c>
      <c r="B9526" s="142"/>
      <c r="C9526" s="142"/>
      <c r="D9526" s="142"/>
      <c r="E9526" s="142"/>
      <c r="F9526" s="142"/>
      <c r="K9526" s="140" t="s">
        <v>9291</v>
      </c>
    </row>
    <row r="9527" spans="1:11" s="139" customFormat="1" ht="30" customHeight="1">
      <c r="A9527" s="140" t="s">
        <v>3576</v>
      </c>
      <c r="B9527" s="142"/>
      <c r="C9527" s="142"/>
      <c r="D9527" s="142"/>
      <c r="E9527" s="142"/>
      <c r="F9527" s="142"/>
      <c r="K9527" s="140" t="s">
        <v>6708</v>
      </c>
    </row>
    <row r="9528" spans="1:11" s="139" customFormat="1" ht="30" customHeight="1">
      <c r="A9528" s="140" t="s">
        <v>3577</v>
      </c>
      <c r="B9528" s="142"/>
      <c r="C9528" s="142"/>
      <c r="D9528" s="142"/>
      <c r="E9528" s="142"/>
      <c r="F9528" s="142"/>
      <c r="K9528" s="140" t="s">
        <v>6709</v>
      </c>
    </row>
    <row r="9529" spans="1:11" s="139" customFormat="1" ht="30" customHeight="1">
      <c r="A9529" s="140" t="s">
        <v>3578</v>
      </c>
      <c r="B9529" s="142"/>
      <c r="C9529" s="142"/>
      <c r="D9529" s="142"/>
      <c r="E9529" s="142"/>
      <c r="F9529" s="142"/>
      <c r="K9529" s="140" t="s">
        <v>6710</v>
      </c>
    </row>
    <row r="9530" spans="1:11" s="139" customFormat="1" ht="30" customHeight="1">
      <c r="A9530" s="140" t="s">
        <v>3579</v>
      </c>
      <c r="B9530" s="142"/>
      <c r="C9530" s="142"/>
      <c r="D9530" s="142"/>
      <c r="E9530" s="142"/>
      <c r="F9530" s="142"/>
      <c r="K9530" s="140" t="s">
        <v>6711</v>
      </c>
    </row>
    <row r="9531" spans="1:11" s="139" customFormat="1" ht="30" customHeight="1">
      <c r="A9531" s="140" t="s">
        <v>3580</v>
      </c>
      <c r="B9531" s="142"/>
      <c r="C9531" s="142"/>
      <c r="D9531" s="142"/>
      <c r="E9531" s="142"/>
      <c r="F9531" s="142"/>
      <c r="K9531" s="140" t="s">
        <v>6712</v>
      </c>
    </row>
    <row r="9532" spans="1:11" s="139" customFormat="1" ht="30" customHeight="1">
      <c r="A9532" s="140" t="s">
        <v>3581</v>
      </c>
      <c r="B9532" s="142"/>
      <c r="C9532" s="142"/>
      <c r="D9532" s="142"/>
      <c r="E9532" s="142"/>
      <c r="F9532" s="142"/>
      <c r="K9532" s="140" t="s">
        <v>6713</v>
      </c>
    </row>
    <row r="9533" spans="1:11" s="139" customFormat="1" ht="30" customHeight="1">
      <c r="A9533" s="140" t="s">
        <v>5854</v>
      </c>
      <c r="B9533" s="142"/>
      <c r="C9533" s="142"/>
      <c r="D9533" s="142"/>
      <c r="E9533" s="142"/>
      <c r="F9533" s="142"/>
      <c r="K9533" s="140" t="s">
        <v>9292</v>
      </c>
    </row>
    <row r="9534" spans="1:11" s="139" customFormat="1" ht="30" customHeight="1">
      <c r="A9534" s="140" t="s">
        <v>5855</v>
      </c>
      <c r="B9534" s="142"/>
      <c r="C9534" s="142"/>
      <c r="D9534" s="142"/>
      <c r="E9534" s="142"/>
      <c r="F9534" s="142"/>
      <c r="K9534" s="140" t="s">
        <v>9293</v>
      </c>
    </row>
    <row r="9535" spans="1:11" s="139" customFormat="1" ht="30" customHeight="1">
      <c r="A9535" s="140" t="s">
        <v>6266</v>
      </c>
      <c r="B9535" s="142"/>
      <c r="C9535" s="142"/>
      <c r="D9535" s="142"/>
      <c r="E9535" s="142"/>
      <c r="F9535" s="142"/>
      <c r="K9535" s="140" t="s">
        <v>9642</v>
      </c>
    </row>
    <row r="9536" spans="1:11" s="139" customFormat="1" ht="30" customHeight="1">
      <c r="A9536" s="140" t="s">
        <v>4992</v>
      </c>
      <c r="B9536" s="142"/>
      <c r="C9536" s="142"/>
      <c r="D9536" s="142"/>
      <c r="E9536" s="142"/>
      <c r="F9536" s="142"/>
      <c r="K9536" s="140" t="s">
        <v>8411</v>
      </c>
    </row>
    <row r="9537" spans="1:11" s="139" customFormat="1" ht="30" customHeight="1">
      <c r="A9537" s="140" t="s">
        <v>4993</v>
      </c>
      <c r="B9537" s="142"/>
      <c r="C9537" s="142"/>
      <c r="D9537" s="142"/>
      <c r="E9537" s="142"/>
      <c r="F9537" s="142"/>
      <c r="K9537" s="140" t="s">
        <v>8412</v>
      </c>
    </row>
    <row r="9538" spans="1:11" s="139" customFormat="1" ht="30" customHeight="1">
      <c r="A9538" s="140" t="s">
        <v>4994</v>
      </c>
      <c r="B9538" s="142"/>
      <c r="C9538" s="142"/>
      <c r="D9538" s="142"/>
      <c r="E9538" s="142"/>
      <c r="F9538" s="142"/>
      <c r="K9538" s="140" t="s">
        <v>8413</v>
      </c>
    </row>
    <row r="9539" spans="1:11" s="139" customFormat="1" ht="30" customHeight="1">
      <c r="A9539" s="140" t="s">
        <v>4995</v>
      </c>
      <c r="B9539" s="142"/>
      <c r="C9539" s="142"/>
      <c r="D9539" s="142"/>
      <c r="E9539" s="142"/>
      <c r="F9539" s="142"/>
      <c r="K9539" s="140" t="s">
        <v>8414</v>
      </c>
    </row>
    <row r="9540" spans="1:11" s="139" customFormat="1" ht="30" customHeight="1">
      <c r="A9540" s="140" t="s">
        <v>4994</v>
      </c>
      <c r="B9540" s="142"/>
      <c r="C9540" s="142"/>
      <c r="D9540" s="142"/>
      <c r="E9540" s="142"/>
      <c r="F9540" s="142"/>
      <c r="K9540" s="140" t="s">
        <v>8413</v>
      </c>
    </row>
    <row r="9541" spans="1:11" s="139" customFormat="1" ht="30" customHeight="1">
      <c r="A9541" s="140" t="s">
        <v>4996</v>
      </c>
      <c r="B9541" s="142"/>
      <c r="C9541" s="142"/>
      <c r="D9541" s="142"/>
      <c r="E9541" s="142"/>
      <c r="F9541" s="142"/>
      <c r="K9541" s="140" t="s">
        <v>8415</v>
      </c>
    </row>
    <row r="9542" spans="1:11" s="139" customFormat="1" ht="30" customHeight="1">
      <c r="A9542" s="140" t="s">
        <v>4997</v>
      </c>
      <c r="B9542" s="142"/>
      <c r="C9542" s="142"/>
      <c r="D9542" s="142"/>
      <c r="E9542" s="142"/>
      <c r="F9542" s="142"/>
      <c r="K9542" s="140" t="s">
        <v>8416</v>
      </c>
    </row>
    <row r="9543" spans="1:11" s="139" customFormat="1" ht="30" customHeight="1">
      <c r="A9543" s="140" t="s">
        <v>3586</v>
      </c>
      <c r="B9543" s="142"/>
      <c r="C9543" s="142"/>
      <c r="D9543" s="142"/>
      <c r="E9543" s="142"/>
      <c r="F9543" s="142"/>
      <c r="K9543" s="140" t="s">
        <v>6718</v>
      </c>
    </row>
    <row r="9544" spans="1:11" s="139" customFormat="1" ht="30" customHeight="1">
      <c r="A9544" s="140" t="s">
        <v>5857</v>
      </c>
      <c r="B9544" s="142"/>
      <c r="C9544" s="142"/>
      <c r="D9544" s="142"/>
      <c r="E9544" s="142"/>
      <c r="F9544" s="142"/>
      <c r="K9544" s="140" t="s">
        <v>9295</v>
      </c>
    </row>
    <row r="9545" spans="1:11" s="139" customFormat="1" ht="30" customHeight="1">
      <c r="A9545" s="140" t="s">
        <v>5858</v>
      </c>
      <c r="B9545" s="142"/>
      <c r="C9545" s="142"/>
      <c r="D9545" s="142"/>
      <c r="E9545" s="142"/>
      <c r="F9545" s="142"/>
      <c r="K9545" s="140" t="s">
        <v>9296</v>
      </c>
    </row>
    <row r="9546" spans="1:11" s="139" customFormat="1" ht="30" customHeight="1">
      <c r="A9546" s="140" t="s">
        <v>6267</v>
      </c>
      <c r="B9546" s="142"/>
      <c r="C9546" s="142"/>
      <c r="D9546" s="142"/>
      <c r="E9546" s="142"/>
      <c r="F9546" s="142"/>
      <c r="K9546" s="140" t="s">
        <v>9297</v>
      </c>
    </row>
    <row r="9547" spans="1:11" s="139" customFormat="1" ht="30" customHeight="1">
      <c r="A9547" s="140" t="s">
        <v>52</v>
      </c>
      <c r="B9547" s="142"/>
      <c r="C9547" s="142"/>
      <c r="D9547" s="142"/>
      <c r="E9547" s="142"/>
      <c r="F9547" s="142"/>
      <c r="K9547" s="140" t="s">
        <v>6676</v>
      </c>
    </row>
    <row r="9548" spans="1:11" s="139" customFormat="1" ht="30" customHeight="1">
      <c r="A9548" s="140" t="s">
        <v>5860</v>
      </c>
      <c r="B9548" s="142"/>
      <c r="C9548" s="142"/>
      <c r="D9548" s="142"/>
      <c r="E9548" s="142"/>
      <c r="F9548" s="142"/>
      <c r="K9548" s="140" t="s">
        <v>9298</v>
      </c>
    </row>
    <row r="9549" spans="1:11" s="139" customFormat="1" ht="30" customHeight="1">
      <c r="A9549" s="140" t="s">
        <v>6268</v>
      </c>
      <c r="B9549" s="142">
        <v>12717</v>
      </c>
      <c r="C9549" s="142"/>
      <c r="D9549" s="142"/>
      <c r="E9549" s="142">
        <v>12717</v>
      </c>
      <c r="F9549" s="142" t="s">
        <v>6722</v>
      </c>
      <c r="K9549" s="140" t="s">
        <v>9643</v>
      </c>
    </row>
    <row r="9550" spans="1:11" s="139" customFormat="1" ht="30" customHeight="1">
      <c r="A9550" s="140" t="s">
        <v>6269</v>
      </c>
      <c r="B9550" s="142"/>
      <c r="C9550" s="142">
        <v>98687.7</v>
      </c>
      <c r="D9550" s="142"/>
      <c r="E9550" s="142">
        <v>98687.7</v>
      </c>
      <c r="F9550" s="142" t="s">
        <v>6724</v>
      </c>
      <c r="K9550" s="140" t="s">
        <v>9300</v>
      </c>
    </row>
    <row r="9551" spans="1:11" s="139" customFormat="1" ht="30" customHeight="1">
      <c r="A9551" s="140" t="s">
        <v>6270</v>
      </c>
      <c r="B9551" s="142"/>
      <c r="C9551" s="142"/>
      <c r="D9551" s="142">
        <v>124384</v>
      </c>
      <c r="E9551" s="142">
        <v>124384</v>
      </c>
      <c r="F9551" s="142" t="s">
        <v>6726</v>
      </c>
      <c r="K9551" s="140" t="s">
        <v>9301</v>
      </c>
    </row>
    <row r="9552" spans="1:11" s="139" customFormat="1" ht="30" customHeight="1">
      <c r="A9552" s="140" t="s">
        <v>52</v>
      </c>
      <c r="B9552" s="142"/>
      <c r="C9552" s="142"/>
      <c r="D9552" s="142"/>
      <c r="E9552" s="142"/>
      <c r="F9552" s="142"/>
      <c r="K9552" s="140" t="s">
        <v>52</v>
      </c>
    </row>
    <row r="9553" spans="1:11" s="139" customFormat="1" ht="30" customHeight="1">
      <c r="A9553" s="140" t="s">
        <v>3748</v>
      </c>
      <c r="B9553" s="142">
        <v>12717</v>
      </c>
      <c r="C9553" s="142">
        <v>98687.7</v>
      </c>
      <c r="D9553" s="142">
        <v>124384</v>
      </c>
      <c r="E9553" s="142">
        <v>235788.7</v>
      </c>
      <c r="F9553" s="142"/>
      <c r="K9553" s="140" t="s">
        <v>6919</v>
      </c>
    </row>
    <row r="9554" spans="1:11" s="139" customFormat="1" ht="30" customHeight="1">
      <c r="A9554" s="140" t="s">
        <v>52</v>
      </c>
      <c r="B9554" s="142"/>
      <c r="C9554" s="142"/>
      <c r="D9554" s="142"/>
      <c r="E9554" s="142"/>
      <c r="F9554" s="142"/>
      <c r="K9554" s="140" t="s">
        <v>6758</v>
      </c>
    </row>
    <row r="9555" spans="1:11" s="139" customFormat="1" ht="30" customHeight="1">
      <c r="A9555" s="140" t="s">
        <v>5864</v>
      </c>
      <c r="B9555" s="142"/>
      <c r="C9555" s="142"/>
      <c r="D9555" s="142"/>
      <c r="E9555" s="142"/>
      <c r="F9555" s="142"/>
      <c r="K9555" s="140" t="s">
        <v>9302</v>
      </c>
    </row>
    <row r="9556" spans="1:11" s="139" customFormat="1" ht="30" customHeight="1">
      <c r="A9556" s="140" t="s">
        <v>6271</v>
      </c>
      <c r="B9556" s="142"/>
      <c r="C9556" s="142"/>
      <c r="D9556" s="142"/>
      <c r="E9556" s="142"/>
      <c r="F9556" s="142" t="s">
        <v>9303</v>
      </c>
      <c r="K9556" s="140" t="s">
        <v>9304</v>
      </c>
    </row>
    <row r="9557" spans="1:11" s="139" customFormat="1" ht="30" customHeight="1">
      <c r="A9557" s="140" t="s">
        <v>6272</v>
      </c>
      <c r="B9557" s="142"/>
      <c r="C9557" s="142"/>
      <c r="D9557" s="142"/>
      <c r="E9557" s="142"/>
      <c r="F9557" s="142" t="s">
        <v>9305</v>
      </c>
      <c r="K9557" s="140" t="s">
        <v>9306</v>
      </c>
    </row>
    <row r="9558" spans="1:11" s="139" customFormat="1" ht="30" customHeight="1">
      <c r="A9558" s="140" t="s">
        <v>6273</v>
      </c>
      <c r="B9558" s="142"/>
      <c r="C9558" s="142"/>
      <c r="D9558" s="142">
        <v>16309.9</v>
      </c>
      <c r="E9558" s="142">
        <v>16309.9</v>
      </c>
      <c r="F9558" s="142" t="s">
        <v>9307</v>
      </c>
      <c r="K9558" s="140" t="s">
        <v>9308</v>
      </c>
    </row>
    <row r="9559" spans="1:11" s="139" customFormat="1" ht="30" customHeight="1">
      <c r="A9559" s="140" t="s">
        <v>52</v>
      </c>
      <c r="B9559" s="142"/>
      <c r="C9559" s="142"/>
      <c r="D9559" s="142"/>
      <c r="E9559" s="142"/>
      <c r="F9559" s="142"/>
      <c r="K9559" s="140" t="s">
        <v>52</v>
      </c>
    </row>
    <row r="9560" spans="1:11" s="139" customFormat="1" ht="30" customHeight="1">
      <c r="A9560" s="140" t="s">
        <v>3748</v>
      </c>
      <c r="B9560" s="142"/>
      <c r="C9560" s="142"/>
      <c r="D9560" s="142">
        <v>16309.9</v>
      </c>
      <c r="E9560" s="142">
        <v>16309.9</v>
      </c>
      <c r="F9560" s="142"/>
      <c r="K9560" s="140" t="s">
        <v>6924</v>
      </c>
    </row>
    <row r="9561" spans="1:11" s="139" customFormat="1" ht="30" customHeight="1">
      <c r="A9561" s="140" t="s">
        <v>52</v>
      </c>
      <c r="B9561" s="146"/>
      <c r="C9561" s="146"/>
      <c r="D9561" s="146"/>
      <c r="E9561" s="146"/>
      <c r="F9561" s="146"/>
      <c r="K9561" s="140" t="s">
        <v>6994</v>
      </c>
    </row>
    <row r="9562" spans="1:11" s="139" customFormat="1" ht="30" customHeight="1">
      <c r="A9562" s="140" t="s">
        <v>4639</v>
      </c>
      <c r="B9562" s="146">
        <v>12717</v>
      </c>
      <c r="C9562" s="146">
        <v>98687.7</v>
      </c>
      <c r="D9562" s="146">
        <v>140693.9</v>
      </c>
      <c r="E9562" s="146">
        <v>252098.6</v>
      </c>
      <c r="F9562" s="146"/>
      <c r="K9562" s="140" t="s">
        <v>7992</v>
      </c>
    </row>
    <row r="9563" spans="1:11" s="139" customFormat="1" ht="30" customHeight="1">
      <c r="A9563" s="140"/>
      <c r="B9563" s="140"/>
      <c r="C9563" s="140"/>
      <c r="D9563" s="140"/>
      <c r="E9563" s="140"/>
      <c r="F9563" s="140"/>
    </row>
    <row r="9564" spans="1:11" s="139" customFormat="1" ht="30" customHeight="1" thickBot="1">
      <c r="A9564" s="144" t="s">
        <v>3566</v>
      </c>
      <c r="B9564" s="145">
        <v>12717</v>
      </c>
      <c r="C9564" s="145">
        <v>98687</v>
      </c>
      <c r="D9564" s="145">
        <v>140693</v>
      </c>
      <c r="E9564" s="145">
        <v>252097</v>
      </c>
      <c r="F9564" s="144"/>
    </row>
    <row r="9565" spans="1:11" s="139" customFormat="1" ht="30" customHeight="1">
      <c r="A9565" s="140"/>
      <c r="B9565" s="140"/>
      <c r="C9565" s="140"/>
      <c r="D9565" s="140"/>
      <c r="E9565" s="140"/>
      <c r="F9565" s="140"/>
    </row>
    <row r="9566" spans="1:11" s="139" customFormat="1" ht="30" customHeight="1">
      <c r="A9566" s="140" t="s">
        <v>9644</v>
      </c>
      <c r="B9566" s="141">
        <v>14897</v>
      </c>
      <c r="C9566" s="141">
        <v>115607</v>
      </c>
      <c r="D9566" s="141">
        <v>164816</v>
      </c>
      <c r="E9566" s="141">
        <v>295320</v>
      </c>
      <c r="F9566" s="140" t="s">
        <v>52</v>
      </c>
      <c r="G9566" s="139" t="s">
        <v>52</v>
      </c>
      <c r="H9566" s="139" t="s">
        <v>6654</v>
      </c>
      <c r="K9566" s="139">
        <v>1</v>
      </c>
    </row>
    <row r="9567" spans="1:11" s="139" customFormat="1" ht="30" customHeight="1">
      <c r="A9567" s="147"/>
      <c r="B9567" s="140"/>
      <c r="C9567" s="140"/>
      <c r="D9567" s="140"/>
      <c r="E9567" s="140"/>
      <c r="F9567" s="140"/>
    </row>
    <row r="9568" spans="1:11" s="139" customFormat="1" ht="30" customHeight="1">
      <c r="A9568" s="140" t="s">
        <v>6674</v>
      </c>
      <c r="B9568" s="140"/>
      <c r="C9568" s="140"/>
      <c r="D9568" s="140"/>
      <c r="E9568" s="140"/>
      <c r="F9568" s="140"/>
      <c r="G9568" s="139" t="s">
        <v>52</v>
      </c>
      <c r="I9568" s="139" t="s">
        <v>1535</v>
      </c>
      <c r="J9568" s="139" t="s">
        <v>52</v>
      </c>
      <c r="K9568" s="139" t="s">
        <v>56</v>
      </c>
    </row>
    <row r="9569" spans="1:11" s="139" customFormat="1" ht="30" customHeight="1">
      <c r="A9569" s="140" t="s">
        <v>6274</v>
      </c>
      <c r="B9569" s="142"/>
      <c r="C9569" s="142"/>
      <c r="D9569" s="142"/>
      <c r="E9569" s="142"/>
      <c r="F9569" s="142"/>
      <c r="K9569" s="140" t="s">
        <v>9645</v>
      </c>
    </row>
    <row r="9570" spans="1:11" s="139" customFormat="1" ht="30" customHeight="1">
      <c r="A9570" s="140" t="s">
        <v>3548</v>
      </c>
      <c r="B9570" s="142"/>
      <c r="C9570" s="142"/>
      <c r="D9570" s="142"/>
      <c r="E9570" s="142"/>
      <c r="F9570" s="142"/>
      <c r="K9570" s="140" t="s">
        <v>6677</v>
      </c>
    </row>
    <row r="9571" spans="1:11" s="139" customFormat="1" ht="30" customHeight="1">
      <c r="A9571" s="140" t="s">
        <v>5847</v>
      </c>
      <c r="B9571" s="142"/>
      <c r="C9571" s="142"/>
      <c r="D9571" s="142"/>
      <c r="E9571" s="142"/>
      <c r="F9571" s="142"/>
      <c r="K9571" s="140" t="s">
        <v>9285</v>
      </c>
    </row>
    <row r="9572" spans="1:11" s="139" customFormat="1" ht="30" customHeight="1">
      <c r="A9572" s="140" t="s">
        <v>5848</v>
      </c>
      <c r="B9572" s="142"/>
      <c r="C9572" s="142"/>
      <c r="D9572" s="142"/>
      <c r="E9572" s="142"/>
      <c r="F9572" s="142"/>
      <c r="K9572" s="140" t="s">
        <v>9286</v>
      </c>
    </row>
    <row r="9573" spans="1:11" s="139" customFormat="1" ht="30" customHeight="1">
      <c r="A9573" s="140" t="s">
        <v>5849</v>
      </c>
      <c r="B9573" s="142"/>
      <c r="C9573" s="142"/>
      <c r="D9573" s="142"/>
      <c r="E9573" s="142"/>
      <c r="F9573" s="142"/>
      <c r="K9573" s="140" t="s">
        <v>9287</v>
      </c>
    </row>
    <row r="9574" spans="1:11" s="139" customFormat="1" ht="30" customHeight="1">
      <c r="A9574" s="140" t="s">
        <v>5850</v>
      </c>
      <c r="B9574" s="142"/>
      <c r="C9574" s="142"/>
      <c r="D9574" s="142"/>
      <c r="E9574" s="142"/>
      <c r="F9574" s="142"/>
      <c r="K9574" s="140" t="s">
        <v>9288</v>
      </c>
    </row>
    <row r="9575" spans="1:11" s="139" customFormat="1" ht="30" customHeight="1">
      <c r="A9575" s="140" t="s">
        <v>5851</v>
      </c>
      <c r="B9575" s="142"/>
      <c r="C9575" s="142"/>
      <c r="D9575" s="142"/>
      <c r="E9575" s="142"/>
      <c r="F9575" s="142"/>
      <c r="K9575" s="140" t="s">
        <v>9289</v>
      </c>
    </row>
    <row r="9576" spans="1:11" s="139" customFormat="1" ht="30" customHeight="1">
      <c r="A9576" s="140" t="s">
        <v>5852</v>
      </c>
      <c r="B9576" s="142"/>
      <c r="C9576" s="142"/>
      <c r="D9576" s="142"/>
      <c r="E9576" s="142"/>
      <c r="F9576" s="142"/>
      <c r="K9576" s="140" t="s">
        <v>9290</v>
      </c>
    </row>
    <row r="9577" spans="1:11" s="139" customFormat="1" ht="30" customHeight="1">
      <c r="A9577" s="140" t="s">
        <v>5853</v>
      </c>
      <c r="B9577" s="142"/>
      <c r="C9577" s="142"/>
      <c r="D9577" s="142"/>
      <c r="E9577" s="142"/>
      <c r="F9577" s="142"/>
      <c r="K9577" s="140" t="s">
        <v>9291</v>
      </c>
    </row>
    <row r="9578" spans="1:11" s="139" customFormat="1" ht="30" customHeight="1">
      <c r="A9578" s="140" t="s">
        <v>3576</v>
      </c>
      <c r="B9578" s="142"/>
      <c r="C9578" s="142"/>
      <c r="D9578" s="142"/>
      <c r="E9578" s="142"/>
      <c r="F9578" s="142"/>
      <c r="K9578" s="140" t="s">
        <v>6708</v>
      </c>
    </row>
    <row r="9579" spans="1:11" s="139" customFormat="1" ht="30" customHeight="1">
      <c r="A9579" s="140" t="s">
        <v>3577</v>
      </c>
      <c r="B9579" s="142"/>
      <c r="C9579" s="142"/>
      <c r="D9579" s="142"/>
      <c r="E9579" s="142"/>
      <c r="F9579" s="142"/>
      <c r="K9579" s="140" t="s">
        <v>6709</v>
      </c>
    </row>
    <row r="9580" spans="1:11" s="139" customFormat="1" ht="30" customHeight="1">
      <c r="A9580" s="140" t="s">
        <v>3578</v>
      </c>
      <c r="B9580" s="142"/>
      <c r="C9580" s="142"/>
      <c r="D9580" s="142"/>
      <c r="E9580" s="142"/>
      <c r="F9580" s="142"/>
      <c r="K9580" s="140" t="s">
        <v>6710</v>
      </c>
    </row>
    <row r="9581" spans="1:11" s="139" customFormat="1" ht="30" customHeight="1">
      <c r="A9581" s="140" t="s">
        <v>3579</v>
      </c>
      <c r="B9581" s="142"/>
      <c r="C9581" s="142"/>
      <c r="D9581" s="142"/>
      <c r="E9581" s="142"/>
      <c r="F9581" s="142"/>
      <c r="K9581" s="140" t="s">
        <v>6711</v>
      </c>
    </row>
    <row r="9582" spans="1:11" s="139" customFormat="1" ht="30" customHeight="1">
      <c r="A9582" s="140" t="s">
        <v>3580</v>
      </c>
      <c r="B9582" s="142"/>
      <c r="C9582" s="142"/>
      <c r="D9582" s="142"/>
      <c r="E9582" s="142"/>
      <c r="F9582" s="142"/>
      <c r="K9582" s="140" t="s">
        <v>6712</v>
      </c>
    </row>
    <row r="9583" spans="1:11" s="139" customFormat="1" ht="30" customHeight="1">
      <c r="A9583" s="140" t="s">
        <v>3581</v>
      </c>
      <c r="B9583" s="142"/>
      <c r="C9583" s="142"/>
      <c r="D9583" s="142"/>
      <c r="E9583" s="142"/>
      <c r="F9583" s="142"/>
      <c r="K9583" s="140" t="s">
        <v>6713</v>
      </c>
    </row>
    <row r="9584" spans="1:11" s="139" customFormat="1" ht="30" customHeight="1">
      <c r="A9584" s="140" t="s">
        <v>5854</v>
      </c>
      <c r="B9584" s="142"/>
      <c r="C9584" s="142"/>
      <c r="D9584" s="142"/>
      <c r="E9584" s="142"/>
      <c r="F9584" s="142"/>
      <c r="K9584" s="140" t="s">
        <v>9292</v>
      </c>
    </row>
    <row r="9585" spans="1:11" s="139" customFormat="1" ht="30" customHeight="1">
      <c r="A9585" s="140" t="s">
        <v>5855</v>
      </c>
      <c r="B9585" s="142"/>
      <c r="C9585" s="142"/>
      <c r="D9585" s="142"/>
      <c r="E9585" s="142"/>
      <c r="F9585" s="142"/>
      <c r="K9585" s="140" t="s">
        <v>9293</v>
      </c>
    </row>
    <row r="9586" spans="1:11" s="139" customFormat="1" ht="30" customHeight="1">
      <c r="A9586" s="140" t="s">
        <v>6275</v>
      </c>
      <c r="B9586" s="142"/>
      <c r="C9586" s="142"/>
      <c r="D9586" s="142"/>
      <c r="E9586" s="142"/>
      <c r="F9586" s="142"/>
      <c r="K9586" s="140" t="s">
        <v>9646</v>
      </c>
    </row>
    <row r="9587" spans="1:11" s="139" customFormat="1" ht="30" customHeight="1">
      <c r="A9587" s="140" t="s">
        <v>4992</v>
      </c>
      <c r="B9587" s="142"/>
      <c r="C9587" s="142"/>
      <c r="D9587" s="142"/>
      <c r="E9587" s="142"/>
      <c r="F9587" s="142"/>
      <c r="K9587" s="140" t="s">
        <v>8411</v>
      </c>
    </row>
    <row r="9588" spans="1:11" s="139" customFormat="1" ht="30" customHeight="1">
      <c r="A9588" s="140" t="s">
        <v>4993</v>
      </c>
      <c r="B9588" s="142"/>
      <c r="C9588" s="142"/>
      <c r="D9588" s="142"/>
      <c r="E9588" s="142"/>
      <c r="F9588" s="142"/>
      <c r="K9588" s="140" t="s">
        <v>8412</v>
      </c>
    </row>
    <row r="9589" spans="1:11" s="139" customFormat="1" ht="30" customHeight="1">
      <c r="A9589" s="140" t="s">
        <v>4994</v>
      </c>
      <c r="B9589" s="142"/>
      <c r="C9589" s="142"/>
      <c r="D9589" s="142"/>
      <c r="E9589" s="142"/>
      <c r="F9589" s="142"/>
      <c r="K9589" s="140" t="s">
        <v>8413</v>
      </c>
    </row>
    <row r="9590" spans="1:11" s="139" customFormat="1" ht="30" customHeight="1">
      <c r="A9590" s="140" t="s">
        <v>4995</v>
      </c>
      <c r="B9590" s="142"/>
      <c r="C9590" s="142"/>
      <c r="D9590" s="142"/>
      <c r="E9590" s="142"/>
      <c r="F9590" s="142"/>
      <c r="K9590" s="140" t="s">
        <v>8414</v>
      </c>
    </row>
    <row r="9591" spans="1:11" s="139" customFormat="1" ht="30" customHeight="1">
      <c r="A9591" s="140" t="s">
        <v>4994</v>
      </c>
      <c r="B9591" s="142"/>
      <c r="C9591" s="142"/>
      <c r="D9591" s="142"/>
      <c r="E9591" s="142"/>
      <c r="F9591" s="142"/>
      <c r="K9591" s="140" t="s">
        <v>8413</v>
      </c>
    </row>
    <row r="9592" spans="1:11" s="139" customFormat="1" ht="30" customHeight="1">
      <c r="A9592" s="140" t="s">
        <v>4996</v>
      </c>
      <c r="B9592" s="142"/>
      <c r="C9592" s="142"/>
      <c r="D9592" s="142"/>
      <c r="E9592" s="142"/>
      <c r="F9592" s="142"/>
      <c r="K9592" s="140" t="s">
        <v>8415</v>
      </c>
    </row>
    <row r="9593" spans="1:11" s="139" customFormat="1" ht="30" customHeight="1">
      <c r="A9593" s="140" t="s">
        <v>4997</v>
      </c>
      <c r="B9593" s="142"/>
      <c r="C9593" s="142"/>
      <c r="D9593" s="142"/>
      <c r="E9593" s="142"/>
      <c r="F9593" s="142"/>
      <c r="K9593" s="140" t="s">
        <v>8416</v>
      </c>
    </row>
    <row r="9594" spans="1:11" s="139" customFormat="1" ht="30" customHeight="1">
      <c r="A9594" s="140" t="s">
        <v>3586</v>
      </c>
      <c r="B9594" s="142"/>
      <c r="C9594" s="142"/>
      <c r="D9594" s="142"/>
      <c r="E9594" s="142"/>
      <c r="F9594" s="142"/>
      <c r="K9594" s="140" t="s">
        <v>6718</v>
      </c>
    </row>
    <row r="9595" spans="1:11" s="139" customFormat="1" ht="30" customHeight="1">
      <c r="A9595" s="140" t="s">
        <v>5857</v>
      </c>
      <c r="B9595" s="142"/>
      <c r="C9595" s="142"/>
      <c r="D9595" s="142"/>
      <c r="E9595" s="142"/>
      <c r="F9595" s="142"/>
      <c r="K9595" s="140" t="s">
        <v>9295</v>
      </c>
    </row>
    <row r="9596" spans="1:11" s="139" customFormat="1" ht="30" customHeight="1">
      <c r="A9596" s="140" t="s">
        <v>5858</v>
      </c>
      <c r="B9596" s="142"/>
      <c r="C9596" s="142"/>
      <c r="D9596" s="142"/>
      <c r="E9596" s="142"/>
      <c r="F9596" s="142"/>
      <c r="K9596" s="140" t="s">
        <v>9296</v>
      </c>
    </row>
    <row r="9597" spans="1:11" s="139" customFormat="1" ht="30" customHeight="1">
      <c r="A9597" s="140" t="s">
        <v>6276</v>
      </c>
      <c r="B9597" s="142"/>
      <c r="C9597" s="142"/>
      <c r="D9597" s="142"/>
      <c r="E9597" s="142"/>
      <c r="F9597" s="142"/>
      <c r="K9597" s="140" t="s">
        <v>9297</v>
      </c>
    </row>
    <row r="9598" spans="1:11" s="139" customFormat="1" ht="30" customHeight="1">
      <c r="A9598" s="140" t="s">
        <v>52</v>
      </c>
      <c r="B9598" s="142"/>
      <c r="C9598" s="142"/>
      <c r="D9598" s="142"/>
      <c r="E9598" s="142"/>
      <c r="F9598" s="142"/>
      <c r="K9598" s="140" t="s">
        <v>6676</v>
      </c>
    </row>
    <row r="9599" spans="1:11" s="139" customFormat="1" ht="30" customHeight="1">
      <c r="A9599" s="140" t="s">
        <v>5860</v>
      </c>
      <c r="B9599" s="142"/>
      <c r="C9599" s="142"/>
      <c r="D9599" s="142"/>
      <c r="E9599" s="142"/>
      <c r="F9599" s="142"/>
      <c r="K9599" s="140" t="s">
        <v>9298</v>
      </c>
    </row>
    <row r="9600" spans="1:11" s="139" customFormat="1" ht="30" customHeight="1">
      <c r="A9600" s="140" t="s">
        <v>6277</v>
      </c>
      <c r="B9600" s="142">
        <v>14897.3</v>
      </c>
      <c r="C9600" s="142"/>
      <c r="D9600" s="142"/>
      <c r="E9600" s="142">
        <v>14897.3</v>
      </c>
      <c r="F9600" s="142" t="s">
        <v>6722</v>
      </c>
      <c r="K9600" s="140" t="s">
        <v>9647</v>
      </c>
    </row>
    <row r="9601" spans="1:11" s="139" customFormat="1" ht="30" customHeight="1">
      <c r="A9601" s="140" t="s">
        <v>6278</v>
      </c>
      <c r="B9601" s="142"/>
      <c r="C9601" s="142">
        <v>115607.9</v>
      </c>
      <c r="D9601" s="142"/>
      <c r="E9601" s="142">
        <v>115607.9</v>
      </c>
      <c r="F9601" s="142" t="s">
        <v>6724</v>
      </c>
      <c r="K9601" s="140" t="s">
        <v>9300</v>
      </c>
    </row>
    <row r="9602" spans="1:11" s="139" customFormat="1" ht="30" customHeight="1">
      <c r="A9602" s="140" t="s">
        <v>6279</v>
      </c>
      <c r="B9602" s="142"/>
      <c r="C9602" s="142"/>
      <c r="D9602" s="142">
        <v>145709.9</v>
      </c>
      <c r="E9602" s="142">
        <v>145709.9</v>
      </c>
      <c r="F9602" s="142" t="s">
        <v>6726</v>
      </c>
      <c r="K9602" s="140" t="s">
        <v>9301</v>
      </c>
    </row>
    <row r="9603" spans="1:11" s="139" customFormat="1" ht="30" customHeight="1">
      <c r="A9603" s="140" t="s">
        <v>52</v>
      </c>
      <c r="B9603" s="142"/>
      <c r="C9603" s="142"/>
      <c r="D9603" s="142"/>
      <c r="E9603" s="142"/>
      <c r="F9603" s="142"/>
      <c r="K9603" s="140" t="s">
        <v>52</v>
      </c>
    </row>
    <row r="9604" spans="1:11" s="139" customFormat="1" ht="30" customHeight="1">
      <c r="A9604" s="140" t="s">
        <v>3748</v>
      </c>
      <c r="B9604" s="142">
        <v>14897.3</v>
      </c>
      <c r="C9604" s="142">
        <v>115607.9</v>
      </c>
      <c r="D9604" s="142">
        <v>145709.9</v>
      </c>
      <c r="E9604" s="142">
        <v>276215.09999999998</v>
      </c>
      <c r="F9604" s="142"/>
      <c r="K9604" s="140" t="s">
        <v>6919</v>
      </c>
    </row>
    <row r="9605" spans="1:11" s="139" customFormat="1" ht="30" customHeight="1">
      <c r="A9605" s="140" t="s">
        <v>52</v>
      </c>
      <c r="B9605" s="142"/>
      <c r="C9605" s="142"/>
      <c r="D9605" s="142"/>
      <c r="E9605" s="142"/>
      <c r="F9605" s="142"/>
      <c r="K9605" s="140" t="s">
        <v>6758</v>
      </c>
    </row>
    <row r="9606" spans="1:11" s="139" customFormat="1" ht="30" customHeight="1">
      <c r="A9606" s="140" t="s">
        <v>5864</v>
      </c>
      <c r="B9606" s="142"/>
      <c r="C9606" s="142"/>
      <c r="D9606" s="142"/>
      <c r="E9606" s="142"/>
      <c r="F9606" s="142"/>
      <c r="K9606" s="140" t="s">
        <v>9302</v>
      </c>
    </row>
    <row r="9607" spans="1:11" s="139" customFormat="1" ht="30" customHeight="1">
      <c r="A9607" s="140" t="s">
        <v>6280</v>
      </c>
      <c r="B9607" s="142"/>
      <c r="C9607" s="142"/>
      <c r="D9607" s="142"/>
      <c r="E9607" s="142"/>
      <c r="F9607" s="142" t="s">
        <v>9303</v>
      </c>
      <c r="K9607" s="140" t="s">
        <v>9304</v>
      </c>
    </row>
    <row r="9608" spans="1:11" s="139" customFormat="1" ht="30" customHeight="1">
      <c r="A9608" s="140" t="s">
        <v>6281</v>
      </c>
      <c r="B9608" s="142"/>
      <c r="C9608" s="142"/>
      <c r="D9608" s="142"/>
      <c r="E9608" s="142"/>
      <c r="F9608" s="142" t="s">
        <v>9305</v>
      </c>
      <c r="K9608" s="140" t="s">
        <v>9306</v>
      </c>
    </row>
    <row r="9609" spans="1:11" s="139" customFormat="1" ht="30" customHeight="1">
      <c r="A9609" s="140" t="s">
        <v>6282</v>
      </c>
      <c r="B9609" s="142"/>
      <c r="C9609" s="142"/>
      <c r="D9609" s="142">
        <v>19106.2</v>
      </c>
      <c r="E9609" s="142">
        <v>19106.2</v>
      </c>
      <c r="F9609" s="142" t="s">
        <v>9307</v>
      </c>
      <c r="K9609" s="140" t="s">
        <v>9308</v>
      </c>
    </row>
    <row r="9610" spans="1:11" s="139" customFormat="1" ht="30" customHeight="1">
      <c r="A9610" s="140" t="s">
        <v>52</v>
      </c>
      <c r="B9610" s="142"/>
      <c r="C9610" s="142"/>
      <c r="D9610" s="142"/>
      <c r="E9610" s="142"/>
      <c r="F9610" s="142"/>
      <c r="K9610" s="140" t="s">
        <v>52</v>
      </c>
    </row>
    <row r="9611" spans="1:11" s="139" customFormat="1" ht="30" customHeight="1">
      <c r="A9611" s="140" t="s">
        <v>3748</v>
      </c>
      <c r="B9611" s="142"/>
      <c r="C9611" s="142"/>
      <c r="D9611" s="142">
        <v>19106.2</v>
      </c>
      <c r="E9611" s="142">
        <v>19106.2</v>
      </c>
      <c r="F9611" s="142"/>
      <c r="K9611" s="140" t="s">
        <v>6924</v>
      </c>
    </row>
    <row r="9612" spans="1:11" s="139" customFormat="1" ht="30" customHeight="1">
      <c r="A9612" s="140" t="s">
        <v>52</v>
      </c>
      <c r="B9612" s="146"/>
      <c r="C9612" s="146"/>
      <c r="D9612" s="146"/>
      <c r="E9612" s="146"/>
      <c r="F9612" s="146"/>
      <c r="K9612" s="140" t="s">
        <v>6994</v>
      </c>
    </row>
    <row r="9613" spans="1:11" s="139" customFormat="1" ht="30" customHeight="1">
      <c r="A9613" s="140" t="s">
        <v>4639</v>
      </c>
      <c r="B9613" s="146">
        <v>14897.3</v>
      </c>
      <c r="C9613" s="146">
        <v>115607.9</v>
      </c>
      <c r="D9613" s="146">
        <v>164816.1</v>
      </c>
      <c r="E9613" s="146">
        <v>295321.3</v>
      </c>
      <c r="F9613" s="146"/>
      <c r="K9613" s="140" t="s">
        <v>7992</v>
      </c>
    </row>
    <row r="9614" spans="1:11" s="139" customFormat="1" ht="30" customHeight="1">
      <c r="A9614" s="140"/>
      <c r="B9614" s="140"/>
      <c r="C9614" s="140"/>
      <c r="D9614" s="140"/>
      <c r="E9614" s="140"/>
      <c r="F9614" s="140"/>
    </row>
    <row r="9615" spans="1:11" s="139" customFormat="1" ht="30" customHeight="1" thickBot="1">
      <c r="A9615" s="144" t="s">
        <v>3566</v>
      </c>
      <c r="B9615" s="145">
        <v>14897</v>
      </c>
      <c r="C9615" s="145">
        <v>115607</v>
      </c>
      <c r="D9615" s="145">
        <v>164816</v>
      </c>
      <c r="E9615" s="145">
        <v>295320</v>
      </c>
      <c r="F9615" s="144"/>
    </row>
    <row r="9616" spans="1:11" s="139" customFormat="1" ht="30" customHeight="1">
      <c r="A9616" s="140"/>
      <c r="B9616" s="140"/>
      <c r="C9616" s="140"/>
      <c r="D9616" s="140"/>
      <c r="E9616" s="140"/>
      <c r="F9616" s="140"/>
    </row>
    <row r="9617" spans="1:11" s="139" customFormat="1" ht="30" customHeight="1">
      <c r="A9617" s="140" t="s">
        <v>9648</v>
      </c>
      <c r="B9617" s="141">
        <v>16350</v>
      </c>
      <c r="C9617" s="141">
        <v>126885</v>
      </c>
      <c r="D9617" s="141">
        <v>180893</v>
      </c>
      <c r="E9617" s="141">
        <v>324128</v>
      </c>
      <c r="F9617" s="140" t="s">
        <v>52</v>
      </c>
      <c r="G9617" s="139" t="s">
        <v>52</v>
      </c>
      <c r="H9617" s="139" t="s">
        <v>6655</v>
      </c>
      <c r="K9617" s="139">
        <v>1</v>
      </c>
    </row>
    <row r="9618" spans="1:11" s="139" customFormat="1" ht="30" customHeight="1">
      <c r="A9618" s="147"/>
      <c r="B9618" s="140"/>
      <c r="C9618" s="140"/>
      <c r="D9618" s="140"/>
      <c r="E9618" s="140"/>
      <c r="F9618" s="140"/>
    </row>
    <row r="9619" spans="1:11" s="139" customFormat="1" ht="30" customHeight="1">
      <c r="A9619" s="140" t="s">
        <v>6674</v>
      </c>
      <c r="B9619" s="140"/>
      <c r="C9619" s="140"/>
      <c r="D9619" s="140"/>
      <c r="E9619" s="140"/>
      <c r="F9619" s="140"/>
      <c r="G9619" s="139" t="s">
        <v>52</v>
      </c>
      <c r="I9619" s="139" t="s">
        <v>1535</v>
      </c>
      <c r="J9619" s="139" t="s">
        <v>52</v>
      </c>
      <c r="K9619" s="139" t="s">
        <v>56</v>
      </c>
    </row>
    <row r="9620" spans="1:11" s="139" customFormat="1" ht="30" customHeight="1">
      <c r="A9620" s="140" t="s">
        <v>6283</v>
      </c>
      <c r="B9620" s="142"/>
      <c r="C9620" s="142"/>
      <c r="D9620" s="142"/>
      <c r="E9620" s="142"/>
      <c r="F9620" s="142"/>
      <c r="K9620" s="140" t="s">
        <v>9649</v>
      </c>
    </row>
    <row r="9621" spans="1:11" s="139" customFormat="1" ht="30" customHeight="1">
      <c r="A9621" s="140" t="s">
        <v>3548</v>
      </c>
      <c r="B9621" s="142"/>
      <c r="C9621" s="142"/>
      <c r="D9621" s="142"/>
      <c r="E9621" s="142"/>
      <c r="F9621" s="142"/>
      <c r="K9621" s="140" t="s">
        <v>6677</v>
      </c>
    </row>
    <row r="9622" spans="1:11" s="139" customFormat="1" ht="30" customHeight="1">
      <c r="A9622" s="140" t="s">
        <v>5847</v>
      </c>
      <c r="B9622" s="142"/>
      <c r="C9622" s="142"/>
      <c r="D9622" s="142"/>
      <c r="E9622" s="142"/>
      <c r="F9622" s="142"/>
      <c r="K9622" s="140" t="s">
        <v>9285</v>
      </c>
    </row>
    <row r="9623" spans="1:11" s="139" customFormat="1" ht="30" customHeight="1">
      <c r="A9623" s="140" t="s">
        <v>5848</v>
      </c>
      <c r="B9623" s="142"/>
      <c r="C9623" s="142"/>
      <c r="D9623" s="142"/>
      <c r="E9623" s="142"/>
      <c r="F9623" s="142"/>
      <c r="K9623" s="140" t="s">
        <v>9286</v>
      </c>
    </row>
    <row r="9624" spans="1:11" s="139" customFormat="1" ht="30" customHeight="1">
      <c r="A9624" s="140" t="s">
        <v>5849</v>
      </c>
      <c r="B9624" s="142"/>
      <c r="C9624" s="142"/>
      <c r="D9624" s="142"/>
      <c r="E9624" s="142"/>
      <c r="F9624" s="142"/>
      <c r="K9624" s="140" t="s">
        <v>9287</v>
      </c>
    </row>
    <row r="9625" spans="1:11" s="139" customFormat="1" ht="30" customHeight="1">
      <c r="A9625" s="140" t="s">
        <v>5850</v>
      </c>
      <c r="B9625" s="142"/>
      <c r="C9625" s="142"/>
      <c r="D9625" s="142"/>
      <c r="E9625" s="142"/>
      <c r="F9625" s="142"/>
      <c r="K9625" s="140" t="s">
        <v>9288</v>
      </c>
    </row>
    <row r="9626" spans="1:11" s="139" customFormat="1" ht="30" customHeight="1">
      <c r="A9626" s="140" t="s">
        <v>5851</v>
      </c>
      <c r="B9626" s="142"/>
      <c r="C9626" s="142"/>
      <c r="D9626" s="142"/>
      <c r="E9626" s="142"/>
      <c r="F9626" s="142"/>
      <c r="K9626" s="140" t="s">
        <v>9289</v>
      </c>
    </row>
    <row r="9627" spans="1:11" s="139" customFormat="1" ht="30" customHeight="1">
      <c r="A9627" s="140" t="s">
        <v>5852</v>
      </c>
      <c r="B9627" s="142"/>
      <c r="C9627" s="142"/>
      <c r="D9627" s="142"/>
      <c r="E9627" s="142"/>
      <c r="F9627" s="142"/>
      <c r="K9627" s="140" t="s">
        <v>9290</v>
      </c>
    </row>
    <row r="9628" spans="1:11" s="139" customFormat="1" ht="30" customHeight="1">
      <c r="A9628" s="140" t="s">
        <v>5853</v>
      </c>
      <c r="B9628" s="142"/>
      <c r="C9628" s="142"/>
      <c r="D9628" s="142"/>
      <c r="E9628" s="142"/>
      <c r="F9628" s="142"/>
      <c r="K9628" s="140" t="s">
        <v>9291</v>
      </c>
    </row>
    <row r="9629" spans="1:11" s="139" customFormat="1" ht="30" customHeight="1">
      <c r="A9629" s="140" t="s">
        <v>3576</v>
      </c>
      <c r="B9629" s="142"/>
      <c r="C9629" s="142"/>
      <c r="D9629" s="142"/>
      <c r="E9629" s="142"/>
      <c r="F9629" s="142"/>
      <c r="K9629" s="140" t="s">
        <v>6708</v>
      </c>
    </row>
    <row r="9630" spans="1:11" s="139" customFormat="1" ht="30" customHeight="1">
      <c r="A9630" s="140" t="s">
        <v>3577</v>
      </c>
      <c r="B9630" s="142"/>
      <c r="C9630" s="142"/>
      <c r="D9630" s="142"/>
      <c r="E9630" s="142"/>
      <c r="F9630" s="142"/>
      <c r="K9630" s="140" t="s">
        <v>6709</v>
      </c>
    </row>
    <row r="9631" spans="1:11" s="139" customFormat="1" ht="30" customHeight="1">
      <c r="A9631" s="140" t="s">
        <v>3578</v>
      </c>
      <c r="B9631" s="142"/>
      <c r="C9631" s="142"/>
      <c r="D9631" s="142"/>
      <c r="E9631" s="142"/>
      <c r="F9631" s="142"/>
      <c r="K9631" s="140" t="s">
        <v>6710</v>
      </c>
    </row>
    <row r="9632" spans="1:11" s="139" customFormat="1" ht="30" customHeight="1">
      <c r="A9632" s="140" t="s">
        <v>3579</v>
      </c>
      <c r="B9632" s="142"/>
      <c r="C9632" s="142"/>
      <c r="D9632" s="142"/>
      <c r="E9632" s="142"/>
      <c r="F9632" s="142"/>
      <c r="K9632" s="140" t="s">
        <v>6711</v>
      </c>
    </row>
    <row r="9633" spans="1:11" s="139" customFormat="1" ht="30" customHeight="1">
      <c r="A9633" s="140" t="s">
        <v>3580</v>
      </c>
      <c r="B9633" s="142"/>
      <c r="C9633" s="142"/>
      <c r="D9633" s="142"/>
      <c r="E9633" s="142"/>
      <c r="F9633" s="142"/>
      <c r="K9633" s="140" t="s">
        <v>6712</v>
      </c>
    </row>
    <row r="9634" spans="1:11" s="139" customFormat="1" ht="30" customHeight="1">
      <c r="A9634" s="140" t="s">
        <v>3581</v>
      </c>
      <c r="B9634" s="142"/>
      <c r="C9634" s="142"/>
      <c r="D9634" s="142"/>
      <c r="E9634" s="142"/>
      <c r="F9634" s="142"/>
      <c r="K9634" s="140" t="s">
        <v>6713</v>
      </c>
    </row>
    <row r="9635" spans="1:11" s="139" customFormat="1" ht="30" customHeight="1">
      <c r="A9635" s="140" t="s">
        <v>5854</v>
      </c>
      <c r="B9635" s="142"/>
      <c r="C9635" s="142"/>
      <c r="D9635" s="142"/>
      <c r="E9635" s="142"/>
      <c r="F9635" s="142"/>
      <c r="K9635" s="140" t="s">
        <v>9292</v>
      </c>
    </row>
    <row r="9636" spans="1:11" s="139" customFormat="1" ht="30" customHeight="1">
      <c r="A9636" s="140" t="s">
        <v>5855</v>
      </c>
      <c r="B9636" s="142"/>
      <c r="C9636" s="142"/>
      <c r="D9636" s="142"/>
      <c r="E9636" s="142"/>
      <c r="F9636" s="142"/>
      <c r="K9636" s="140" t="s">
        <v>9293</v>
      </c>
    </row>
    <row r="9637" spans="1:11" s="139" customFormat="1" ht="30" customHeight="1">
      <c r="A9637" s="140" t="s">
        <v>6284</v>
      </c>
      <c r="B9637" s="142"/>
      <c r="C9637" s="142"/>
      <c r="D9637" s="142"/>
      <c r="E9637" s="142"/>
      <c r="F9637" s="142"/>
      <c r="K9637" s="140" t="s">
        <v>9650</v>
      </c>
    </row>
    <row r="9638" spans="1:11" s="139" customFormat="1" ht="30" customHeight="1">
      <c r="A9638" s="140" t="s">
        <v>4992</v>
      </c>
      <c r="B9638" s="142"/>
      <c r="C9638" s="142"/>
      <c r="D9638" s="142"/>
      <c r="E9638" s="142"/>
      <c r="F9638" s="142"/>
      <c r="K9638" s="140" t="s">
        <v>8411</v>
      </c>
    </row>
    <row r="9639" spans="1:11" s="139" customFormat="1" ht="30" customHeight="1">
      <c r="A9639" s="140" t="s">
        <v>4993</v>
      </c>
      <c r="B9639" s="142"/>
      <c r="C9639" s="142"/>
      <c r="D9639" s="142"/>
      <c r="E9639" s="142"/>
      <c r="F9639" s="142"/>
      <c r="K9639" s="140" t="s">
        <v>8412</v>
      </c>
    </row>
    <row r="9640" spans="1:11" s="139" customFormat="1" ht="30" customHeight="1">
      <c r="A9640" s="140" t="s">
        <v>4994</v>
      </c>
      <c r="B9640" s="142"/>
      <c r="C9640" s="142"/>
      <c r="D9640" s="142"/>
      <c r="E9640" s="142"/>
      <c r="F9640" s="142"/>
      <c r="K9640" s="140" t="s">
        <v>8413</v>
      </c>
    </row>
    <row r="9641" spans="1:11" s="139" customFormat="1" ht="30" customHeight="1">
      <c r="A9641" s="140" t="s">
        <v>4995</v>
      </c>
      <c r="B9641" s="142"/>
      <c r="C9641" s="142"/>
      <c r="D9641" s="142"/>
      <c r="E9641" s="142"/>
      <c r="F9641" s="142"/>
      <c r="K9641" s="140" t="s">
        <v>8414</v>
      </c>
    </row>
    <row r="9642" spans="1:11" s="139" customFormat="1" ht="30" customHeight="1">
      <c r="A9642" s="140" t="s">
        <v>4994</v>
      </c>
      <c r="B9642" s="142"/>
      <c r="C9642" s="142"/>
      <c r="D9642" s="142"/>
      <c r="E9642" s="142"/>
      <c r="F9642" s="142"/>
      <c r="K9642" s="140" t="s">
        <v>8413</v>
      </c>
    </row>
    <row r="9643" spans="1:11" s="139" customFormat="1" ht="30" customHeight="1">
      <c r="A9643" s="140" t="s">
        <v>4996</v>
      </c>
      <c r="B9643" s="142"/>
      <c r="C9643" s="142"/>
      <c r="D9643" s="142"/>
      <c r="E9643" s="142"/>
      <c r="F9643" s="142"/>
      <c r="K9643" s="140" t="s">
        <v>8415</v>
      </c>
    </row>
    <row r="9644" spans="1:11" s="139" customFormat="1" ht="30" customHeight="1">
      <c r="A9644" s="140" t="s">
        <v>4997</v>
      </c>
      <c r="B9644" s="142"/>
      <c r="C9644" s="142"/>
      <c r="D9644" s="142"/>
      <c r="E9644" s="142"/>
      <c r="F9644" s="142"/>
      <c r="K9644" s="140" t="s">
        <v>8416</v>
      </c>
    </row>
    <row r="9645" spans="1:11" s="139" customFormat="1" ht="30" customHeight="1">
      <c r="A9645" s="140" t="s">
        <v>3586</v>
      </c>
      <c r="B9645" s="142"/>
      <c r="C9645" s="142"/>
      <c r="D9645" s="142"/>
      <c r="E9645" s="142"/>
      <c r="F9645" s="142"/>
      <c r="K9645" s="140" t="s">
        <v>6718</v>
      </c>
    </row>
    <row r="9646" spans="1:11" s="139" customFormat="1" ht="30" customHeight="1">
      <c r="A9646" s="140" t="s">
        <v>5857</v>
      </c>
      <c r="B9646" s="142"/>
      <c r="C9646" s="142"/>
      <c r="D9646" s="142"/>
      <c r="E9646" s="142"/>
      <c r="F9646" s="142"/>
      <c r="K9646" s="140" t="s">
        <v>9295</v>
      </c>
    </row>
    <row r="9647" spans="1:11" s="139" customFormat="1" ht="30" customHeight="1">
      <c r="A9647" s="140" t="s">
        <v>5858</v>
      </c>
      <c r="B9647" s="142"/>
      <c r="C9647" s="142"/>
      <c r="D9647" s="142"/>
      <c r="E9647" s="142"/>
      <c r="F9647" s="142"/>
      <c r="K9647" s="140" t="s">
        <v>9296</v>
      </c>
    </row>
    <row r="9648" spans="1:11" s="139" customFormat="1" ht="30" customHeight="1">
      <c r="A9648" s="140" t="s">
        <v>6285</v>
      </c>
      <c r="B9648" s="142"/>
      <c r="C9648" s="142"/>
      <c r="D9648" s="142"/>
      <c r="E9648" s="142"/>
      <c r="F9648" s="142"/>
      <c r="K9648" s="140" t="s">
        <v>9297</v>
      </c>
    </row>
    <row r="9649" spans="1:11" s="139" customFormat="1" ht="30" customHeight="1">
      <c r="A9649" s="140" t="s">
        <v>52</v>
      </c>
      <c r="B9649" s="142"/>
      <c r="C9649" s="142"/>
      <c r="D9649" s="142"/>
      <c r="E9649" s="142"/>
      <c r="F9649" s="142"/>
      <c r="K9649" s="140" t="s">
        <v>6676</v>
      </c>
    </row>
    <row r="9650" spans="1:11" s="139" customFormat="1" ht="30" customHeight="1">
      <c r="A9650" s="140" t="s">
        <v>5860</v>
      </c>
      <c r="B9650" s="142"/>
      <c r="C9650" s="142"/>
      <c r="D9650" s="142"/>
      <c r="E9650" s="142"/>
      <c r="F9650" s="142"/>
      <c r="K9650" s="140" t="s">
        <v>9298</v>
      </c>
    </row>
    <row r="9651" spans="1:11" s="139" customFormat="1" ht="30" customHeight="1">
      <c r="A9651" s="140" t="s">
        <v>6286</v>
      </c>
      <c r="B9651" s="142">
        <v>16350.6</v>
      </c>
      <c r="C9651" s="142"/>
      <c r="D9651" s="142"/>
      <c r="E9651" s="142">
        <v>16350.6</v>
      </c>
      <c r="F9651" s="142" t="s">
        <v>6722</v>
      </c>
      <c r="K9651" s="140" t="s">
        <v>9651</v>
      </c>
    </row>
    <row r="9652" spans="1:11" s="139" customFormat="1" ht="30" customHeight="1">
      <c r="A9652" s="140" t="s">
        <v>6287</v>
      </c>
      <c r="B9652" s="142"/>
      <c r="C9652" s="142">
        <v>126885.4</v>
      </c>
      <c r="D9652" s="142"/>
      <c r="E9652" s="142">
        <v>126885.4</v>
      </c>
      <c r="F9652" s="142" t="s">
        <v>6724</v>
      </c>
      <c r="K9652" s="140" t="s">
        <v>9300</v>
      </c>
    </row>
    <row r="9653" spans="1:11" s="139" customFormat="1" ht="30" customHeight="1">
      <c r="A9653" s="140" t="s">
        <v>6288</v>
      </c>
      <c r="B9653" s="142"/>
      <c r="C9653" s="142"/>
      <c r="D9653" s="142">
        <v>159923.79999999999</v>
      </c>
      <c r="E9653" s="142">
        <v>159923.79999999999</v>
      </c>
      <c r="F9653" s="142" t="s">
        <v>6726</v>
      </c>
      <c r="K9653" s="140" t="s">
        <v>9301</v>
      </c>
    </row>
    <row r="9654" spans="1:11" s="139" customFormat="1" ht="30" customHeight="1">
      <c r="A9654" s="140" t="s">
        <v>52</v>
      </c>
      <c r="B9654" s="142"/>
      <c r="C9654" s="142"/>
      <c r="D9654" s="142"/>
      <c r="E9654" s="142"/>
      <c r="F9654" s="142"/>
      <c r="K9654" s="140" t="s">
        <v>52</v>
      </c>
    </row>
    <row r="9655" spans="1:11" s="139" customFormat="1" ht="30" customHeight="1">
      <c r="A9655" s="140" t="s">
        <v>3748</v>
      </c>
      <c r="B9655" s="142">
        <v>16350.6</v>
      </c>
      <c r="C9655" s="142">
        <v>126885.4</v>
      </c>
      <c r="D9655" s="142">
        <v>159923.79999999999</v>
      </c>
      <c r="E9655" s="142">
        <v>303159.8</v>
      </c>
      <c r="F9655" s="142"/>
      <c r="K9655" s="140" t="s">
        <v>6919</v>
      </c>
    </row>
    <row r="9656" spans="1:11" s="139" customFormat="1" ht="30" customHeight="1">
      <c r="A9656" s="140" t="s">
        <v>52</v>
      </c>
      <c r="B9656" s="142"/>
      <c r="C9656" s="142"/>
      <c r="D9656" s="142"/>
      <c r="E9656" s="142"/>
      <c r="F9656" s="142"/>
      <c r="K9656" s="140" t="s">
        <v>6758</v>
      </c>
    </row>
    <row r="9657" spans="1:11" s="139" customFormat="1" ht="30" customHeight="1">
      <c r="A9657" s="140" t="s">
        <v>5864</v>
      </c>
      <c r="B9657" s="142"/>
      <c r="C9657" s="142"/>
      <c r="D9657" s="142"/>
      <c r="E9657" s="142"/>
      <c r="F9657" s="142"/>
      <c r="K9657" s="140" t="s">
        <v>9302</v>
      </c>
    </row>
    <row r="9658" spans="1:11" s="139" customFormat="1" ht="30" customHeight="1">
      <c r="A9658" s="140" t="s">
        <v>6289</v>
      </c>
      <c r="B9658" s="142"/>
      <c r="C9658" s="142"/>
      <c r="D9658" s="142"/>
      <c r="E9658" s="142"/>
      <c r="F9658" s="142" t="s">
        <v>9303</v>
      </c>
      <c r="K9658" s="140" t="s">
        <v>9304</v>
      </c>
    </row>
    <row r="9659" spans="1:11" s="139" customFormat="1" ht="30" customHeight="1">
      <c r="A9659" s="140" t="s">
        <v>6290</v>
      </c>
      <c r="B9659" s="142"/>
      <c r="C9659" s="142"/>
      <c r="D9659" s="142"/>
      <c r="E9659" s="142"/>
      <c r="F9659" s="142" t="s">
        <v>9305</v>
      </c>
      <c r="K9659" s="140" t="s">
        <v>9306</v>
      </c>
    </row>
    <row r="9660" spans="1:11" s="139" customFormat="1" ht="30" customHeight="1">
      <c r="A9660" s="140" t="s">
        <v>6291</v>
      </c>
      <c r="B9660" s="142"/>
      <c r="C9660" s="142"/>
      <c r="D9660" s="142">
        <v>20970</v>
      </c>
      <c r="E9660" s="142">
        <v>20970</v>
      </c>
      <c r="F9660" s="142" t="s">
        <v>9307</v>
      </c>
      <c r="K9660" s="140" t="s">
        <v>9308</v>
      </c>
    </row>
    <row r="9661" spans="1:11" s="139" customFormat="1" ht="30" customHeight="1">
      <c r="A9661" s="140" t="s">
        <v>52</v>
      </c>
      <c r="B9661" s="142"/>
      <c r="C9661" s="142"/>
      <c r="D9661" s="142"/>
      <c r="E9661" s="142"/>
      <c r="F9661" s="142"/>
      <c r="K9661" s="140" t="s">
        <v>52</v>
      </c>
    </row>
    <row r="9662" spans="1:11" s="139" customFormat="1" ht="30" customHeight="1">
      <c r="A9662" s="140" t="s">
        <v>3748</v>
      </c>
      <c r="B9662" s="142"/>
      <c r="C9662" s="142"/>
      <c r="D9662" s="142">
        <v>20970</v>
      </c>
      <c r="E9662" s="142">
        <v>20970</v>
      </c>
      <c r="F9662" s="142"/>
      <c r="K9662" s="140" t="s">
        <v>6924</v>
      </c>
    </row>
    <row r="9663" spans="1:11" s="139" customFormat="1" ht="30" customHeight="1">
      <c r="A9663" s="140" t="s">
        <v>52</v>
      </c>
      <c r="B9663" s="146"/>
      <c r="C9663" s="146"/>
      <c r="D9663" s="146"/>
      <c r="E9663" s="146"/>
      <c r="F9663" s="146"/>
      <c r="K9663" s="140" t="s">
        <v>6994</v>
      </c>
    </row>
    <row r="9664" spans="1:11" s="139" customFormat="1" ht="30" customHeight="1">
      <c r="A9664" s="140" t="s">
        <v>4639</v>
      </c>
      <c r="B9664" s="146">
        <v>16350.6</v>
      </c>
      <c r="C9664" s="146">
        <v>126885.4</v>
      </c>
      <c r="D9664" s="146">
        <v>180893.8</v>
      </c>
      <c r="E9664" s="146">
        <v>324129.8</v>
      </c>
      <c r="F9664" s="146"/>
      <c r="K9664" s="140" t="s">
        <v>7992</v>
      </c>
    </row>
    <row r="9665" spans="1:11" s="139" customFormat="1" ht="30" customHeight="1">
      <c r="A9665" s="140"/>
      <c r="B9665" s="140"/>
      <c r="C9665" s="140"/>
      <c r="D9665" s="140"/>
      <c r="E9665" s="140"/>
      <c r="F9665" s="140"/>
    </row>
    <row r="9666" spans="1:11" s="139" customFormat="1" ht="30" customHeight="1" thickBot="1">
      <c r="A9666" s="144" t="s">
        <v>3566</v>
      </c>
      <c r="B9666" s="145">
        <v>16350</v>
      </c>
      <c r="C9666" s="145">
        <v>126885</v>
      </c>
      <c r="D9666" s="145">
        <v>180893</v>
      </c>
      <c r="E9666" s="145">
        <v>324128</v>
      </c>
      <c r="F9666" s="144"/>
    </row>
    <row r="9667" spans="1:11" s="139" customFormat="1" ht="30" customHeight="1">
      <c r="A9667" s="140"/>
      <c r="B9667" s="140"/>
      <c r="C9667" s="140"/>
      <c r="D9667" s="140"/>
      <c r="E9667" s="140"/>
      <c r="F9667" s="140"/>
    </row>
    <row r="9668" spans="1:11" s="139" customFormat="1" ht="30" customHeight="1">
      <c r="A9668" s="140" t="s">
        <v>9652</v>
      </c>
      <c r="B9668" s="141">
        <v>20892</v>
      </c>
      <c r="C9668" s="141">
        <v>162133</v>
      </c>
      <c r="D9668" s="141">
        <v>231144</v>
      </c>
      <c r="E9668" s="141">
        <v>414169</v>
      </c>
      <c r="F9668" s="140" t="s">
        <v>52</v>
      </c>
      <c r="G9668" s="139" t="s">
        <v>52</v>
      </c>
      <c r="H9668" s="139" t="s">
        <v>6656</v>
      </c>
      <c r="K9668" s="139">
        <v>1</v>
      </c>
    </row>
    <row r="9669" spans="1:11" s="139" customFormat="1" ht="30" customHeight="1">
      <c r="A9669" s="147"/>
      <c r="B9669" s="140"/>
      <c r="C9669" s="140"/>
      <c r="D9669" s="140"/>
      <c r="E9669" s="140"/>
      <c r="F9669" s="140"/>
    </row>
    <row r="9670" spans="1:11" s="139" customFormat="1" ht="30" customHeight="1">
      <c r="A9670" s="140" t="s">
        <v>6674</v>
      </c>
      <c r="B9670" s="140"/>
      <c r="C9670" s="140"/>
      <c r="D9670" s="140"/>
      <c r="E9670" s="140"/>
      <c r="F9670" s="140"/>
      <c r="G9670" s="139" t="s">
        <v>52</v>
      </c>
      <c r="I9670" s="139" t="s">
        <v>1535</v>
      </c>
      <c r="J9670" s="139" t="s">
        <v>52</v>
      </c>
      <c r="K9670" s="139" t="s">
        <v>56</v>
      </c>
    </row>
    <row r="9671" spans="1:11" s="139" customFormat="1" ht="30" customHeight="1">
      <c r="A9671" s="140" t="s">
        <v>6292</v>
      </c>
      <c r="B9671" s="142"/>
      <c r="C9671" s="142"/>
      <c r="D9671" s="142"/>
      <c r="E9671" s="142"/>
      <c r="F9671" s="142"/>
      <c r="K9671" s="140" t="s">
        <v>9653</v>
      </c>
    </row>
    <row r="9672" spans="1:11" s="139" customFormat="1" ht="30" customHeight="1">
      <c r="A9672" s="140" t="s">
        <v>3548</v>
      </c>
      <c r="B9672" s="142"/>
      <c r="C9672" s="142"/>
      <c r="D9672" s="142"/>
      <c r="E9672" s="142"/>
      <c r="F9672" s="142"/>
      <c r="K9672" s="140" t="s">
        <v>6677</v>
      </c>
    </row>
    <row r="9673" spans="1:11" s="139" customFormat="1" ht="30" customHeight="1">
      <c r="A9673" s="140" t="s">
        <v>5847</v>
      </c>
      <c r="B9673" s="142"/>
      <c r="C9673" s="142"/>
      <c r="D9673" s="142"/>
      <c r="E9673" s="142"/>
      <c r="F9673" s="142"/>
      <c r="K9673" s="140" t="s">
        <v>9285</v>
      </c>
    </row>
    <row r="9674" spans="1:11" s="139" customFormat="1" ht="30" customHeight="1">
      <c r="A9674" s="140" t="s">
        <v>5848</v>
      </c>
      <c r="B9674" s="142"/>
      <c r="C9674" s="142"/>
      <c r="D9674" s="142"/>
      <c r="E9674" s="142"/>
      <c r="F9674" s="142"/>
      <c r="K9674" s="140" t="s">
        <v>9286</v>
      </c>
    </row>
    <row r="9675" spans="1:11" s="139" customFormat="1" ht="30" customHeight="1">
      <c r="A9675" s="140" t="s">
        <v>5849</v>
      </c>
      <c r="B9675" s="142"/>
      <c r="C9675" s="142"/>
      <c r="D9675" s="142"/>
      <c r="E9675" s="142"/>
      <c r="F9675" s="142"/>
      <c r="K9675" s="140" t="s">
        <v>9287</v>
      </c>
    </row>
    <row r="9676" spans="1:11" s="139" customFormat="1" ht="30" customHeight="1">
      <c r="A9676" s="140" t="s">
        <v>5850</v>
      </c>
      <c r="B9676" s="142"/>
      <c r="C9676" s="142"/>
      <c r="D9676" s="142"/>
      <c r="E9676" s="142"/>
      <c r="F9676" s="142"/>
      <c r="K9676" s="140" t="s">
        <v>9288</v>
      </c>
    </row>
    <row r="9677" spans="1:11" s="139" customFormat="1" ht="30" customHeight="1">
      <c r="A9677" s="140" t="s">
        <v>5851</v>
      </c>
      <c r="B9677" s="142"/>
      <c r="C9677" s="142"/>
      <c r="D9677" s="142"/>
      <c r="E9677" s="142"/>
      <c r="F9677" s="142"/>
      <c r="K9677" s="140" t="s">
        <v>9289</v>
      </c>
    </row>
    <row r="9678" spans="1:11" s="139" customFormat="1" ht="30" customHeight="1">
      <c r="A9678" s="140" t="s">
        <v>5852</v>
      </c>
      <c r="B9678" s="142"/>
      <c r="C9678" s="142"/>
      <c r="D9678" s="142"/>
      <c r="E9678" s="142"/>
      <c r="F9678" s="142"/>
      <c r="K9678" s="140" t="s">
        <v>9290</v>
      </c>
    </row>
    <row r="9679" spans="1:11" s="139" customFormat="1" ht="30" customHeight="1">
      <c r="A9679" s="140" t="s">
        <v>5853</v>
      </c>
      <c r="B9679" s="142"/>
      <c r="C9679" s="142"/>
      <c r="D9679" s="142"/>
      <c r="E9679" s="142"/>
      <c r="F9679" s="142"/>
      <c r="K9679" s="140" t="s">
        <v>9291</v>
      </c>
    </row>
    <row r="9680" spans="1:11" s="139" customFormat="1" ht="30" customHeight="1">
      <c r="A9680" s="140" t="s">
        <v>3576</v>
      </c>
      <c r="B9680" s="142"/>
      <c r="C9680" s="142"/>
      <c r="D9680" s="142"/>
      <c r="E9680" s="142"/>
      <c r="F9680" s="142"/>
      <c r="K9680" s="140" t="s">
        <v>6708</v>
      </c>
    </row>
    <row r="9681" spans="1:11" s="139" customFormat="1" ht="30" customHeight="1">
      <c r="A9681" s="140" t="s">
        <v>3577</v>
      </c>
      <c r="B9681" s="142"/>
      <c r="C9681" s="142"/>
      <c r="D9681" s="142"/>
      <c r="E9681" s="142"/>
      <c r="F9681" s="142"/>
      <c r="K9681" s="140" t="s">
        <v>6709</v>
      </c>
    </row>
    <row r="9682" spans="1:11" s="139" customFormat="1" ht="30" customHeight="1">
      <c r="A9682" s="140" t="s">
        <v>3578</v>
      </c>
      <c r="B9682" s="142"/>
      <c r="C9682" s="142"/>
      <c r="D9682" s="142"/>
      <c r="E9682" s="142"/>
      <c r="F9682" s="142"/>
      <c r="K9682" s="140" t="s">
        <v>6710</v>
      </c>
    </row>
    <row r="9683" spans="1:11" s="139" customFormat="1" ht="30" customHeight="1">
      <c r="A9683" s="140" t="s">
        <v>3579</v>
      </c>
      <c r="B9683" s="142"/>
      <c r="C9683" s="142"/>
      <c r="D9683" s="142"/>
      <c r="E9683" s="142"/>
      <c r="F9683" s="142"/>
      <c r="K9683" s="140" t="s">
        <v>6711</v>
      </c>
    </row>
    <row r="9684" spans="1:11" s="139" customFormat="1" ht="30" customHeight="1">
      <c r="A9684" s="140" t="s">
        <v>3580</v>
      </c>
      <c r="B9684" s="142"/>
      <c r="C9684" s="142"/>
      <c r="D9684" s="142"/>
      <c r="E9684" s="142"/>
      <c r="F9684" s="142"/>
      <c r="K9684" s="140" t="s">
        <v>6712</v>
      </c>
    </row>
    <row r="9685" spans="1:11" s="139" customFormat="1" ht="30" customHeight="1">
      <c r="A9685" s="140" t="s">
        <v>3581</v>
      </c>
      <c r="B9685" s="142"/>
      <c r="C9685" s="142"/>
      <c r="D9685" s="142"/>
      <c r="E9685" s="142"/>
      <c r="F9685" s="142"/>
      <c r="K9685" s="140" t="s">
        <v>6713</v>
      </c>
    </row>
    <row r="9686" spans="1:11" s="139" customFormat="1" ht="30" customHeight="1">
      <c r="A9686" s="140" t="s">
        <v>5854</v>
      </c>
      <c r="B9686" s="142"/>
      <c r="C9686" s="142"/>
      <c r="D9686" s="142"/>
      <c r="E9686" s="142"/>
      <c r="F9686" s="142"/>
      <c r="K9686" s="140" t="s">
        <v>9292</v>
      </c>
    </row>
    <row r="9687" spans="1:11" s="139" customFormat="1" ht="30" customHeight="1">
      <c r="A9687" s="140" t="s">
        <v>5855</v>
      </c>
      <c r="B9687" s="142"/>
      <c r="C9687" s="142"/>
      <c r="D9687" s="142"/>
      <c r="E9687" s="142"/>
      <c r="F9687" s="142"/>
      <c r="K9687" s="140" t="s">
        <v>9293</v>
      </c>
    </row>
    <row r="9688" spans="1:11" s="139" customFormat="1" ht="30" customHeight="1">
      <c r="A9688" s="140" t="s">
        <v>6293</v>
      </c>
      <c r="B9688" s="142"/>
      <c r="C9688" s="142"/>
      <c r="D9688" s="142"/>
      <c r="E9688" s="142"/>
      <c r="F9688" s="142"/>
      <c r="K9688" s="140" t="s">
        <v>9654</v>
      </c>
    </row>
    <row r="9689" spans="1:11" s="139" customFormat="1" ht="30" customHeight="1">
      <c r="A9689" s="140" t="s">
        <v>4992</v>
      </c>
      <c r="B9689" s="142"/>
      <c r="C9689" s="142"/>
      <c r="D9689" s="142"/>
      <c r="E9689" s="142"/>
      <c r="F9689" s="142"/>
      <c r="K9689" s="140" t="s">
        <v>8411</v>
      </c>
    </row>
    <row r="9690" spans="1:11" s="139" customFormat="1" ht="30" customHeight="1">
      <c r="A9690" s="140" t="s">
        <v>4993</v>
      </c>
      <c r="B9690" s="142"/>
      <c r="C9690" s="142"/>
      <c r="D9690" s="142"/>
      <c r="E9690" s="142"/>
      <c r="F9690" s="142"/>
      <c r="K9690" s="140" t="s">
        <v>8412</v>
      </c>
    </row>
    <row r="9691" spans="1:11" s="139" customFormat="1" ht="30" customHeight="1">
      <c r="A9691" s="140" t="s">
        <v>4994</v>
      </c>
      <c r="B9691" s="142"/>
      <c r="C9691" s="142"/>
      <c r="D9691" s="142"/>
      <c r="E9691" s="142"/>
      <c r="F9691" s="142"/>
      <c r="K9691" s="140" t="s">
        <v>8413</v>
      </c>
    </row>
    <row r="9692" spans="1:11" s="139" customFormat="1" ht="30" customHeight="1">
      <c r="A9692" s="140" t="s">
        <v>4995</v>
      </c>
      <c r="B9692" s="142"/>
      <c r="C9692" s="142"/>
      <c r="D9692" s="142"/>
      <c r="E9692" s="142"/>
      <c r="F9692" s="142"/>
      <c r="K9692" s="140" t="s">
        <v>8414</v>
      </c>
    </row>
    <row r="9693" spans="1:11" s="139" customFormat="1" ht="30" customHeight="1">
      <c r="A9693" s="140" t="s">
        <v>4994</v>
      </c>
      <c r="B9693" s="142"/>
      <c r="C9693" s="142"/>
      <c r="D9693" s="142"/>
      <c r="E9693" s="142"/>
      <c r="F9693" s="142"/>
      <c r="K9693" s="140" t="s">
        <v>8413</v>
      </c>
    </row>
    <row r="9694" spans="1:11" s="139" customFormat="1" ht="30" customHeight="1">
      <c r="A9694" s="140" t="s">
        <v>4996</v>
      </c>
      <c r="B9694" s="142"/>
      <c r="C9694" s="142"/>
      <c r="D9694" s="142"/>
      <c r="E9694" s="142"/>
      <c r="F9694" s="142"/>
      <c r="K9694" s="140" t="s">
        <v>8415</v>
      </c>
    </row>
    <row r="9695" spans="1:11" s="139" customFormat="1" ht="30" customHeight="1">
      <c r="A9695" s="140" t="s">
        <v>4997</v>
      </c>
      <c r="B9695" s="142"/>
      <c r="C9695" s="142"/>
      <c r="D9695" s="142"/>
      <c r="E9695" s="142"/>
      <c r="F9695" s="142"/>
      <c r="K9695" s="140" t="s">
        <v>8416</v>
      </c>
    </row>
    <row r="9696" spans="1:11" s="139" customFormat="1" ht="30" customHeight="1">
      <c r="A9696" s="140" t="s">
        <v>3586</v>
      </c>
      <c r="B9696" s="142"/>
      <c r="C9696" s="142"/>
      <c r="D9696" s="142"/>
      <c r="E9696" s="142"/>
      <c r="F9696" s="142"/>
      <c r="K9696" s="140" t="s">
        <v>6718</v>
      </c>
    </row>
    <row r="9697" spans="1:11" s="139" customFormat="1" ht="30" customHeight="1">
      <c r="A9697" s="140" t="s">
        <v>5857</v>
      </c>
      <c r="B9697" s="142"/>
      <c r="C9697" s="142"/>
      <c r="D9697" s="142"/>
      <c r="E9697" s="142"/>
      <c r="F9697" s="142"/>
      <c r="K9697" s="140" t="s">
        <v>9295</v>
      </c>
    </row>
    <row r="9698" spans="1:11" s="139" customFormat="1" ht="30" customHeight="1">
      <c r="A9698" s="140" t="s">
        <v>5858</v>
      </c>
      <c r="B9698" s="142"/>
      <c r="C9698" s="142"/>
      <c r="D9698" s="142"/>
      <c r="E9698" s="142"/>
      <c r="F9698" s="142"/>
      <c r="K9698" s="140" t="s">
        <v>9296</v>
      </c>
    </row>
    <row r="9699" spans="1:11" s="139" customFormat="1" ht="30" customHeight="1">
      <c r="A9699" s="140" t="s">
        <v>6294</v>
      </c>
      <c r="B9699" s="142"/>
      <c r="C9699" s="142"/>
      <c r="D9699" s="142"/>
      <c r="E9699" s="142"/>
      <c r="F9699" s="142"/>
      <c r="K9699" s="140" t="s">
        <v>9297</v>
      </c>
    </row>
    <row r="9700" spans="1:11" s="139" customFormat="1" ht="30" customHeight="1">
      <c r="A9700" s="140" t="s">
        <v>52</v>
      </c>
      <c r="B9700" s="142"/>
      <c r="C9700" s="142"/>
      <c r="D9700" s="142"/>
      <c r="E9700" s="142"/>
      <c r="F9700" s="142"/>
      <c r="K9700" s="140" t="s">
        <v>6676</v>
      </c>
    </row>
    <row r="9701" spans="1:11" s="139" customFormat="1" ht="30" customHeight="1">
      <c r="A9701" s="140" t="s">
        <v>5860</v>
      </c>
      <c r="B9701" s="142"/>
      <c r="C9701" s="142"/>
      <c r="D9701" s="142"/>
      <c r="E9701" s="142"/>
      <c r="F9701" s="142"/>
      <c r="K9701" s="140" t="s">
        <v>9298</v>
      </c>
    </row>
    <row r="9702" spans="1:11" s="139" customFormat="1" ht="30" customHeight="1">
      <c r="A9702" s="140" t="s">
        <v>6295</v>
      </c>
      <c r="B9702" s="142">
        <v>20892.599999999999</v>
      </c>
      <c r="C9702" s="142"/>
      <c r="D9702" s="142"/>
      <c r="E9702" s="142">
        <v>20892.599999999999</v>
      </c>
      <c r="F9702" s="142" t="s">
        <v>6722</v>
      </c>
      <c r="K9702" s="140" t="s">
        <v>9299</v>
      </c>
    </row>
    <row r="9703" spans="1:11" s="139" customFormat="1" ht="30" customHeight="1">
      <c r="A9703" s="140" t="s">
        <v>6296</v>
      </c>
      <c r="B9703" s="142"/>
      <c r="C9703" s="142">
        <v>162133.1</v>
      </c>
      <c r="D9703" s="142"/>
      <c r="E9703" s="142">
        <v>162133.1</v>
      </c>
      <c r="F9703" s="142" t="s">
        <v>6724</v>
      </c>
      <c r="K9703" s="140" t="s">
        <v>9300</v>
      </c>
    </row>
    <row r="9704" spans="1:11" s="139" customFormat="1" ht="30" customHeight="1">
      <c r="A9704" s="140" t="s">
        <v>6297</v>
      </c>
      <c r="B9704" s="142"/>
      <c r="C9704" s="142"/>
      <c r="D9704" s="142">
        <v>204349.4</v>
      </c>
      <c r="E9704" s="142">
        <v>204349.4</v>
      </c>
      <c r="F9704" s="142" t="s">
        <v>6726</v>
      </c>
      <c r="K9704" s="140" t="s">
        <v>9301</v>
      </c>
    </row>
    <row r="9705" spans="1:11" s="139" customFormat="1" ht="30" customHeight="1">
      <c r="A9705" s="140" t="s">
        <v>52</v>
      </c>
      <c r="B9705" s="142"/>
      <c r="C9705" s="142"/>
      <c r="D9705" s="142"/>
      <c r="E9705" s="142"/>
      <c r="F9705" s="142"/>
      <c r="K9705" s="140" t="s">
        <v>52</v>
      </c>
    </row>
    <row r="9706" spans="1:11" s="139" customFormat="1" ht="30" customHeight="1">
      <c r="A9706" s="140" t="s">
        <v>3748</v>
      </c>
      <c r="B9706" s="142">
        <v>20892.599999999999</v>
      </c>
      <c r="C9706" s="142">
        <v>162133.1</v>
      </c>
      <c r="D9706" s="142">
        <v>204349.4</v>
      </c>
      <c r="E9706" s="142">
        <v>387375.10000000003</v>
      </c>
      <c r="F9706" s="142"/>
      <c r="K9706" s="140" t="s">
        <v>6919</v>
      </c>
    </row>
    <row r="9707" spans="1:11" s="139" customFormat="1" ht="30" customHeight="1">
      <c r="A9707" s="140" t="s">
        <v>52</v>
      </c>
      <c r="B9707" s="142"/>
      <c r="C9707" s="142"/>
      <c r="D9707" s="142"/>
      <c r="E9707" s="142"/>
      <c r="F9707" s="142"/>
      <c r="K9707" s="140" t="s">
        <v>6758</v>
      </c>
    </row>
    <row r="9708" spans="1:11" s="139" customFormat="1" ht="30" customHeight="1">
      <c r="A9708" s="140" t="s">
        <v>5864</v>
      </c>
      <c r="B9708" s="142"/>
      <c r="C9708" s="142"/>
      <c r="D9708" s="142"/>
      <c r="E9708" s="142"/>
      <c r="F9708" s="142"/>
      <c r="K9708" s="140" t="s">
        <v>9302</v>
      </c>
    </row>
    <row r="9709" spans="1:11" s="139" customFormat="1" ht="30" customHeight="1">
      <c r="A9709" s="140" t="s">
        <v>6298</v>
      </c>
      <c r="B9709" s="142"/>
      <c r="C9709" s="142"/>
      <c r="D9709" s="142"/>
      <c r="E9709" s="142"/>
      <c r="F9709" s="142" t="s">
        <v>9303</v>
      </c>
      <c r="K9709" s="140" t="s">
        <v>9304</v>
      </c>
    </row>
    <row r="9710" spans="1:11" s="139" customFormat="1" ht="30" customHeight="1">
      <c r="A9710" s="140" t="s">
        <v>6299</v>
      </c>
      <c r="B9710" s="142"/>
      <c r="C9710" s="142"/>
      <c r="D9710" s="142"/>
      <c r="E9710" s="142"/>
      <c r="F9710" s="142" t="s">
        <v>9305</v>
      </c>
      <c r="K9710" s="140" t="s">
        <v>9306</v>
      </c>
    </row>
    <row r="9711" spans="1:11" s="139" customFormat="1" ht="30" customHeight="1">
      <c r="A9711" s="140" t="s">
        <v>6300</v>
      </c>
      <c r="B9711" s="142"/>
      <c r="C9711" s="142"/>
      <c r="D9711" s="142">
        <v>26795.4</v>
      </c>
      <c r="E9711" s="142">
        <v>26795.4</v>
      </c>
      <c r="F9711" s="142" t="s">
        <v>9307</v>
      </c>
      <c r="K9711" s="140" t="s">
        <v>9308</v>
      </c>
    </row>
    <row r="9712" spans="1:11" s="139" customFormat="1" ht="30" customHeight="1">
      <c r="A9712" s="140" t="s">
        <v>52</v>
      </c>
      <c r="B9712" s="142"/>
      <c r="C9712" s="142"/>
      <c r="D9712" s="142"/>
      <c r="E9712" s="142"/>
      <c r="F9712" s="142"/>
      <c r="K9712" s="140" t="s">
        <v>52</v>
      </c>
    </row>
    <row r="9713" spans="1:11" s="139" customFormat="1" ht="30" customHeight="1">
      <c r="A9713" s="140" t="s">
        <v>3748</v>
      </c>
      <c r="B9713" s="142"/>
      <c r="C9713" s="142"/>
      <c r="D9713" s="142">
        <v>26795.4</v>
      </c>
      <c r="E9713" s="142">
        <v>26795.4</v>
      </c>
      <c r="F9713" s="142"/>
      <c r="K9713" s="140" t="s">
        <v>6924</v>
      </c>
    </row>
    <row r="9714" spans="1:11" s="139" customFormat="1" ht="30" customHeight="1">
      <c r="A9714" s="140" t="s">
        <v>52</v>
      </c>
      <c r="B9714" s="146"/>
      <c r="C9714" s="146"/>
      <c r="D9714" s="146"/>
      <c r="E9714" s="146"/>
      <c r="F9714" s="146"/>
      <c r="K9714" s="140" t="s">
        <v>6994</v>
      </c>
    </row>
    <row r="9715" spans="1:11" s="139" customFormat="1" ht="30" customHeight="1">
      <c r="A9715" s="140" t="s">
        <v>4639</v>
      </c>
      <c r="B9715" s="146">
        <v>20892.599999999999</v>
      </c>
      <c r="C9715" s="146">
        <v>162133.1</v>
      </c>
      <c r="D9715" s="146">
        <v>231144.8</v>
      </c>
      <c r="E9715" s="146">
        <v>414170.5</v>
      </c>
      <c r="F9715" s="146"/>
      <c r="K9715" s="140" t="s">
        <v>7992</v>
      </c>
    </row>
    <row r="9716" spans="1:11" s="139" customFormat="1" ht="30" customHeight="1">
      <c r="A9716" s="140"/>
      <c r="B9716" s="140"/>
      <c r="C9716" s="140"/>
      <c r="D9716" s="140"/>
      <c r="E9716" s="140"/>
      <c r="F9716" s="140"/>
    </row>
    <row r="9717" spans="1:11" s="139" customFormat="1" ht="30" customHeight="1" thickBot="1">
      <c r="A9717" s="144" t="s">
        <v>3566</v>
      </c>
      <c r="B9717" s="145">
        <v>20892</v>
      </c>
      <c r="C9717" s="145">
        <v>162133</v>
      </c>
      <c r="D9717" s="145">
        <v>231144</v>
      </c>
      <c r="E9717" s="145">
        <v>414169</v>
      </c>
      <c r="F9717" s="144"/>
    </row>
    <row r="9718" spans="1:11" s="139" customFormat="1" ht="30" customHeight="1">
      <c r="A9718" s="140"/>
      <c r="B9718" s="140"/>
      <c r="C9718" s="140"/>
      <c r="D9718" s="140"/>
      <c r="E9718" s="140"/>
      <c r="F9718" s="140"/>
    </row>
    <row r="9719" spans="1:11" s="139" customFormat="1" ht="30" customHeight="1">
      <c r="A9719" s="140" t="s">
        <v>9655</v>
      </c>
      <c r="B9719" s="141">
        <v>13541</v>
      </c>
      <c r="C9719" s="141">
        <v>92196</v>
      </c>
      <c r="D9719" s="141">
        <v>26290</v>
      </c>
      <c r="E9719" s="141">
        <v>132027</v>
      </c>
      <c r="F9719" s="140" t="s">
        <v>52</v>
      </c>
      <c r="G9719" s="139" t="s">
        <v>52</v>
      </c>
      <c r="H9719" s="139" t="s">
        <v>6657</v>
      </c>
      <c r="K9719" s="139">
        <v>1</v>
      </c>
    </row>
    <row r="9720" spans="1:11" s="139" customFormat="1" ht="30" customHeight="1">
      <c r="A9720" s="147"/>
      <c r="B9720" s="140"/>
      <c r="C9720" s="140"/>
      <c r="D9720" s="140"/>
      <c r="E9720" s="140"/>
      <c r="F9720" s="140"/>
    </row>
    <row r="9721" spans="1:11" s="139" customFormat="1" ht="30" customHeight="1">
      <c r="A9721" s="140" t="s">
        <v>6674</v>
      </c>
      <c r="B9721" s="140"/>
      <c r="C9721" s="140"/>
      <c r="D9721" s="140"/>
      <c r="E9721" s="140"/>
      <c r="F9721" s="140"/>
      <c r="G9721" s="139" t="s">
        <v>52</v>
      </c>
      <c r="I9721" s="139" t="s">
        <v>1535</v>
      </c>
      <c r="J9721" s="139" t="s">
        <v>52</v>
      </c>
      <c r="K9721" s="139" t="s">
        <v>56</v>
      </c>
    </row>
    <row r="9722" spans="1:11" s="139" customFormat="1" ht="30" customHeight="1">
      <c r="A9722" s="140" t="s">
        <v>52</v>
      </c>
      <c r="B9722" s="142"/>
      <c r="C9722" s="142"/>
      <c r="D9722" s="142"/>
      <c r="E9722" s="142"/>
      <c r="F9722" s="142"/>
      <c r="K9722" s="140" t="s">
        <v>6814</v>
      </c>
    </row>
    <row r="9723" spans="1:11" s="139" customFormat="1" ht="30" customHeight="1">
      <c r="A9723" s="140" t="s">
        <v>52</v>
      </c>
      <c r="B9723" s="142"/>
      <c r="C9723" s="142"/>
      <c r="D9723" s="142"/>
      <c r="E9723" s="142"/>
      <c r="F9723" s="142"/>
      <c r="K9723" s="140" t="s">
        <v>52</v>
      </c>
    </row>
    <row r="9724" spans="1:11" s="139" customFormat="1" ht="30" customHeight="1">
      <c r="A9724" s="140" t="s">
        <v>6301</v>
      </c>
      <c r="B9724" s="142"/>
      <c r="C9724" s="142"/>
      <c r="D9724" s="142"/>
      <c r="E9724" s="142"/>
      <c r="F9724" s="142"/>
      <c r="K9724" s="140" t="s">
        <v>9656</v>
      </c>
    </row>
    <row r="9725" spans="1:11" s="139" customFormat="1" ht="30" customHeight="1">
      <c r="A9725" s="140" t="s">
        <v>52</v>
      </c>
      <c r="B9725" s="142"/>
      <c r="C9725" s="142"/>
      <c r="D9725" s="142"/>
      <c r="E9725" s="142"/>
      <c r="F9725" s="142"/>
      <c r="K9725" s="140" t="s">
        <v>52</v>
      </c>
    </row>
    <row r="9726" spans="1:11" s="139" customFormat="1" ht="30" customHeight="1">
      <c r="A9726" s="140" t="s">
        <v>3548</v>
      </c>
      <c r="B9726" s="142"/>
      <c r="C9726" s="142"/>
      <c r="D9726" s="142"/>
      <c r="E9726" s="142"/>
      <c r="F9726" s="142"/>
      <c r="K9726" s="140" t="s">
        <v>6677</v>
      </c>
    </row>
    <row r="9727" spans="1:11" s="139" customFormat="1" ht="30" customHeight="1">
      <c r="A9727" s="140" t="s">
        <v>5069</v>
      </c>
      <c r="B9727" s="142"/>
      <c r="C9727" s="142"/>
      <c r="D9727" s="142"/>
      <c r="E9727" s="142"/>
      <c r="F9727" s="142"/>
      <c r="K9727" s="140" t="s">
        <v>8459</v>
      </c>
    </row>
    <row r="9728" spans="1:11" s="139" customFormat="1" ht="30" customHeight="1">
      <c r="A9728" s="140" t="s">
        <v>5993</v>
      </c>
      <c r="B9728" s="142"/>
      <c r="C9728" s="142"/>
      <c r="D9728" s="142"/>
      <c r="E9728" s="142"/>
      <c r="F9728" s="142"/>
      <c r="K9728" s="140" t="s">
        <v>9368</v>
      </c>
    </row>
    <row r="9729" spans="1:11" s="139" customFormat="1" ht="30" customHeight="1">
      <c r="A9729" s="140" t="s">
        <v>4321</v>
      </c>
      <c r="B9729" s="142"/>
      <c r="C9729" s="142"/>
      <c r="D9729" s="142"/>
      <c r="E9729" s="142"/>
      <c r="F9729" s="142"/>
      <c r="K9729" s="140" t="s">
        <v>7554</v>
      </c>
    </row>
    <row r="9730" spans="1:11" s="139" customFormat="1" ht="30" customHeight="1">
      <c r="A9730" s="140" t="s">
        <v>4322</v>
      </c>
      <c r="B9730" s="142"/>
      <c r="C9730" s="142"/>
      <c r="D9730" s="142"/>
      <c r="E9730" s="142"/>
      <c r="F9730" s="142"/>
      <c r="K9730" s="140" t="s">
        <v>7555</v>
      </c>
    </row>
    <row r="9731" spans="1:11" s="139" customFormat="1" ht="30" customHeight="1">
      <c r="A9731" s="140" t="s">
        <v>5071</v>
      </c>
      <c r="B9731" s="142"/>
      <c r="C9731" s="142"/>
      <c r="D9731" s="142"/>
      <c r="E9731" s="142"/>
      <c r="F9731" s="142"/>
      <c r="K9731" s="140" t="s">
        <v>8461</v>
      </c>
    </row>
    <row r="9732" spans="1:11" s="139" customFormat="1" ht="30" customHeight="1">
      <c r="A9732" s="140" t="s">
        <v>4980</v>
      </c>
      <c r="B9732" s="142"/>
      <c r="C9732" s="142"/>
      <c r="D9732" s="142"/>
      <c r="E9732" s="142"/>
      <c r="F9732" s="142"/>
      <c r="K9732" s="140" t="s">
        <v>8401</v>
      </c>
    </row>
    <row r="9733" spans="1:11" s="139" customFormat="1" ht="30" customHeight="1">
      <c r="A9733" s="140" t="s">
        <v>5072</v>
      </c>
      <c r="B9733" s="142"/>
      <c r="C9733" s="142"/>
      <c r="D9733" s="142"/>
      <c r="E9733" s="142"/>
      <c r="F9733" s="142"/>
      <c r="K9733" s="140" t="s">
        <v>8462</v>
      </c>
    </row>
    <row r="9734" spans="1:11" s="139" customFormat="1" ht="30" customHeight="1">
      <c r="A9734" s="140" t="s">
        <v>3635</v>
      </c>
      <c r="B9734" s="142"/>
      <c r="C9734" s="142"/>
      <c r="D9734" s="142"/>
      <c r="E9734" s="142"/>
      <c r="F9734" s="142"/>
      <c r="K9734" s="140" t="s">
        <v>6777</v>
      </c>
    </row>
    <row r="9735" spans="1:11" s="139" customFormat="1" ht="30" customHeight="1">
      <c r="A9735" s="140" t="s">
        <v>5073</v>
      </c>
      <c r="B9735" s="142"/>
      <c r="C9735" s="142"/>
      <c r="D9735" s="142"/>
      <c r="E9735" s="142"/>
      <c r="F9735" s="142"/>
      <c r="K9735" s="140" t="s">
        <v>8463</v>
      </c>
    </row>
    <row r="9736" spans="1:11" s="139" customFormat="1" ht="30" customHeight="1">
      <c r="A9736" s="140" t="s">
        <v>4327</v>
      </c>
      <c r="B9736" s="142"/>
      <c r="C9736" s="142"/>
      <c r="D9736" s="142"/>
      <c r="E9736" s="142"/>
      <c r="F9736" s="142"/>
      <c r="K9736" s="140" t="s">
        <v>7560</v>
      </c>
    </row>
    <row r="9737" spans="1:11" s="139" customFormat="1" ht="30" customHeight="1">
      <c r="A9737" s="140" t="s">
        <v>5074</v>
      </c>
      <c r="B9737" s="142"/>
      <c r="C9737" s="142"/>
      <c r="D9737" s="142"/>
      <c r="E9737" s="142"/>
      <c r="F9737" s="142"/>
      <c r="K9737" s="140" t="s">
        <v>8464</v>
      </c>
    </row>
    <row r="9738" spans="1:11" s="139" customFormat="1" ht="30" customHeight="1">
      <c r="A9738" s="140" t="s">
        <v>4984</v>
      </c>
      <c r="B9738" s="142"/>
      <c r="C9738" s="142"/>
      <c r="D9738" s="142"/>
      <c r="E9738" s="142"/>
      <c r="F9738" s="142"/>
      <c r="K9738" s="140" t="s">
        <v>8405</v>
      </c>
    </row>
    <row r="9739" spans="1:11" s="139" customFormat="1" ht="30" customHeight="1">
      <c r="A9739" s="140" t="s">
        <v>4985</v>
      </c>
      <c r="B9739" s="142"/>
      <c r="C9739" s="142"/>
      <c r="D9739" s="142"/>
      <c r="E9739" s="142"/>
      <c r="F9739" s="142"/>
      <c r="K9739" s="140" t="s">
        <v>4985</v>
      </c>
    </row>
    <row r="9740" spans="1:11" s="139" customFormat="1" ht="30" customHeight="1">
      <c r="A9740" s="140" t="s">
        <v>4986</v>
      </c>
      <c r="B9740" s="142"/>
      <c r="C9740" s="142"/>
      <c r="D9740" s="142"/>
      <c r="E9740" s="142"/>
      <c r="F9740" s="142"/>
      <c r="K9740" s="140" t="s">
        <v>4986</v>
      </c>
    </row>
    <row r="9741" spans="1:11" s="139" customFormat="1" ht="30" customHeight="1">
      <c r="A9741" s="140" t="s">
        <v>3586</v>
      </c>
      <c r="B9741" s="142"/>
      <c r="C9741" s="142"/>
      <c r="D9741" s="142"/>
      <c r="E9741" s="142"/>
      <c r="F9741" s="142"/>
      <c r="K9741" s="140" t="s">
        <v>6718</v>
      </c>
    </row>
    <row r="9742" spans="1:11" s="139" customFormat="1" ht="30" customHeight="1">
      <c r="A9742" s="140" t="s">
        <v>4987</v>
      </c>
      <c r="B9742" s="142"/>
      <c r="C9742" s="142"/>
      <c r="D9742" s="142"/>
      <c r="E9742" s="142"/>
      <c r="F9742" s="142"/>
      <c r="K9742" s="140" t="s">
        <v>8406</v>
      </c>
    </row>
    <row r="9743" spans="1:11" s="139" customFormat="1" ht="30" customHeight="1">
      <c r="A9743" s="140" t="s">
        <v>5075</v>
      </c>
      <c r="B9743" s="142"/>
      <c r="C9743" s="142"/>
      <c r="D9743" s="142"/>
      <c r="E9743" s="142"/>
      <c r="F9743" s="142"/>
      <c r="K9743" s="140" t="s">
        <v>8465</v>
      </c>
    </row>
    <row r="9744" spans="1:11" s="139" customFormat="1" ht="30" customHeight="1">
      <c r="A9744" s="140" t="s">
        <v>5994</v>
      </c>
      <c r="B9744" s="142"/>
      <c r="C9744" s="142"/>
      <c r="D9744" s="142"/>
      <c r="E9744" s="142"/>
      <c r="F9744" s="142"/>
      <c r="K9744" s="140" t="s">
        <v>9369</v>
      </c>
    </row>
    <row r="9745" spans="1:11" s="139" customFormat="1" ht="30" customHeight="1">
      <c r="A9745" s="140" t="s">
        <v>52</v>
      </c>
      <c r="B9745" s="142"/>
      <c r="C9745" s="142"/>
      <c r="D9745" s="142"/>
      <c r="E9745" s="142"/>
      <c r="F9745" s="142"/>
      <c r="K9745" s="140" t="s">
        <v>52</v>
      </c>
    </row>
    <row r="9746" spans="1:11" s="139" customFormat="1" ht="30" customHeight="1">
      <c r="A9746" s="140" t="s">
        <v>52</v>
      </c>
      <c r="B9746" s="142"/>
      <c r="C9746" s="142"/>
      <c r="D9746" s="142"/>
      <c r="E9746" s="142"/>
      <c r="F9746" s="142"/>
      <c r="K9746" s="140" t="s">
        <v>6676</v>
      </c>
    </row>
    <row r="9747" spans="1:11" s="139" customFormat="1" ht="30" customHeight="1">
      <c r="A9747" s="140" t="s">
        <v>5077</v>
      </c>
      <c r="B9747" s="142"/>
      <c r="C9747" s="142"/>
      <c r="D9747" s="142"/>
      <c r="E9747" s="142"/>
      <c r="F9747" s="142"/>
      <c r="K9747" s="140" t="s">
        <v>8467</v>
      </c>
    </row>
    <row r="9748" spans="1:11" s="139" customFormat="1" ht="30" customHeight="1">
      <c r="A9748" s="140" t="s">
        <v>5995</v>
      </c>
      <c r="B9748" s="142">
        <v>1991.1</v>
      </c>
      <c r="C9748" s="142"/>
      <c r="D9748" s="142"/>
      <c r="E9748" s="142">
        <v>1991.1</v>
      </c>
      <c r="F9748" s="142" t="s">
        <v>7566</v>
      </c>
      <c r="K9748" s="140" t="s">
        <v>8468</v>
      </c>
    </row>
    <row r="9749" spans="1:11" s="139" customFormat="1" ht="30" customHeight="1">
      <c r="A9749" s="140" t="s">
        <v>5996</v>
      </c>
      <c r="B9749" s="142"/>
      <c r="C9749" s="142">
        <v>10060.299999999999</v>
      </c>
      <c r="D9749" s="142"/>
      <c r="E9749" s="142">
        <v>10060.299999999999</v>
      </c>
      <c r="F9749" s="142" t="s">
        <v>7568</v>
      </c>
      <c r="K9749" s="140" t="s">
        <v>8469</v>
      </c>
    </row>
    <row r="9750" spans="1:11" s="139" customFormat="1" ht="30" customHeight="1">
      <c r="A9750" s="140" t="s">
        <v>5997</v>
      </c>
      <c r="B9750" s="142"/>
      <c r="C9750" s="142"/>
      <c r="D9750" s="142">
        <v>9388.9</v>
      </c>
      <c r="E9750" s="142">
        <v>9388.9</v>
      </c>
      <c r="F9750" s="142" t="s">
        <v>7570</v>
      </c>
      <c r="K9750" s="140" t="s">
        <v>8470</v>
      </c>
    </row>
    <row r="9751" spans="1:11" s="139" customFormat="1" ht="30" customHeight="1">
      <c r="A9751" s="140" t="s">
        <v>52</v>
      </c>
      <c r="B9751" s="142"/>
      <c r="C9751" s="142"/>
      <c r="D9751" s="142"/>
      <c r="E9751" s="142"/>
      <c r="F9751" s="142"/>
      <c r="K9751" s="140" t="s">
        <v>52</v>
      </c>
    </row>
    <row r="9752" spans="1:11" s="139" customFormat="1" ht="30" customHeight="1">
      <c r="A9752" s="140" t="s">
        <v>3618</v>
      </c>
      <c r="B9752" s="142">
        <v>1991.1</v>
      </c>
      <c r="C9752" s="142">
        <v>10060.299999999999</v>
      </c>
      <c r="D9752" s="142">
        <v>9388.9</v>
      </c>
      <c r="E9752" s="142">
        <v>21440.3</v>
      </c>
      <c r="F9752" s="142"/>
      <c r="K9752" s="140" t="s">
        <v>6757</v>
      </c>
    </row>
    <row r="9753" spans="1:11" s="139" customFormat="1" ht="30" customHeight="1">
      <c r="A9753" s="140" t="s">
        <v>52</v>
      </c>
      <c r="B9753" s="142"/>
      <c r="C9753" s="142"/>
      <c r="D9753" s="142"/>
      <c r="E9753" s="142"/>
      <c r="F9753" s="142"/>
      <c r="K9753" s="140" t="s">
        <v>6758</v>
      </c>
    </row>
    <row r="9754" spans="1:11" s="139" customFormat="1" ht="30" customHeight="1">
      <c r="A9754" s="140" t="s">
        <v>5081</v>
      </c>
      <c r="B9754" s="142"/>
      <c r="C9754" s="142"/>
      <c r="D9754" s="142"/>
      <c r="E9754" s="142"/>
      <c r="F9754" s="142"/>
      <c r="K9754" s="140" t="s">
        <v>8471</v>
      </c>
    </row>
    <row r="9755" spans="1:11" s="139" customFormat="1" ht="30" customHeight="1">
      <c r="A9755" s="140" t="s">
        <v>4341</v>
      </c>
      <c r="B9755" s="142"/>
      <c r="C9755" s="142"/>
      <c r="D9755" s="142"/>
      <c r="E9755" s="142"/>
      <c r="F9755" s="142"/>
      <c r="K9755" s="140" t="s">
        <v>7577</v>
      </c>
    </row>
    <row r="9756" spans="1:11" s="139" customFormat="1" ht="30" customHeight="1">
      <c r="A9756" s="140" t="s">
        <v>5004</v>
      </c>
      <c r="B9756" s="142"/>
      <c r="C9756" s="142"/>
      <c r="D9756" s="142"/>
      <c r="E9756" s="142"/>
      <c r="F9756" s="142"/>
      <c r="K9756" s="140" t="s">
        <v>8426</v>
      </c>
    </row>
    <row r="9757" spans="1:11" s="139" customFormat="1" ht="30" customHeight="1">
      <c r="A9757" s="140" t="s">
        <v>5082</v>
      </c>
      <c r="B9757" s="142"/>
      <c r="C9757" s="142"/>
      <c r="D9757" s="142"/>
      <c r="E9757" s="142"/>
      <c r="F9757" s="142"/>
      <c r="K9757" s="140" t="s">
        <v>8472</v>
      </c>
    </row>
    <row r="9758" spans="1:11" s="139" customFormat="1" ht="30" customHeight="1">
      <c r="A9758" s="140" t="s">
        <v>5998</v>
      </c>
      <c r="B9758" s="142"/>
      <c r="C9758" s="142"/>
      <c r="D9758" s="142"/>
      <c r="E9758" s="142"/>
      <c r="F9758" s="142"/>
      <c r="K9758" s="140" t="s">
        <v>9370</v>
      </c>
    </row>
    <row r="9759" spans="1:11" s="139" customFormat="1" ht="30" customHeight="1">
      <c r="A9759" s="140" t="s">
        <v>5083</v>
      </c>
      <c r="B9759" s="142"/>
      <c r="C9759" s="142"/>
      <c r="D9759" s="142"/>
      <c r="E9759" s="142"/>
      <c r="F9759" s="142"/>
      <c r="K9759" s="140" t="s">
        <v>8473</v>
      </c>
    </row>
    <row r="9760" spans="1:11" s="139" customFormat="1" ht="30" customHeight="1">
      <c r="A9760" s="140" t="s">
        <v>5999</v>
      </c>
      <c r="B9760" s="142"/>
      <c r="C9760" s="142"/>
      <c r="D9760" s="142"/>
      <c r="E9760" s="142"/>
      <c r="F9760" s="142"/>
      <c r="K9760" s="140" t="s">
        <v>9371</v>
      </c>
    </row>
    <row r="9761" spans="1:11" s="139" customFormat="1" ht="30" customHeight="1">
      <c r="A9761" s="140" t="s">
        <v>5085</v>
      </c>
      <c r="B9761" s="142"/>
      <c r="C9761" s="142"/>
      <c r="D9761" s="142"/>
      <c r="E9761" s="142"/>
      <c r="F9761" s="142"/>
      <c r="K9761" s="140" t="s">
        <v>8475</v>
      </c>
    </row>
    <row r="9762" spans="1:11" s="139" customFormat="1" ht="30" customHeight="1">
      <c r="A9762" s="140" t="s">
        <v>6000</v>
      </c>
      <c r="B9762" s="142">
        <v>3584.3</v>
      </c>
      <c r="C9762" s="142"/>
      <c r="D9762" s="142"/>
      <c r="E9762" s="142">
        <v>3584.3</v>
      </c>
      <c r="F9762" s="142" t="s">
        <v>7566</v>
      </c>
      <c r="K9762" s="140" t="s">
        <v>8476</v>
      </c>
    </row>
    <row r="9763" spans="1:11" s="139" customFormat="1" ht="30" customHeight="1">
      <c r="A9763" s="140" t="s">
        <v>6001</v>
      </c>
      <c r="B9763" s="142"/>
      <c r="C9763" s="142">
        <v>18110.099999999999</v>
      </c>
      <c r="D9763" s="142"/>
      <c r="E9763" s="142">
        <v>18110.099999999999</v>
      </c>
      <c r="F9763" s="142" t="s">
        <v>7568</v>
      </c>
      <c r="K9763" s="140" t="s">
        <v>8477</v>
      </c>
    </row>
    <row r="9764" spans="1:11" s="139" customFormat="1" ht="30" customHeight="1">
      <c r="A9764" s="140" t="s">
        <v>6002</v>
      </c>
      <c r="B9764" s="142"/>
      <c r="C9764" s="142"/>
      <c r="D9764" s="142">
        <v>16901.599999999999</v>
      </c>
      <c r="E9764" s="142">
        <v>16901.599999999999</v>
      </c>
      <c r="F9764" s="142" t="s">
        <v>7570</v>
      </c>
      <c r="K9764" s="140" t="s">
        <v>8478</v>
      </c>
    </row>
    <row r="9765" spans="1:11" s="139" customFormat="1" ht="30" customHeight="1">
      <c r="A9765" s="140" t="s">
        <v>6018</v>
      </c>
      <c r="B9765" s="142"/>
      <c r="C9765" s="142"/>
      <c r="D9765" s="142"/>
      <c r="E9765" s="142"/>
      <c r="F9765" s="142"/>
      <c r="K9765" s="140" t="s">
        <v>9390</v>
      </c>
    </row>
    <row r="9766" spans="1:11" s="139" customFormat="1" ht="30" customHeight="1">
      <c r="A9766" s="140" t="s">
        <v>6019</v>
      </c>
      <c r="B9766" s="142"/>
      <c r="C9766" s="142"/>
      <c r="D9766" s="142"/>
      <c r="E9766" s="142"/>
      <c r="F9766" s="142"/>
      <c r="K9766" s="140" t="s">
        <v>9391</v>
      </c>
    </row>
    <row r="9767" spans="1:11" s="139" customFormat="1" ht="30" customHeight="1">
      <c r="A9767" s="140" t="s">
        <v>6302</v>
      </c>
      <c r="B9767" s="142">
        <v>1393.8</v>
      </c>
      <c r="C9767" s="142"/>
      <c r="D9767" s="142"/>
      <c r="E9767" s="142">
        <v>1393.8</v>
      </c>
      <c r="F9767" s="142"/>
      <c r="K9767" s="140" t="s">
        <v>9657</v>
      </c>
    </row>
    <row r="9768" spans="1:11" s="139" customFormat="1" ht="30" customHeight="1">
      <c r="A9768" s="140" t="s">
        <v>6303</v>
      </c>
      <c r="B9768" s="142"/>
      <c r="C9768" s="142">
        <v>24649.1</v>
      </c>
      <c r="D9768" s="142"/>
      <c r="E9768" s="142">
        <v>24649.1</v>
      </c>
      <c r="F9768" s="142"/>
      <c r="K9768" s="140" t="s">
        <v>9658</v>
      </c>
    </row>
    <row r="9769" spans="1:11" s="139" customFormat="1" ht="30" customHeight="1">
      <c r="A9769" s="140" t="s">
        <v>6304</v>
      </c>
      <c r="B9769" s="142">
        <v>6572.6</v>
      </c>
      <c r="C9769" s="142"/>
      <c r="D9769" s="142"/>
      <c r="E9769" s="142">
        <v>6572.6</v>
      </c>
      <c r="F9769" s="142"/>
      <c r="K9769" s="140" t="s">
        <v>9659</v>
      </c>
    </row>
    <row r="9770" spans="1:11" s="139" customFormat="1" ht="30" customHeight="1">
      <c r="A9770" s="140" t="s">
        <v>5334</v>
      </c>
      <c r="B9770" s="142"/>
      <c r="C9770" s="142"/>
      <c r="D9770" s="142"/>
      <c r="E9770" s="142"/>
      <c r="F9770" s="142"/>
      <c r="K9770" s="140" t="s">
        <v>8761</v>
      </c>
    </row>
    <row r="9771" spans="1:11" s="139" customFormat="1" ht="30" customHeight="1">
      <c r="A9771" s="140" t="s">
        <v>6305</v>
      </c>
      <c r="B9771" s="142"/>
      <c r="C9771" s="142">
        <v>12827.7</v>
      </c>
      <c r="D9771" s="142"/>
      <c r="E9771" s="142">
        <v>12827.7</v>
      </c>
      <c r="F9771" s="142"/>
      <c r="K9771" s="140" t="s">
        <v>9660</v>
      </c>
    </row>
    <row r="9772" spans="1:11" s="139" customFormat="1" ht="30" customHeight="1">
      <c r="A9772" s="140" t="s">
        <v>3618</v>
      </c>
      <c r="B9772" s="142">
        <v>11550.7</v>
      </c>
      <c r="C9772" s="142">
        <v>55586.9</v>
      </c>
      <c r="D9772" s="142">
        <v>16901.599999999999</v>
      </c>
      <c r="E9772" s="142">
        <v>84039.200000000012</v>
      </c>
      <c r="F9772" s="142"/>
      <c r="K9772" s="140" t="s">
        <v>6761</v>
      </c>
    </row>
    <row r="9773" spans="1:11" s="139" customFormat="1" ht="30" customHeight="1">
      <c r="A9773" s="140" t="s">
        <v>52</v>
      </c>
      <c r="B9773" s="142"/>
      <c r="C9773" s="142"/>
      <c r="D9773" s="142"/>
      <c r="E9773" s="142"/>
      <c r="F9773" s="142"/>
      <c r="K9773" s="140" t="s">
        <v>6796</v>
      </c>
    </row>
    <row r="9774" spans="1:11" s="139" customFormat="1" ht="30" customHeight="1">
      <c r="A9774" s="140" t="s">
        <v>3650</v>
      </c>
      <c r="B9774" s="142"/>
      <c r="C9774" s="142"/>
      <c r="D9774" s="142"/>
      <c r="E9774" s="142"/>
      <c r="F9774" s="142"/>
      <c r="K9774" s="140" t="s">
        <v>6806</v>
      </c>
    </row>
    <row r="9775" spans="1:11" s="139" customFormat="1" ht="30" customHeight="1">
      <c r="A9775" s="140" t="s">
        <v>6003</v>
      </c>
      <c r="B9775" s="142"/>
      <c r="C9775" s="142"/>
      <c r="D9775" s="142"/>
      <c r="E9775" s="142"/>
      <c r="F9775" s="142"/>
      <c r="K9775" s="140" t="s">
        <v>8479</v>
      </c>
    </row>
    <row r="9776" spans="1:11" s="139" customFormat="1" ht="30" customHeight="1">
      <c r="A9776" s="140" t="s">
        <v>5090</v>
      </c>
      <c r="B9776" s="142"/>
      <c r="C9776" s="142">
        <v>8726.2000000000007</v>
      </c>
      <c r="D9776" s="142"/>
      <c r="E9776" s="142">
        <v>8726.2000000000007</v>
      </c>
      <c r="F9776" s="142" t="s">
        <v>6755</v>
      </c>
      <c r="K9776" s="140" t="s">
        <v>8480</v>
      </c>
    </row>
    <row r="9777" spans="1:11" s="139" customFormat="1" ht="30" customHeight="1">
      <c r="A9777" s="140" t="s">
        <v>6004</v>
      </c>
      <c r="B9777" s="142"/>
      <c r="C9777" s="142"/>
      <c r="D9777" s="142"/>
      <c r="E9777" s="142"/>
      <c r="F9777" s="142"/>
      <c r="K9777" s="140" t="s">
        <v>8481</v>
      </c>
    </row>
    <row r="9778" spans="1:11" s="139" customFormat="1" ht="30" customHeight="1">
      <c r="A9778" s="140" t="s">
        <v>5092</v>
      </c>
      <c r="B9778" s="142"/>
      <c r="C9778" s="142">
        <v>5433.6</v>
      </c>
      <c r="D9778" s="142"/>
      <c r="E9778" s="142">
        <v>5433.6</v>
      </c>
      <c r="F9778" s="142" t="s">
        <v>7075</v>
      </c>
      <c r="K9778" s="140" t="s">
        <v>8482</v>
      </c>
    </row>
    <row r="9779" spans="1:11" s="139" customFormat="1" ht="30" customHeight="1">
      <c r="A9779" s="140" t="s">
        <v>52</v>
      </c>
      <c r="B9779" s="142"/>
      <c r="C9779" s="142"/>
      <c r="D9779" s="142"/>
      <c r="E9779" s="142"/>
      <c r="F9779" s="142"/>
      <c r="K9779" s="140" t="s">
        <v>52</v>
      </c>
    </row>
    <row r="9780" spans="1:11" s="139" customFormat="1" ht="30" customHeight="1">
      <c r="A9780" s="140" t="s">
        <v>3618</v>
      </c>
      <c r="B9780" s="142"/>
      <c r="C9780" s="142">
        <v>14159.8</v>
      </c>
      <c r="D9780" s="142"/>
      <c r="E9780" s="142">
        <v>14159.8</v>
      </c>
      <c r="F9780" s="142"/>
      <c r="K9780" s="140" t="s">
        <v>6821</v>
      </c>
    </row>
    <row r="9781" spans="1:11" s="139" customFormat="1" ht="30" customHeight="1">
      <c r="A9781" s="140" t="s">
        <v>52</v>
      </c>
      <c r="B9781" s="142"/>
      <c r="C9781" s="142"/>
      <c r="D9781" s="142"/>
      <c r="E9781" s="142"/>
      <c r="F9781" s="142"/>
      <c r="K9781" s="140" t="s">
        <v>6805</v>
      </c>
    </row>
    <row r="9782" spans="1:11" s="139" customFormat="1" ht="30" customHeight="1">
      <c r="A9782" s="140" t="s">
        <v>6306</v>
      </c>
      <c r="B9782" s="142"/>
      <c r="C9782" s="142"/>
      <c r="D9782" s="142"/>
      <c r="E9782" s="142"/>
      <c r="F9782" s="142"/>
      <c r="K9782" s="140" t="s">
        <v>9661</v>
      </c>
    </row>
    <row r="9783" spans="1:11" s="139" customFormat="1" ht="30" customHeight="1">
      <c r="A9783" s="140" t="s">
        <v>6031</v>
      </c>
      <c r="B9783" s="142"/>
      <c r="C9783" s="142">
        <v>12389.8</v>
      </c>
      <c r="D9783" s="142"/>
      <c r="E9783" s="142">
        <v>12389.8</v>
      </c>
      <c r="F9783" s="142"/>
      <c r="K9783" s="140" t="s">
        <v>9662</v>
      </c>
    </row>
    <row r="9784" spans="1:11" s="139" customFormat="1" ht="30" customHeight="1">
      <c r="A9784" s="140" t="s">
        <v>6032</v>
      </c>
      <c r="B9784" s="142"/>
      <c r="C9784" s="142">
        <v>7964.8</v>
      </c>
      <c r="D9784" s="142"/>
      <c r="E9784" s="142">
        <v>7964.8</v>
      </c>
      <c r="F9784" s="142"/>
      <c r="K9784" s="140" t="s">
        <v>9663</v>
      </c>
    </row>
    <row r="9785" spans="1:11" s="139" customFormat="1" ht="30" customHeight="1">
      <c r="A9785" s="140" t="s">
        <v>3618</v>
      </c>
      <c r="B9785" s="142"/>
      <c r="C9785" s="142">
        <v>12389.8</v>
      </c>
      <c r="D9785" s="142"/>
      <c r="E9785" s="142">
        <v>12389.8</v>
      </c>
      <c r="F9785" s="142"/>
      <c r="K9785" s="140" t="s">
        <v>6822</v>
      </c>
    </row>
    <row r="9786" spans="1:11" s="139" customFormat="1" ht="30" customHeight="1">
      <c r="A9786" s="140" t="s">
        <v>3708</v>
      </c>
      <c r="B9786" s="142">
        <v>13541.8</v>
      </c>
      <c r="C9786" s="142">
        <v>92196.800000000003</v>
      </c>
      <c r="D9786" s="142">
        <v>26290.5</v>
      </c>
      <c r="E9786" s="142">
        <v>132029.1</v>
      </c>
      <c r="F9786" s="142"/>
      <c r="K9786" s="140" t="s">
        <v>6882</v>
      </c>
    </row>
    <row r="9787" spans="1:11" s="139" customFormat="1" ht="30" customHeight="1">
      <c r="A9787" s="140"/>
      <c r="B9787" s="140"/>
      <c r="C9787" s="140"/>
      <c r="D9787" s="140"/>
      <c r="E9787" s="140"/>
      <c r="F9787" s="140"/>
    </row>
    <row r="9788" spans="1:11" s="139" customFormat="1" ht="30" customHeight="1" thickBot="1">
      <c r="A9788" s="144" t="s">
        <v>3566</v>
      </c>
      <c r="B9788" s="145">
        <v>13541</v>
      </c>
      <c r="C9788" s="145">
        <v>92196</v>
      </c>
      <c r="D9788" s="145">
        <v>26290</v>
      </c>
      <c r="E9788" s="145">
        <v>132027</v>
      </c>
      <c r="F9788" s="144"/>
    </row>
    <row r="9789" spans="1:11" s="139" customFormat="1" ht="30" customHeight="1">
      <c r="A9789" s="140"/>
      <c r="B9789" s="140"/>
      <c r="C9789" s="140"/>
      <c r="D9789" s="140"/>
      <c r="E9789" s="140"/>
      <c r="F9789" s="140"/>
    </row>
    <row r="9790" spans="1:11" s="139" customFormat="1" ht="30" customHeight="1">
      <c r="A9790" s="140" t="s">
        <v>9664</v>
      </c>
      <c r="B9790" s="141">
        <v>7922</v>
      </c>
      <c r="C9790" s="141">
        <v>42330</v>
      </c>
      <c r="D9790" s="141">
        <v>49764</v>
      </c>
      <c r="E9790" s="141">
        <v>100016</v>
      </c>
      <c r="F9790" s="140" t="s">
        <v>52</v>
      </c>
      <c r="G9790" s="139" t="s">
        <v>52</v>
      </c>
      <c r="H9790" s="139" t="s">
        <v>6658</v>
      </c>
      <c r="K9790" s="139">
        <v>1</v>
      </c>
    </row>
    <row r="9791" spans="1:11" s="139" customFormat="1" ht="30" customHeight="1">
      <c r="A9791" s="147"/>
      <c r="B9791" s="140"/>
      <c r="C9791" s="140"/>
      <c r="D9791" s="140"/>
      <c r="E9791" s="140"/>
      <c r="F9791" s="140"/>
    </row>
    <row r="9792" spans="1:11" s="139" customFormat="1" ht="30" customHeight="1">
      <c r="A9792" s="140" t="s">
        <v>6674</v>
      </c>
      <c r="B9792" s="140"/>
      <c r="C9792" s="140"/>
      <c r="D9792" s="140"/>
      <c r="E9792" s="140"/>
      <c r="F9792" s="140"/>
      <c r="G9792" s="139" t="s">
        <v>52</v>
      </c>
      <c r="I9792" s="139" t="s">
        <v>1535</v>
      </c>
      <c r="J9792" s="139" t="s">
        <v>52</v>
      </c>
      <c r="K9792" s="139" t="s">
        <v>56</v>
      </c>
    </row>
    <row r="9793" spans="1:11" s="139" customFormat="1" ht="30" customHeight="1">
      <c r="A9793" s="140" t="s">
        <v>6307</v>
      </c>
      <c r="B9793" s="142"/>
      <c r="C9793" s="142"/>
      <c r="D9793" s="142"/>
      <c r="E9793" s="142"/>
      <c r="F9793" s="142"/>
      <c r="K9793" s="140" t="s">
        <v>9665</v>
      </c>
    </row>
    <row r="9794" spans="1:11" s="139" customFormat="1" ht="30" customHeight="1">
      <c r="A9794" s="140" t="s">
        <v>52</v>
      </c>
      <c r="B9794" s="142"/>
      <c r="C9794" s="142"/>
      <c r="D9794" s="142"/>
      <c r="E9794" s="142"/>
      <c r="F9794" s="142"/>
      <c r="K9794" s="140" t="s">
        <v>52</v>
      </c>
    </row>
    <row r="9795" spans="1:11" s="139" customFormat="1" ht="30" customHeight="1">
      <c r="A9795" s="140" t="s">
        <v>3548</v>
      </c>
      <c r="B9795" s="142"/>
      <c r="C9795" s="142"/>
      <c r="D9795" s="142"/>
      <c r="E9795" s="142"/>
      <c r="F9795" s="142"/>
      <c r="K9795" s="140" t="s">
        <v>6677</v>
      </c>
    </row>
    <row r="9796" spans="1:11" s="139" customFormat="1" ht="30" customHeight="1">
      <c r="A9796" s="140" t="s">
        <v>6308</v>
      </c>
      <c r="B9796" s="142"/>
      <c r="C9796" s="142"/>
      <c r="D9796" s="142"/>
      <c r="E9796" s="142"/>
      <c r="F9796" s="142"/>
      <c r="K9796" s="140" t="s">
        <v>9666</v>
      </c>
    </row>
    <row r="9797" spans="1:11" s="139" customFormat="1" ht="30" customHeight="1">
      <c r="A9797" s="140" t="s">
        <v>6309</v>
      </c>
      <c r="B9797" s="142"/>
      <c r="C9797" s="142"/>
      <c r="D9797" s="142"/>
      <c r="E9797" s="142"/>
      <c r="F9797" s="142"/>
      <c r="K9797" s="140" t="s">
        <v>9667</v>
      </c>
    </row>
    <row r="9798" spans="1:11" s="139" customFormat="1" ht="30" customHeight="1">
      <c r="A9798" s="140" t="s">
        <v>4321</v>
      </c>
      <c r="B9798" s="142"/>
      <c r="C9798" s="142"/>
      <c r="D9798" s="142"/>
      <c r="E9798" s="142"/>
      <c r="F9798" s="142"/>
      <c r="K9798" s="140" t="s">
        <v>7554</v>
      </c>
    </row>
    <row r="9799" spans="1:11" s="139" customFormat="1" ht="30" customHeight="1">
      <c r="A9799" s="140" t="s">
        <v>4322</v>
      </c>
      <c r="B9799" s="142"/>
      <c r="C9799" s="142"/>
      <c r="D9799" s="142"/>
      <c r="E9799" s="142"/>
      <c r="F9799" s="142"/>
      <c r="K9799" s="140" t="s">
        <v>7555</v>
      </c>
    </row>
    <row r="9800" spans="1:11" s="139" customFormat="1" ht="30" customHeight="1">
      <c r="A9800" s="140" t="s">
        <v>5071</v>
      </c>
      <c r="B9800" s="142"/>
      <c r="C9800" s="142"/>
      <c r="D9800" s="142"/>
      <c r="E9800" s="142"/>
      <c r="F9800" s="142"/>
      <c r="K9800" s="140" t="s">
        <v>8461</v>
      </c>
    </row>
    <row r="9801" spans="1:11" s="139" customFormat="1" ht="30" customHeight="1">
      <c r="A9801" s="140" t="s">
        <v>4980</v>
      </c>
      <c r="B9801" s="142"/>
      <c r="C9801" s="142"/>
      <c r="D9801" s="142"/>
      <c r="E9801" s="142"/>
      <c r="F9801" s="142"/>
      <c r="K9801" s="140" t="s">
        <v>8401</v>
      </c>
    </row>
    <row r="9802" spans="1:11" s="139" customFormat="1" ht="30" customHeight="1">
      <c r="A9802" s="140" t="s">
        <v>5072</v>
      </c>
      <c r="B9802" s="142"/>
      <c r="C9802" s="142"/>
      <c r="D9802" s="142"/>
      <c r="E9802" s="142"/>
      <c r="F9802" s="142"/>
      <c r="K9802" s="140" t="s">
        <v>8462</v>
      </c>
    </row>
    <row r="9803" spans="1:11" s="139" customFormat="1" ht="30" customHeight="1">
      <c r="A9803" s="140" t="s">
        <v>3635</v>
      </c>
      <c r="B9803" s="142"/>
      <c r="C9803" s="142"/>
      <c r="D9803" s="142"/>
      <c r="E9803" s="142"/>
      <c r="F9803" s="142"/>
      <c r="K9803" s="140" t="s">
        <v>6777</v>
      </c>
    </row>
    <row r="9804" spans="1:11" s="139" customFormat="1" ht="30" customHeight="1">
      <c r="A9804" s="140" t="s">
        <v>6310</v>
      </c>
      <c r="B9804" s="142"/>
      <c r="C9804" s="142"/>
      <c r="D9804" s="142"/>
      <c r="E9804" s="142"/>
      <c r="F9804" s="142"/>
      <c r="K9804" s="140" t="s">
        <v>9668</v>
      </c>
    </row>
    <row r="9805" spans="1:11" s="139" customFormat="1" ht="30" customHeight="1">
      <c r="A9805" s="140" t="s">
        <v>4327</v>
      </c>
      <c r="B9805" s="142"/>
      <c r="C9805" s="142"/>
      <c r="D9805" s="142"/>
      <c r="E9805" s="142"/>
      <c r="F9805" s="142"/>
      <c r="K9805" s="140" t="s">
        <v>7560</v>
      </c>
    </row>
    <row r="9806" spans="1:11" s="139" customFormat="1" ht="30" customHeight="1">
      <c r="A9806" s="140" t="s">
        <v>6311</v>
      </c>
      <c r="B9806" s="142"/>
      <c r="C9806" s="142"/>
      <c r="D9806" s="142"/>
      <c r="E9806" s="142"/>
      <c r="F9806" s="142"/>
      <c r="K9806" s="140" t="s">
        <v>9669</v>
      </c>
    </row>
    <row r="9807" spans="1:11" s="139" customFormat="1" ht="30" customHeight="1">
      <c r="A9807" s="140" t="s">
        <v>4984</v>
      </c>
      <c r="B9807" s="142"/>
      <c r="C9807" s="142"/>
      <c r="D9807" s="142"/>
      <c r="E9807" s="142"/>
      <c r="F9807" s="142"/>
      <c r="K9807" s="140" t="s">
        <v>8405</v>
      </c>
    </row>
    <row r="9808" spans="1:11" s="139" customFormat="1" ht="30" customHeight="1">
      <c r="A9808" s="140" t="s">
        <v>4985</v>
      </c>
      <c r="B9808" s="142"/>
      <c r="C9808" s="142"/>
      <c r="D9808" s="142"/>
      <c r="E9808" s="142"/>
      <c r="F9808" s="142"/>
      <c r="K9808" s="140" t="s">
        <v>4985</v>
      </c>
    </row>
    <row r="9809" spans="1:11" s="139" customFormat="1" ht="30" customHeight="1">
      <c r="A9809" s="140" t="s">
        <v>4986</v>
      </c>
      <c r="B9809" s="142"/>
      <c r="C9809" s="142"/>
      <c r="D9809" s="142"/>
      <c r="E9809" s="142"/>
      <c r="F9809" s="142"/>
      <c r="K9809" s="140" t="s">
        <v>4986</v>
      </c>
    </row>
    <row r="9810" spans="1:11" s="139" customFormat="1" ht="30" customHeight="1">
      <c r="A9810" s="140" t="s">
        <v>3586</v>
      </c>
      <c r="B9810" s="142"/>
      <c r="C9810" s="142"/>
      <c r="D9810" s="142"/>
      <c r="E9810" s="142"/>
      <c r="F9810" s="142"/>
      <c r="K9810" s="140" t="s">
        <v>6718</v>
      </c>
    </row>
    <row r="9811" spans="1:11" s="139" customFormat="1" ht="30" customHeight="1">
      <c r="A9811" s="140" t="s">
        <v>4987</v>
      </c>
      <c r="B9811" s="142"/>
      <c r="C9811" s="142"/>
      <c r="D9811" s="142"/>
      <c r="E9811" s="142"/>
      <c r="F9811" s="142"/>
      <c r="K9811" s="140" t="s">
        <v>8406</v>
      </c>
    </row>
    <row r="9812" spans="1:11" s="139" customFormat="1" ht="30" customHeight="1">
      <c r="A9812" s="140" t="s">
        <v>5075</v>
      </c>
      <c r="B9812" s="142"/>
      <c r="C9812" s="142"/>
      <c r="D9812" s="142"/>
      <c r="E9812" s="142"/>
      <c r="F9812" s="142"/>
      <c r="K9812" s="140" t="s">
        <v>8465</v>
      </c>
    </row>
    <row r="9813" spans="1:11" s="139" customFormat="1" ht="30" customHeight="1">
      <c r="A9813" s="140" t="s">
        <v>6312</v>
      </c>
      <c r="B9813" s="142"/>
      <c r="C9813" s="142"/>
      <c r="D9813" s="142"/>
      <c r="E9813" s="142"/>
      <c r="F9813" s="142"/>
      <c r="K9813" s="140" t="s">
        <v>9670</v>
      </c>
    </row>
    <row r="9814" spans="1:11" s="139" customFormat="1" ht="30" customHeight="1">
      <c r="A9814" s="140" t="s">
        <v>52</v>
      </c>
      <c r="B9814" s="142"/>
      <c r="C9814" s="142"/>
      <c r="D9814" s="142"/>
      <c r="E9814" s="142"/>
      <c r="F9814" s="142"/>
      <c r="K9814" s="140" t="s">
        <v>52</v>
      </c>
    </row>
    <row r="9815" spans="1:11" s="139" customFormat="1" ht="30" customHeight="1">
      <c r="A9815" s="140" t="s">
        <v>52</v>
      </c>
      <c r="B9815" s="142"/>
      <c r="C9815" s="142"/>
      <c r="D9815" s="142"/>
      <c r="E9815" s="142"/>
      <c r="F9815" s="142"/>
      <c r="K9815" s="140" t="s">
        <v>6676</v>
      </c>
    </row>
    <row r="9816" spans="1:11" s="139" customFormat="1" ht="30" customHeight="1">
      <c r="A9816" s="140" t="s">
        <v>5077</v>
      </c>
      <c r="B9816" s="142"/>
      <c r="C9816" s="142"/>
      <c r="D9816" s="142"/>
      <c r="E9816" s="142"/>
      <c r="F9816" s="142"/>
      <c r="K9816" s="140" t="s">
        <v>8467</v>
      </c>
    </row>
    <row r="9817" spans="1:11" s="139" customFormat="1" ht="30" customHeight="1">
      <c r="A9817" s="140" t="s">
        <v>6313</v>
      </c>
      <c r="B9817" s="142">
        <v>2829.4</v>
      </c>
      <c r="C9817" s="142"/>
      <c r="D9817" s="142"/>
      <c r="E9817" s="142">
        <v>2829.4</v>
      </c>
      <c r="F9817" s="142" t="s">
        <v>9671</v>
      </c>
      <c r="K9817" s="140" t="s">
        <v>9672</v>
      </c>
    </row>
    <row r="9818" spans="1:11" s="139" customFormat="1" ht="30" customHeight="1">
      <c r="A9818" s="140" t="s">
        <v>5996</v>
      </c>
      <c r="B9818" s="142"/>
      <c r="C9818" s="142">
        <v>10060.299999999999</v>
      </c>
      <c r="D9818" s="142"/>
      <c r="E9818" s="142">
        <v>10060.299999999999</v>
      </c>
      <c r="F9818" s="142" t="s">
        <v>9673</v>
      </c>
      <c r="K9818" s="140" t="s">
        <v>9674</v>
      </c>
    </row>
    <row r="9819" spans="1:11" s="139" customFormat="1" ht="30" customHeight="1">
      <c r="A9819" s="140" t="s">
        <v>6314</v>
      </c>
      <c r="B9819" s="142"/>
      <c r="C9819" s="142"/>
      <c r="D9819" s="142">
        <v>17772.099999999999</v>
      </c>
      <c r="E9819" s="142">
        <v>17772.099999999999</v>
      </c>
      <c r="F9819" s="142" t="s">
        <v>9675</v>
      </c>
      <c r="K9819" s="140" t="s">
        <v>9676</v>
      </c>
    </row>
    <row r="9820" spans="1:11" s="139" customFormat="1" ht="30" customHeight="1">
      <c r="A9820" s="140" t="s">
        <v>52</v>
      </c>
      <c r="B9820" s="146"/>
      <c r="C9820" s="146"/>
      <c r="D9820" s="146"/>
      <c r="E9820" s="146"/>
      <c r="F9820" s="146"/>
      <c r="K9820" s="140" t="s">
        <v>6994</v>
      </c>
    </row>
    <row r="9821" spans="1:11" s="139" customFormat="1" ht="30" customHeight="1">
      <c r="A9821" s="140" t="s">
        <v>3618</v>
      </c>
      <c r="B9821" s="142">
        <v>2829.4</v>
      </c>
      <c r="C9821" s="142">
        <v>10060.299999999999</v>
      </c>
      <c r="D9821" s="142">
        <v>17772.099999999999</v>
      </c>
      <c r="E9821" s="142">
        <v>30661.8</v>
      </c>
      <c r="F9821" s="142"/>
      <c r="K9821" s="140" t="s">
        <v>6757</v>
      </c>
    </row>
    <row r="9822" spans="1:11" s="139" customFormat="1" ht="30" customHeight="1">
      <c r="A9822" s="140" t="s">
        <v>52</v>
      </c>
      <c r="B9822" s="142"/>
      <c r="C9822" s="142"/>
      <c r="D9822" s="142"/>
      <c r="E9822" s="142"/>
      <c r="F9822" s="142"/>
      <c r="K9822" s="140" t="s">
        <v>6758</v>
      </c>
    </row>
    <row r="9823" spans="1:11" s="139" customFormat="1" ht="30" customHeight="1">
      <c r="A9823" s="140" t="s">
        <v>6315</v>
      </c>
      <c r="B9823" s="142"/>
      <c r="C9823" s="142"/>
      <c r="D9823" s="142"/>
      <c r="E9823" s="142"/>
      <c r="F9823" s="142"/>
      <c r="K9823" s="140" t="s">
        <v>9677</v>
      </c>
    </row>
    <row r="9824" spans="1:11" s="139" customFormat="1" ht="30" customHeight="1">
      <c r="A9824" s="140" t="s">
        <v>4341</v>
      </c>
      <c r="B9824" s="142"/>
      <c r="C9824" s="142"/>
      <c r="D9824" s="142"/>
      <c r="E9824" s="142"/>
      <c r="F9824" s="142"/>
      <c r="K9824" s="140" t="s">
        <v>7577</v>
      </c>
    </row>
    <row r="9825" spans="1:11" s="139" customFormat="1" ht="30" customHeight="1">
      <c r="A9825" s="140" t="s">
        <v>5004</v>
      </c>
      <c r="B9825" s="142"/>
      <c r="C9825" s="142"/>
      <c r="D9825" s="142"/>
      <c r="E9825" s="142"/>
      <c r="F9825" s="142"/>
      <c r="K9825" s="140" t="s">
        <v>8426</v>
      </c>
    </row>
    <row r="9826" spans="1:11" s="139" customFormat="1" ht="30" customHeight="1">
      <c r="A9826" s="140" t="s">
        <v>5082</v>
      </c>
      <c r="B9826" s="142"/>
      <c r="C9826" s="142"/>
      <c r="D9826" s="142"/>
      <c r="E9826" s="142"/>
      <c r="F9826" s="142"/>
      <c r="K9826" s="140" t="s">
        <v>8472</v>
      </c>
    </row>
    <row r="9827" spans="1:11" s="139" customFormat="1" ht="30" customHeight="1">
      <c r="A9827" s="140" t="s">
        <v>5998</v>
      </c>
      <c r="B9827" s="142"/>
      <c r="C9827" s="142"/>
      <c r="D9827" s="142"/>
      <c r="E9827" s="142"/>
      <c r="F9827" s="142"/>
      <c r="K9827" s="140" t="s">
        <v>9370</v>
      </c>
    </row>
    <row r="9828" spans="1:11" s="139" customFormat="1" ht="30" customHeight="1">
      <c r="A9828" s="140" t="s">
        <v>5083</v>
      </c>
      <c r="B9828" s="142"/>
      <c r="C9828" s="142"/>
      <c r="D9828" s="142"/>
      <c r="E9828" s="142"/>
      <c r="F9828" s="142"/>
      <c r="K9828" s="140" t="s">
        <v>8473</v>
      </c>
    </row>
    <row r="9829" spans="1:11" s="139" customFormat="1" ht="30" customHeight="1">
      <c r="A9829" s="140" t="s">
        <v>5999</v>
      </c>
      <c r="B9829" s="142"/>
      <c r="C9829" s="142"/>
      <c r="D9829" s="142"/>
      <c r="E9829" s="142"/>
      <c r="F9829" s="142"/>
      <c r="K9829" s="140" t="s">
        <v>9371</v>
      </c>
    </row>
    <row r="9830" spans="1:11" s="139" customFormat="1" ht="30" customHeight="1">
      <c r="A9830" s="140" t="s">
        <v>5085</v>
      </c>
      <c r="B9830" s="142"/>
      <c r="C9830" s="142"/>
      <c r="D9830" s="142"/>
      <c r="E9830" s="142"/>
      <c r="F9830" s="142"/>
      <c r="K9830" s="140" t="s">
        <v>8475</v>
      </c>
    </row>
    <row r="9831" spans="1:11" s="139" customFormat="1" ht="30" customHeight="1">
      <c r="A9831" s="140" t="s">
        <v>6316</v>
      </c>
      <c r="B9831" s="142">
        <v>5093.3999999999996</v>
      </c>
      <c r="C9831" s="142"/>
      <c r="D9831" s="142"/>
      <c r="E9831" s="142">
        <v>5093.3999999999996</v>
      </c>
      <c r="F9831" s="142" t="s">
        <v>9671</v>
      </c>
      <c r="K9831" s="140" t="s">
        <v>9678</v>
      </c>
    </row>
    <row r="9832" spans="1:11" s="139" customFormat="1" ht="30" customHeight="1">
      <c r="A9832" s="140" t="s">
        <v>6001</v>
      </c>
      <c r="B9832" s="142"/>
      <c r="C9832" s="142">
        <v>18110.099999999999</v>
      </c>
      <c r="D9832" s="142"/>
      <c r="E9832" s="142">
        <v>18110.099999999999</v>
      </c>
      <c r="F9832" s="142" t="s">
        <v>9673</v>
      </c>
      <c r="K9832" s="140" t="s">
        <v>9679</v>
      </c>
    </row>
    <row r="9833" spans="1:11" s="139" customFormat="1" ht="30" customHeight="1">
      <c r="A9833" s="140" t="s">
        <v>6317</v>
      </c>
      <c r="B9833" s="142"/>
      <c r="C9833" s="142"/>
      <c r="D9833" s="142">
        <v>31992.799999999999</v>
      </c>
      <c r="E9833" s="142">
        <v>31992.799999999999</v>
      </c>
      <c r="F9833" s="142" t="s">
        <v>9675</v>
      </c>
      <c r="K9833" s="140" t="s">
        <v>9680</v>
      </c>
    </row>
    <row r="9834" spans="1:11" s="139" customFormat="1" ht="30" customHeight="1">
      <c r="A9834" s="140" t="s">
        <v>52</v>
      </c>
      <c r="B9834" s="146"/>
      <c r="C9834" s="146"/>
      <c r="D9834" s="146"/>
      <c r="E9834" s="146"/>
      <c r="F9834" s="146"/>
      <c r="K9834" s="140" t="s">
        <v>6994</v>
      </c>
    </row>
    <row r="9835" spans="1:11" s="139" customFormat="1" ht="30" customHeight="1">
      <c r="A9835" s="140" t="s">
        <v>3618</v>
      </c>
      <c r="B9835" s="142">
        <v>5093.3999999999996</v>
      </c>
      <c r="C9835" s="142">
        <v>18110.099999999999</v>
      </c>
      <c r="D9835" s="142">
        <v>31992.799999999999</v>
      </c>
      <c r="E9835" s="142">
        <v>55196.3</v>
      </c>
      <c r="F9835" s="142"/>
      <c r="K9835" s="140" t="s">
        <v>6761</v>
      </c>
    </row>
    <row r="9836" spans="1:11" s="139" customFormat="1" ht="30" customHeight="1">
      <c r="A9836" s="140" t="s">
        <v>52</v>
      </c>
      <c r="B9836" s="142"/>
      <c r="C9836" s="142"/>
      <c r="D9836" s="142"/>
      <c r="E9836" s="142"/>
      <c r="F9836" s="142"/>
      <c r="K9836" s="140" t="s">
        <v>6796</v>
      </c>
    </row>
    <row r="9837" spans="1:11" s="139" customFormat="1" ht="30" customHeight="1">
      <c r="A9837" s="140" t="s">
        <v>3650</v>
      </c>
      <c r="B9837" s="142"/>
      <c r="C9837" s="142"/>
      <c r="D9837" s="142"/>
      <c r="E9837" s="142"/>
      <c r="F9837" s="142"/>
      <c r="K9837" s="140" t="s">
        <v>6806</v>
      </c>
    </row>
    <row r="9838" spans="1:11" s="139" customFormat="1" ht="30" customHeight="1">
      <c r="A9838" s="140" t="s">
        <v>6003</v>
      </c>
      <c r="B9838" s="142"/>
      <c r="C9838" s="142"/>
      <c r="D9838" s="142"/>
      <c r="E9838" s="142"/>
      <c r="F9838" s="142"/>
      <c r="K9838" s="140" t="s">
        <v>8479</v>
      </c>
    </row>
    <row r="9839" spans="1:11" s="139" customFormat="1" ht="30" customHeight="1">
      <c r="A9839" s="140" t="s">
        <v>5090</v>
      </c>
      <c r="B9839" s="142"/>
      <c r="C9839" s="142">
        <v>8726.2000000000007</v>
      </c>
      <c r="D9839" s="142"/>
      <c r="E9839" s="142">
        <v>8726.2000000000007</v>
      </c>
      <c r="F9839" s="142" t="s">
        <v>6755</v>
      </c>
      <c r="K9839" s="140" t="s">
        <v>8480</v>
      </c>
    </row>
    <row r="9840" spans="1:11" s="139" customFormat="1" ht="30" customHeight="1">
      <c r="A9840" s="140" t="s">
        <v>6004</v>
      </c>
      <c r="B9840" s="142"/>
      <c r="C9840" s="142"/>
      <c r="D9840" s="142"/>
      <c r="E9840" s="142"/>
      <c r="F9840" s="142"/>
      <c r="K9840" s="140" t="s">
        <v>8481</v>
      </c>
    </row>
    <row r="9841" spans="1:11" s="139" customFormat="1" ht="30" customHeight="1">
      <c r="A9841" s="140" t="s">
        <v>5092</v>
      </c>
      <c r="B9841" s="142"/>
      <c r="C9841" s="142">
        <v>5433.6</v>
      </c>
      <c r="D9841" s="142"/>
      <c r="E9841" s="142">
        <v>5433.6</v>
      </c>
      <c r="F9841" s="142" t="s">
        <v>7075</v>
      </c>
      <c r="K9841" s="140" t="s">
        <v>8482</v>
      </c>
    </row>
    <row r="9842" spans="1:11" s="139" customFormat="1" ht="30" customHeight="1">
      <c r="A9842" s="140" t="s">
        <v>52</v>
      </c>
      <c r="B9842" s="146"/>
      <c r="C9842" s="146"/>
      <c r="D9842" s="146"/>
      <c r="E9842" s="146"/>
      <c r="F9842" s="146"/>
      <c r="K9842" s="140" t="s">
        <v>6994</v>
      </c>
    </row>
    <row r="9843" spans="1:11" s="139" customFormat="1" ht="30" customHeight="1">
      <c r="A9843" s="140" t="s">
        <v>3618</v>
      </c>
      <c r="B9843" s="142"/>
      <c r="C9843" s="142">
        <v>14159.8</v>
      </c>
      <c r="D9843" s="142"/>
      <c r="E9843" s="142">
        <v>14159.8</v>
      </c>
      <c r="F9843" s="142"/>
      <c r="K9843" s="140" t="s">
        <v>6821</v>
      </c>
    </row>
    <row r="9844" spans="1:11" s="139" customFormat="1" ht="30" customHeight="1">
      <c r="A9844" s="140" t="s">
        <v>52</v>
      </c>
      <c r="B9844" s="142"/>
      <c r="C9844" s="142"/>
      <c r="D9844" s="142"/>
      <c r="E9844" s="142"/>
      <c r="F9844" s="142"/>
      <c r="K9844" s="140" t="s">
        <v>52</v>
      </c>
    </row>
    <row r="9845" spans="1:11" s="139" customFormat="1" ht="30" customHeight="1">
      <c r="A9845" s="140" t="s">
        <v>3929</v>
      </c>
      <c r="B9845" s="142">
        <v>7922.8</v>
      </c>
      <c r="C9845" s="142">
        <v>42330.2</v>
      </c>
      <c r="D9845" s="142">
        <v>49764.9</v>
      </c>
      <c r="E9845" s="142">
        <v>100017.9</v>
      </c>
      <c r="F9845" s="142"/>
      <c r="K9845" s="140" t="s">
        <v>7041</v>
      </c>
    </row>
    <row r="9846" spans="1:11" s="139" customFormat="1" ht="30" customHeight="1">
      <c r="A9846" s="140"/>
      <c r="B9846" s="140"/>
      <c r="C9846" s="140"/>
      <c r="D9846" s="140"/>
      <c r="E9846" s="140"/>
      <c r="F9846" s="140"/>
    </row>
    <row r="9847" spans="1:11" s="139" customFormat="1" ht="30" customHeight="1" thickBot="1">
      <c r="A9847" s="144" t="s">
        <v>3566</v>
      </c>
      <c r="B9847" s="145">
        <v>7922</v>
      </c>
      <c r="C9847" s="145">
        <v>42330</v>
      </c>
      <c r="D9847" s="145">
        <v>49764</v>
      </c>
      <c r="E9847" s="145">
        <v>100016</v>
      </c>
      <c r="F9847" s="144"/>
    </row>
    <row r="9848" spans="1:11" s="139" customFormat="1" ht="30" customHeight="1">
      <c r="A9848" s="140"/>
      <c r="B9848" s="140"/>
      <c r="C9848" s="140"/>
      <c r="D9848" s="140"/>
      <c r="E9848" s="140"/>
      <c r="F9848" s="140"/>
    </row>
    <row r="9849" spans="1:11" s="139" customFormat="1" ht="30" customHeight="1">
      <c r="A9849" s="140" t="s">
        <v>9681</v>
      </c>
      <c r="B9849" s="141">
        <v>3633</v>
      </c>
      <c r="C9849" s="141">
        <v>28194</v>
      </c>
      <c r="D9849" s="141">
        <v>40196</v>
      </c>
      <c r="E9849" s="141">
        <v>72023</v>
      </c>
      <c r="F9849" s="140" t="s">
        <v>52</v>
      </c>
      <c r="G9849" s="139" t="s">
        <v>52</v>
      </c>
      <c r="H9849" s="139" t="s">
        <v>6659</v>
      </c>
      <c r="K9849" s="139">
        <v>1</v>
      </c>
    </row>
    <row r="9850" spans="1:11" s="139" customFormat="1" ht="30" customHeight="1">
      <c r="A9850" s="147"/>
      <c r="B9850" s="140"/>
      <c r="C9850" s="140"/>
      <c r="D9850" s="140"/>
      <c r="E9850" s="140"/>
      <c r="F9850" s="140"/>
    </row>
    <row r="9851" spans="1:11" s="139" customFormat="1" ht="30" customHeight="1">
      <c r="A9851" s="140" t="s">
        <v>6674</v>
      </c>
      <c r="B9851" s="140"/>
      <c r="C9851" s="140"/>
      <c r="D9851" s="140"/>
      <c r="E9851" s="140"/>
      <c r="F9851" s="140"/>
      <c r="G9851" s="139" t="s">
        <v>52</v>
      </c>
      <c r="I9851" s="139" t="s">
        <v>1535</v>
      </c>
      <c r="J9851" s="139" t="s">
        <v>52</v>
      </c>
      <c r="K9851" s="139" t="s">
        <v>56</v>
      </c>
    </row>
    <row r="9852" spans="1:11" s="139" customFormat="1" ht="30" customHeight="1">
      <c r="A9852" s="140" t="s">
        <v>5980</v>
      </c>
      <c r="B9852" s="142"/>
      <c r="C9852" s="142"/>
      <c r="D9852" s="142"/>
      <c r="E9852" s="142"/>
      <c r="F9852" s="142"/>
      <c r="K9852" s="140" t="s">
        <v>9354</v>
      </c>
    </row>
    <row r="9853" spans="1:11" s="139" customFormat="1" ht="30" customHeight="1">
      <c r="A9853" s="140" t="s">
        <v>3548</v>
      </c>
      <c r="B9853" s="142"/>
      <c r="C9853" s="142"/>
      <c r="D9853" s="142"/>
      <c r="E9853" s="142"/>
      <c r="F9853" s="142"/>
      <c r="K9853" s="140" t="s">
        <v>6677</v>
      </c>
    </row>
    <row r="9854" spans="1:11" s="139" customFormat="1" ht="30" customHeight="1">
      <c r="A9854" s="140" t="s">
        <v>5847</v>
      </c>
      <c r="B9854" s="142"/>
      <c r="C9854" s="142"/>
      <c r="D9854" s="142"/>
      <c r="E9854" s="142"/>
      <c r="F9854" s="142"/>
      <c r="K9854" s="140" t="s">
        <v>9285</v>
      </c>
    </row>
    <row r="9855" spans="1:11" s="139" customFormat="1" ht="30" customHeight="1">
      <c r="A9855" s="140" t="s">
        <v>5981</v>
      </c>
      <c r="B9855" s="142"/>
      <c r="C9855" s="142"/>
      <c r="D9855" s="142"/>
      <c r="E9855" s="142"/>
      <c r="F9855" s="142"/>
      <c r="K9855" s="140" t="s">
        <v>9355</v>
      </c>
    </row>
    <row r="9856" spans="1:11" s="139" customFormat="1" ht="30" customHeight="1">
      <c r="A9856" s="140" t="s">
        <v>5982</v>
      </c>
      <c r="B9856" s="142"/>
      <c r="C9856" s="142"/>
      <c r="D9856" s="142"/>
      <c r="E9856" s="142"/>
      <c r="F9856" s="142"/>
      <c r="K9856" s="140" t="s">
        <v>9356</v>
      </c>
    </row>
    <row r="9857" spans="1:11" s="139" customFormat="1" ht="30" customHeight="1">
      <c r="A9857" s="140" t="s">
        <v>5983</v>
      </c>
      <c r="B9857" s="142"/>
      <c r="C9857" s="142"/>
      <c r="D9857" s="142"/>
      <c r="E9857" s="142"/>
      <c r="F9857" s="142"/>
      <c r="K9857" s="140" t="s">
        <v>9357</v>
      </c>
    </row>
    <row r="9858" spans="1:11" s="139" customFormat="1" ht="30" customHeight="1">
      <c r="A9858" s="140" t="s">
        <v>5984</v>
      </c>
      <c r="B9858" s="142"/>
      <c r="C9858" s="142"/>
      <c r="D9858" s="142"/>
      <c r="E9858" s="142"/>
      <c r="F9858" s="142"/>
      <c r="K9858" s="140" t="s">
        <v>9358</v>
      </c>
    </row>
    <row r="9859" spans="1:11" s="139" customFormat="1" ht="30" customHeight="1">
      <c r="A9859" s="140" t="s">
        <v>5853</v>
      </c>
      <c r="B9859" s="142"/>
      <c r="C9859" s="142"/>
      <c r="D9859" s="142"/>
      <c r="E9859" s="142"/>
      <c r="F9859" s="142"/>
      <c r="K9859" s="140" t="s">
        <v>9291</v>
      </c>
    </row>
    <row r="9860" spans="1:11" s="139" customFormat="1" ht="30" customHeight="1">
      <c r="A9860" s="140" t="s">
        <v>3576</v>
      </c>
      <c r="B9860" s="142"/>
      <c r="C9860" s="142"/>
      <c r="D9860" s="142"/>
      <c r="E9860" s="142"/>
      <c r="F9860" s="142"/>
      <c r="K9860" s="140" t="s">
        <v>6708</v>
      </c>
    </row>
    <row r="9861" spans="1:11" s="139" customFormat="1" ht="30" customHeight="1">
      <c r="A9861" s="140" t="s">
        <v>3577</v>
      </c>
      <c r="B9861" s="142"/>
      <c r="C9861" s="142"/>
      <c r="D9861" s="142"/>
      <c r="E9861" s="142"/>
      <c r="F9861" s="142"/>
      <c r="K9861" s="140" t="s">
        <v>6709</v>
      </c>
    </row>
    <row r="9862" spans="1:11" s="139" customFormat="1" ht="30" customHeight="1">
      <c r="A9862" s="140" t="s">
        <v>3578</v>
      </c>
      <c r="B9862" s="142"/>
      <c r="C9862" s="142"/>
      <c r="D9862" s="142"/>
      <c r="E9862" s="142"/>
      <c r="F9862" s="142"/>
      <c r="K9862" s="140" t="s">
        <v>6710</v>
      </c>
    </row>
    <row r="9863" spans="1:11" s="139" customFormat="1" ht="30" customHeight="1">
      <c r="A9863" s="140" t="s">
        <v>3579</v>
      </c>
      <c r="B9863" s="142"/>
      <c r="C9863" s="142"/>
      <c r="D9863" s="142"/>
      <c r="E9863" s="142"/>
      <c r="F9863" s="142"/>
      <c r="K9863" s="140" t="s">
        <v>6711</v>
      </c>
    </row>
    <row r="9864" spans="1:11" s="139" customFormat="1" ht="30" customHeight="1">
      <c r="A9864" s="140" t="s">
        <v>3580</v>
      </c>
      <c r="B9864" s="142"/>
      <c r="C9864" s="142"/>
      <c r="D9864" s="142"/>
      <c r="E9864" s="142"/>
      <c r="F9864" s="142"/>
      <c r="K9864" s="140" t="s">
        <v>6712</v>
      </c>
    </row>
    <row r="9865" spans="1:11" s="139" customFormat="1" ht="30" customHeight="1">
      <c r="A9865" s="140" t="s">
        <v>3581</v>
      </c>
      <c r="B9865" s="142"/>
      <c r="C9865" s="142"/>
      <c r="D9865" s="142"/>
      <c r="E9865" s="142"/>
      <c r="F9865" s="142"/>
      <c r="K9865" s="140" t="s">
        <v>6713</v>
      </c>
    </row>
    <row r="9866" spans="1:11" s="139" customFormat="1" ht="30" customHeight="1">
      <c r="A9866" s="140" t="s">
        <v>5854</v>
      </c>
      <c r="B9866" s="142"/>
      <c r="C9866" s="142"/>
      <c r="D9866" s="142"/>
      <c r="E9866" s="142"/>
      <c r="F9866" s="142"/>
      <c r="K9866" s="140" t="s">
        <v>9292</v>
      </c>
    </row>
    <row r="9867" spans="1:11" s="139" customFormat="1" ht="30" customHeight="1">
      <c r="A9867" s="140" t="s">
        <v>6318</v>
      </c>
      <c r="B9867" s="142"/>
      <c r="C9867" s="142"/>
      <c r="D9867" s="142"/>
      <c r="E9867" s="142"/>
      <c r="F9867" s="142"/>
      <c r="K9867" s="140" t="s">
        <v>9682</v>
      </c>
    </row>
    <row r="9868" spans="1:11" s="139" customFormat="1" ht="30" customHeight="1">
      <c r="A9868" s="140" t="s">
        <v>52</v>
      </c>
      <c r="B9868" s="142"/>
      <c r="C9868" s="142"/>
      <c r="D9868" s="142"/>
      <c r="E9868" s="142"/>
      <c r="F9868" s="142"/>
      <c r="K9868" s="140" t="s">
        <v>52</v>
      </c>
    </row>
    <row r="9869" spans="1:11" s="139" customFormat="1" ht="30" customHeight="1">
      <c r="A9869" s="140" t="s">
        <v>3586</v>
      </c>
      <c r="B9869" s="142"/>
      <c r="C9869" s="142"/>
      <c r="D9869" s="142"/>
      <c r="E9869" s="142"/>
      <c r="F9869" s="142"/>
      <c r="K9869" s="140" t="s">
        <v>6718</v>
      </c>
    </row>
    <row r="9870" spans="1:11" s="139" customFormat="1" ht="30" customHeight="1">
      <c r="A9870" s="140" t="s">
        <v>5857</v>
      </c>
      <c r="B9870" s="142"/>
      <c r="C9870" s="142"/>
      <c r="D9870" s="142"/>
      <c r="E9870" s="142"/>
      <c r="F9870" s="142"/>
      <c r="K9870" s="140" t="s">
        <v>9295</v>
      </c>
    </row>
    <row r="9871" spans="1:11" s="139" customFormat="1" ht="30" customHeight="1">
      <c r="A9871" s="140" t="s">
        <v>5858</v>
      </c>
      <c r="B9871" s="142"/>
      <c r="C9871" s="142"/>
      <c r="D9871" s="142"/>
      <c r="E9871" s="142"/>
      <c r="F9871" s="142"/>
      <c r="K9871" s="140" t="s">
        <v>9296</v>
      </c>
    </row>
    <row r="9872" spans="1:11" s="139" customFormat="1" ht="30" customHeight="1">
      <c r="A9872" s="140" t="s">
        <v>5985</v>
      </c>
      <c r="B9872" s="142"/>
      <c r="C9872" s="142"/>
      <c r="D9872" s="142"/>
      <c r="E9872" s="142"/>
      <c r="F9872" s="142"/>
      <c r="K9872" s="140" t="s">
        <v>9359</v>
      </c>
    </row>
    <row r="9873" spans="1:11" s="139" customFormat="1" ht="30" customHeight="1">
      <c r="A9873" s="140" t="s">
        <v>52</v>
      </c>
      <c r="B9873" s="142"/>
      <c r="C9873" s="142"/>
      <c r="D9873" s="142"/>
      <c r="E9873" s="142"/>
      <c r="F9873" s="142"/>
      <c r="K9873" s="140" t="s">
        <v>6676</v>
      </c>
    </row>
    <row r="9874" spans="1:11" s="139" customFormat="1" ht="30" customHeight="1">
      <c r="A9874" s="140" t="s">
        <v>5860</v>
      </c>
      <c r="B9874" s="142"/>
      <c r="C9874" s="142"/>
      <c r="D9874" s="142"/>
      <c r="E9874" s="142"/>
      <c r="F9874" s="142"/>
      <c r="K9874" s="140" t="s">
        <v>9298</v>
      </c>
    </row>
    <row r="9875" spans="1:11" s="139" customFormat="1" ht="30" customHeight="1">
      <c r="A9875" s="140" t="s">
        <v>6319</v>
      </c>
      <c r="B9875" s="142">
        <v>3633.2</v>
      </c>
      <c r="C9875" s="142"/>
      <c r="D9875" s="142"/>
      <c r="E9875" s="142">
        <v>3633.2</v>
      </c>
      <c r="F9875" s="142" t="s">
        <v>6722</v>
      </c>
      <c r="K9875" s="140" t="s">
        <v>9683</v>
      </c>
    </row>
    <row r="9876" spans="1:11" s="139" customFormat="1" ht="30" customHeight="1">
      <c r="A9876" s="140" t="s">
        <v>5987</v>
      </c>
      <c r="B9876" s="142"/>
      <c r="C9876" s="142">
        <v>28194.9</v>
      </c>
      <c r="D9876" s="142"/>
      <c r="E9876" s="142">
        <v>28194.9</v>
      </c>
      <c r="F9876" s="142" t="s">
        <v>6724</v>
      </c>
      <c r="K9876" s="140" t="s">
        <v>9300</v>
      </c>
    </row>
    <row r="9877" spans="1:11" s="139" customFormat="1" ht="30" customHeight="1">
      <c r="A9877" s="140" t="s">
        <v>5988</v>
      </c>
      <c r="B9877" s="142"/>
      <c r="C9877" s="142"/>
      <c r="D9877" s="142">
        <v>35536.300000000003</v>
      </c>
      <c r="E9877" s="142">
        <v>35536.300000000003</v>
      </c>
      <c r="F9877" s="142" t="s">
        <v>6726</v>
      </c>
      <c r="K9877" s="140" t="s">
        <v>9301</v>
      </c>
    </row>
    <row r="9878" spans="1:11" s="139" customFormat="1" ht="30" customHeight="1">
      <c r="A9878" s="140" t="s">
        <v>52</v>
      </c>
      <c r="B9878" s="142"/>
      <c r="C9878" s="142"/>
      <c r="D9878" s="142"/>
      <c r="E9878" s="142"/>
      <c r="F9878" s="142"/>
      <c r="K9878" s="140" t="s">
        <v>52</v>
      </c>
    </row>
    <row r="9879" spans="1:11" s="139" customFormat="1" ht="30" customHeight="1">
      <c r="A9879" s="140" t="s">
        <v>3618</v>
      </c>
      <c r="B9879" s="142">
        <v>3633.2</v>
      </c>
      <c r="C9879" s="142">
        <v>28194.9</v>
      </c>
      <c r="D9879" s="142">
        <v>35536.300000000003</v>
      </c>
      <c r="E9879" s="142">
        <v>67364.399999999994</v>
      </c>
      <c r="F9879" s="142"/>
      <c r="K9879" s="140" t="s">
        <v>6757</v>
      </c>
    </row>
    <row r="9880" spans="1:11" s="139" customFormat="1" ht="30" customHeight="1">
      <c r="A9880" s="140" t="s">
        <v>52</v>
      </c>
      <c r="B9880" s="142"/>
      <c r="C9880" s="142"/>
      <c r="D9880" s="142"/>
      <c r="E9880" s="142"/>
      <c r="F9880" s="142"/>
      <c r="K9880" s="140" t="s">
        <v>6758</v>
      </c>
    </row>
    <row r="9881" spans="1:11" s="139" customFormat="1" ht="30" customHeight="1">
      <c r="A9881" s="140" t="s">
        <v>5864</v>
      </c>
      <c r="B9881" s="142"/>
      <c r="C9881" s="142"/>
      <c r="D9881" s="142"/>
      <c r="E9881" s="142"/>
      <c r="F9881" s="142"/>
      <c r="K9881" s="140" t="s">
        <v>9302</v>
      </c>
    </row>
    <row r="9882" spans="1:11" s="139" customFormat="1" ht="30" customHeight="1">
      <c r="A9882" s="140" t="s">
        <v>5989</v>
      </c>
      <c r="B9882" s="142"/>
      <c r="C9882" s="142"/>
      <c r="D9882" s="142"/>
      <c r="E9882" s="142"/>
      <c r="F9882" s="142" t="s">
        <v>9361</v>
      </c>
      <c r="K9882" s="140" t="s">
        <v>9362</v>
      </c>
    </row>
    <row r="9883" spans="1:11" s="139" customFormat="1" ht="30" customHeight="1">
      <c r="A9883" s="140" t="s">
        <v>5990</v>
      </c>
      <c r="B9883" s="142"/>
      <c r="C9883" s="142"/>
      <c r="D9883" s="142"/>
      <c r="E9883" s="142"/>
      <c r="F9883" s="142" t="s">
        <v>9363</v>
      </c>
      <c r="K9883" s="140" t="s">
        <v>9364</v>
      </c>
    </row>
    <row r="9884" spans="1:11" s="139" customFormat="1" ht="30" customHeight="1">
      <c r="A9884" s="140" t="s">
        <v>5991</v>
      </c>
      <c r="B9884" s="142"/>
      <c r="C9884" s="142"/>
      <c r="D9884" s="142">
        <v>4659.7</v>
      </c>
      <c r="E9884" s="142">
        <v>4659.7</v>
      </c>
      <c r="F9884" s="142" t="s">
        <v>8779</v>
      </c>
      <c r="K9884" s="140" t="s">
        <v>9365</v>
      </c>
    </row>
    <row r="9885" spans="1:11" s="139" customFormat="1" ht="30" customHeight="1">
      <c r="A9885" s="140" t="s">
        <v>52</v>
      </c>
      <c r="B9885" s="142"/>
      <c r="C9885" s="142"/>
      <c r="D9885" s="142"/>
      <c r="E9885" s="142"/>
      <c r="F9885" s="142"/>
      <c r="K9885" s="140" t="s">
        <v>52</v>
      </c>
    </row>
    <row r="9886" spans="1:11" s="139" customFormat="1" ht="30" customHeight="1">
      <c r="A9886" s="140" t="s">
        <v>3618</v>
      </c>
      <c r="B9886" s="142"/>
      <c r="C9886" s="142"/>
      <c r="D9886" s="142">
        <v>4659.7</v>
      </c>
      <c r="E9886" s="142">
        <v>4659.7</v>
      </c>
      <c r="F9886" s="142"/>
      <c r="K9886" s="140" t="s">
        <v>6761</v>
      </c>
    </row>
    <row r="9887" spans="1:11" s="139" customFormat="1" ht="30" customHeight="1">
      <c r="A9887" s="140" t="s">
        <v>52</v>
      </c>
      <c r="B9887" s="142"/>
      <c r="C9887" s="142"/>
      <c r="D9887" s="142"/>
      <c r="E9887" s="142"/>
      <c r="F9887" s="142"/>
      <c r="K9887" s="140" t="s">
        <v>52</v>
      </c>
    </row>
    <row r="9888" spans="1:11" s="139" customFormat="1" ht="30" customHeight="1">
      <c r="A9888" s="140" t="s">
        <v>3621</v>
      </c>
      <c r="B9888" s="142">
        <v>3633.2</v>
      </c>
      <c r="C9888" s="142">
        <v>28194.9</v>
      </c>
      <c r="D9888" s="142">
        <v>40196</v>
      </c>
      <c r="E9888" s="142">
        <v>72024.100000000006</v>
      </c>
      <c r="F9888" s="142"/>
      <c r="K9888" s="140" t="s">
        <v>6762</v>
      </c>
    </row>
    <row r="9889" spans="1:11" s="139" customFormat="1" ht="30" customHeight="1">
      <c r="A9889" s="140"/>
      <c r="B9889" s="140"/>
      <c r="C9889" s="140"/>
      <c r="D9889" s="140"/>
      <c r="E9889" s="140"/>
      <c r="F9889" s="140"/>
    </row>
    <row r="9890" spans="1:11" s="139" customFormat="1" ht="30" customHeight="1" thickBot="1">
      <c r="A9890" s="144" t="s">
        <v>3566</v>
      </c>
      <c r="B9890" s="145">
        <v>3633</v>
      </c>
      <c r="C9890" s="145">
        <v>28194</v>
      </c>
      <c r="D9890" s="145">
        <v>40196</v>
      </c>
      <c r="E9890" s="145">
        <v>72023</v>
      </c>
      <c r="F9890" s="144"/>
    </row>
    <row r="9891" spans="1:11" s="139" customFormat="1" ht="30" customHeight="1">
      <c r="A9891" s="140"/>
      <c r="B9891" s="140"/>
      <c r="C9891" s="140"/>
      <c r="D9891" s="140"/>
      <c r="E9891" s="140"/>
      <c r="F9891" s="140"/>
    </row>
    <row r="9892" spans="1:11" s="139" customFormat="1" ht="30" customHeight="1">
      <c r="A9892" s="140" t="s">
        <v>9684</v>
      </c>
      <c r="B9892" s="141">
        <v>7922</v>
      </c>
      <c r="C9892" s="141">
        <v>42330</v>
      </c>
      <c r="D9892" s="141">
        <v>49764</v>
      </c>
      <c r="E9892" s="141">
        <v>100016</v>
      </c>
      <c r="F9892" s="140" t="s">
        <v>52</v>
      </c>
      <c r="G9892" s="139" t="s">
        <v>52</v>
      </c>
      <c r="H9892" s="139" t="s">
        <v>6660</v>
      </c>
      <c r="K9892" s="139">
        <v>1</v>
      </c>
    </row>
    <row r="9893" spans="1:11" s="139" customFormat="1" ht="30" customHeight="1">
      <c r="A9893" s="147"/>
      <c r="B9893" s="140"/>
      <c r="C9893" s="140"/>
      <c r="D9893" s="140"/>
      <c r="E9893" s="140"/>
      <c r="F9893" s="140"/>
    </row>
    <row r="9894" spans="1:11" s="139" customFormat="1" ht="30" customHeight="1">
      <c r="A9894" s="140" t="s">
        <v>6674</v>
      </c>
      <c r="B9894" s="140"/>
      <c r="C9894" s="140"/>
      <c r="D9894" s="140"/>
      <c r="E9894" s="140"/>
      <c r="F9894" s="140"/>
      <c r="G9894" s="139" t="s">
        <v>52</v>
      </c>
      <c r="I9894" s="139" t="s">
        <v>1535</v>
      </c>
      <c r="J9894" s="139" t="s">
        <v>52</v>
      </c>
      <c r="K9894" s="139" t="s">
        <v>56</v>
      </c>
    </row>
    <row r="9895" spans="1:11" s="139" customFormat="1" ht="30" customHeight="1">
      <c r="A9895" s="140" t="s">
        <v>6307</v>
      </c>
      <c r="B9895" s="142"/>
      <c r="C9895" s="142"/>
      <c r="D9895" s="142"/>
      <c r="E9895" s="142"/>
      <c r="F9895" s="142"/>
      <c r="K9895" s="140" t="s">
        <v>9665</v>
      </c>
    </row>
    <row r="9896" spans="1:11" s="139" customFormat="1" ht="30" customHeight="1">
      <c r="A9896" s="140" t="s">
        <v>52</v>
      </c>
      <c r="B9896" s="142"/>
      <c r="C9896" s="142"/>
      <c r="D9896" s="142"/>
      <c r="E9896" s="142"/>
      <c r="F9896" s="142"/>
      <c r="K9896" s="140" t="s">
        <v>52</v>
      </c>
    </row>
    <row r="9897" spans="1:11" s="139" customFormat="1" ht="30" customHeight="1">
      <c r="A9897" s="140" t="s">
        <v>5068</v>
      </c>
      <c r="B9897" s="142"/>
      <c r="C9897" s="142"/>
      <c r="D9897" s="142"/>
      <c r="E9897" s="142"/>
      <c r="F9897" s="142"/>
      <c r="K9897" s="140" t="s">
        <v>8458</v>
      </c>
    </row>
    <row r="9898" spans="1:11" s="139" customFormat="1" ht="30" customHeight="1">
      <c r="A9898" s="140" t="s">
        <v>6308</v>
      </c>
      <c r="B9898" s="142"/>
      <c r="C9898" s="142"/>
      <c r="D9898" s="142"/>
      <c r="E9898" s="142"/>
      <c r="F9898" s="142"/>
      <c r="K9898" s="140" t="s">
        <v>9666</v>
      </c>
    </row>
    <row r="9899" spans="1:11" s="139" customFormat="1" ht="30" customHeight="1">
      <c r="A9899" s="140" t="s">
        <v>6309</v>
      </c>
      <c r="B9899" s="142"/>
      <c r="C9899" s="142"/>
      <c r="D9899" s="142"/>
      <c r="E9899" s="142"/>
      <c r="F9899" s="142"/>
      <c r="K9899" s="140" t="s">
        <v>9667</v>
      </c>
    </row>
    <row r="9900" spans="1:11" s="139" customFormat="1" ht="30" customHeight="1">
      <c r="A9900" s="140" t="s">
        <v>4321</v>
      </c>
      <c r="B9900" s="142"/>
      <c r="C9900" s="142"/>
      <c r="D9900" s="142"/>
      <c r="E9900" s="142"/>
      <c r="F9900" s="142"/>
      <c r="K9900" s="140" t="s">
        <v>7554</v>
      </c>
    </row>
    <row r="9901" spans="1:11" s="139" customFormat="1" ht="30" customHeight="1">
      <c r="A9901" s="140" t="s">
        <v>4322</v>
      </c>
      <c r="B9901" s="142"/>
      <c r="C9901" s="142"/>
      <c r="D9901" s="142"/>
      <c r="E9901" s="142"/>
      <c r="F9901" s="142"/>
      <c r="K9901" s="140" t="s">
        <v>7555</v>
      </c>
    </row>
    <row r="9902" spans="1:11" s="139" customFormat="1" ht="30" customHeight="1">
      <c r="A9902" s="140" t="s">
        <v>5071</v>
      </c>
      <c r="B9902" s="142"/>
      <c r="C9902" s="142"/>
      <c r="D9902" s="142"/>
      <c r="E9902" s="142"/>
      <c r="F9902" s="142"/>
      <c r="K9902" s="140" t="s">
        <v>8461</v>
      </c>
    </row>
    <row r="9903" spans="1:11" s="139" customFormat="1" ht="30" customHeight="1">
      <c r="A9903" s="140" t="s">
        <v>4980</v>
      </c>
      <c r="B9903" s="142"/>
      <c r="C9903" s="142"/>
      <c r="D9903" s="142"/>
      <c r="E9903" s="142"/>
      <c r="F9903" s="142"/>
      <c r="K9903" s="140" t="s">
        <v>8401</v>
      </c>
    </row>
    <row r="9904" spans="1:11" s="139" customFormat="1" ht="30" customHeight="1">
      <c r="A9904" s="140" t="s">
        <v>5072</v>
      </c>
      <c r="B9904" s="142"/>
      <c r="C9904" s="142"/>
      <c r="D9904" s="142"/>
      <c r="E9904" s="142"/>
      <c r="F9904" s="142"/>
      <c r="K9904" s="140" t="s">
        <v>8462</v>
      </c>
    </row>
    <row r="9905" spans="1:11" s="139" customFormat="1" ht="30" customHeight="1">
      <c r="A9905" s="140" t="s">
        <v>3635</v>
      </c>
      <c r="B9905" s="142"/>
      <c r="C9905" s="142"/>
      <c r="D9905" s="142"/>
      <c r="E9905" s="142"/>
      <c r="F9905" s="142"/>
      <c r="K9905" s="140" t="s">
        <v>6777</v>
      </c>
    </row>
    <row r="9906" spans="1:11" s="139" customFormat="1" ht="30" customHeight="1">
      <c r="A9906" s="140" t="s">
        <v>6310</v>
      </c>
      <c r="B9906" s="142"/>
      <c r="C9906" s="142"/>
      <c r="D9906" s="142"/>
      <c r="E9906" s="142"/>
      <c r="F9906" s="142"/>
      <c r="K9906" s="140" t="s">
        <v>9668</v>
      </c>
    </row>
    <row r="9907" spans="1:11" s="139" customFormat="1" ht="30" customHeight="1">
      <c r="A9907" s="140" t="s">
        <v>4327</v>
      </c>
      <c r="B9907" s="142"/>
      <c r="C9907" s="142"/>
      <c r="D9907" s="142"/>
      <c r="E9907" s="142"/>
      <c r="F9907" s="142"/>
      <c r="K9907" s="140" t="s">
        <v>7560</v>
      </c>
    </row>
    <row r="9908" spans="1:11" s="139" customFormat="1" ht="30" customHeight="1">
      <c r="A9908" s="140" t="s">
        <v>6311</v>
      </c>
      <c r="B9908" s="142"/>
      <c r="C9908" s="142"/>
      <c r="D9908" s="142"/>
      <c r="E9908" s="142"/>
      <c r="F9908" s="142"/>
      <c r="K9908" s="140" t="s">
        <v>9669</v>
      </c>
    </row>
    <row r="9909" spans="1:11" s="139" customFormat="1" ht="30" customHeight="1">
      <c r="A9909" s="140" t="s">
        <v>4984</v>
      </c>
      <c r="B9909" s="142"/>
      <c r="C9909" s="142"/>
      <c r="D9909" s="142"/>
      <c r="E9909" s="142"/>
      <c r="F9909" s="142"/>
      <c r="K9909" s="140" t="s">
        <v>8405</v>
      </c>
    </row>
    <row r="9910" spans="1:11" s="139" customFormat="1" ht="30" customHeight="1">
      <c r="A9910" s="140" t="s">
        <v>4985</v>
      </c>
      <c r="B9910" s="142"/>
      <c r="C9910" s="142"/>
      <c r="D9910" s="142"/>
      <c r="E9910" s="142"/>
      <c r="F9910" s="142"/>
      <c r="K9910" s="140" t="s">
        <v>4985</v>
      </c>
    </row>
    <row r="9911" spans="1:11" s="139" customFormat="1" ht="30" customHeight="1">
      <c r="A9911" s="140" t="s">
        <v>4986</v>
      </c>
      <c r="B9911" s="142"/>
      <c r="C9911" s="142"/>
      <c r="D9911" s="142"/>
      <c r="E9911" s="142"/>
      <c r="F9911" s="142"/>
      <c r="K9911" s="140" t="s">
        <v>4986</v>
      </c>
    </row>
    <row r="9912" spans="1:11" s="139" customFormat="1" ht="30" customHeight="1">
      <c r="A9912" s="140" t="s">
        <v>3586</v>
      </c>
      <c r="B9912" s="142"/>
      <c r="C9912" s="142"/>
      <c r="D9912" s="142"/>
      <c r="E9912" s="142"/>
      <c r="F9912" s="142"/>
      <c r="K9912" s="140" t="s">
        <v>6718</v>
      </c>
    </row>
    <row r="9913" spans="1:11" s="139" customFormat="1" ht="30" customHeight="1">
      <c r="A9913" s="140" t="s">
        <v>4987</v>
      </c>
      <c r="B9913" s="142"/>
      <c r="C9913" s="142"/>
      <c r="D9913" s="142"/>
      <c r="E9913" s="142"/>
      <c r="F9913" s="142"/>
      <c r="K9913" s="140" t="s">
        <v>8406</v>
      </c>
    </row>
    <row r="9914" spans="1:11" s="139" customFormat="1" ht="30" customHeight="1">
      <c r="A9914" s="140" t="s">
        <v>5075</v>
      </c>
      <c r="B9914" s="142"/>
      <c r="C9914" s="142"/>
      <c r="D9914" s="142"/>
      <c r="E9914" s="142"/>
      <c r="F9914" s="142"/>
      <c r="K9914" s="140" t="s">
        <v>8465</v>
      </c>
    </row>
    <row r="9915" spans="1:11" s="139" customFormat="1" ht="30" customHeight="1">
      <c r="A9915" s="140" t="s">
        <v>6312</v>
      </c>
      <c r="B9915" s="142"/>
      <c r="C9915" s="142"/>
      <c r="D9915" s="142"/>
      <c r="E9915" s="142"/>
      <c r="F9915" s="142"/>
      <c r="K9915" s="140" t="s">
        <v>9670</v>
      </c>
    </row>
    <row r="9916" spans="1:11" s="139" customFormat="1" ht="30" customHeight="1">
      <c r="A9916" s="140" t="s">
        <v>52</v>
      </c>
      <c r="B9916" s="142"/>
      <c r="C9916" s="142"/>
      <c r="D9916" s="142"/>
      <c r="E9916" s="142"/>
      <c r="F9916" s="142"/>
      <c r="K9916" s="140" t="s">
        <v>52</v>
      </c>
    </row>
    <row r="9917" spans="1:11" s="139" customFormat="1" ht="30" customHeight="1">
      <c r="A9917" s="140" t="s">
        <v>52</v>
      </c>
      <c r="B9917" s="142"/>
      <c r="C9917" s="142"/>
      <c r="D9917" s="142"/>
      <c r="E9917" s="142"/>
      <c r="F9917" s="142"/>
      <c r="K9917" s="140" t="s">
        <v>6676</v>
      </c>
    </row>
    <row r="9918" spans="1:11" s="139" customFormat="1" ht="30" customHeight="1">
      <c r="A9918" s="140" t="s">
        <v>5077</v>
      </c>
      <c r="B9918" s="142"/>
      <c r="C9918" s="142"/>
      <c r="D9918" s="142"/>
      <c r="E9918" s="142"/>
      <c r="F9918" s="142"/>
      <c r="K9918" s="140" t="s">
        <v>8467</v>
      </c>
    </row>
    <row r="9919" spans="1:11" s="139" customFormat="1" ht="30" customHeight="1">
      <c r="A9919" s="140" t="s">
        <v>6313</v>
      </c>
      <c r="B9919" s="142">
        <v>2829.4</v>
      </c>
      <c r="C9919" s="142"/>
      <c r="D9919" s="142"/>
      <c r="E9919" s="142">
        <v>2829.4</v>
      </c>
      <c r="F9919" s="142" t="s">
        <v>9671</v>
      </c>
      <c r="K9919" s="140" t="s">
        <v>9672</v>
      </c>
    </row>
    <row r="9920" spans="1:11" s="139" customFormat="1" ht="30" customHeight="1">
      <c r="A9920" s="140" t="s">
        <v>5996</v>
      </c>
      <c r="B9920" s="142"/>
      <c r="C9920" s="142">
        <v>10060.299999999999</v>
      </c>
      <c r="D9920" s="142"/>
      <c r="E9920" s="142">
        <v>10060.299999999999</v>
      </c>
      <c r="F9920" s="142" t="s">
        <v>9673</v>
      </c>
      <c r="K9920" s="140" t="s">
        <v>9674</v>
      </c>
    </row>
    <row r="9921" spans="1:11" s="139" customFormat="1" ht="30" customHeight="1">
      <c r="A9921" s="140" t="s">
        <v>6314</v>
      </c>
      <c r="B9921" s="142"/>
      <c r="C9921" s="142"/>
      <c r="D9921" s="142">
        <v>17772.099999999999</v>
      </c>
      <c r="E9921" s="142">
        <v>17772.099999999999</v>
      </c>
      <c r="F9921" s="142" t="s">
        <v>9675</v>
      </c>
      <c r="K9921" s="140" t="s">
        <v>9676</v>
      </c>
    </row>
    <row r="9922" spans="1:11" s="139" customFormat="1" ht="30" customHeight="1">
      <c r="A9922" s="140" t="s">
        <v>52</v>
      </c>
      <c r="B9922" s="142"/>
      <c r="C9922" s="142"/>
      <c r="D9922" s="142"/>
      <c r="E9922" s="142"/>
      <c r="F9922" s="142"/>
      <c r="K9922" s="140" t="s">
        <v>52</v>
      </c>
    </row>
    <row r="9923" spans="1:11" s="139" customFormat="1" ht="30" customHeight="1">
      <c r="A9923" s="140" t="s">
        <v>3618</v>
      </c>
      <c r="B9923" s="142">
        <v>2829.4</v>
      </c>
      <c r="C9923" s="142">
        <v>10060.299999999999</v>
      </c>
      <c r="D9923" s="142">
        <v>17772.099999999999</v>
      </c>
      <c r="E9923" s="142">
        <v>30661.8</v>
      </c>
      <c r="F9923" s="142"/>
      <c r="K9923" s="140" t="s">
        <v>6757</v>
      </c>
    </row>
    <row r="9924" spans="1:11" s="139" customFormat="1" ht="30" customHeight="1">
      <c r="A9924" s="140" t="s">
        <v>52</v>
      </c>
      <c r="B9924" s="142"/>
      <c r="C9924" s="142"/>
      <c r="D9924" s="142"/>
      <c r="E9924" s="142"/>
      <c r="F9924" s="142"/>
      <c r="K9924" s="140" t="s">
        <v>6758</v>
      </c>
    </row>
    <row r="9925" spans="1:11" s="139" customFormat="1" ht="30" customHeight="1">
      <c r="A9925" s="140" t="s">
        <v>6315</v>
      </c>
      <c r="B9925" s="142"/>
      <c r="C9925" s="142"/>
      <c r="D9925" s="142"/>
      <c r="E9925" s="142"/>
      <c r="F9925" s="142"/>
      <c r="K9925" s="140" t="s">
        <v>9677</v>
      </c>
    </row>
    <row r="9926" spans="1:11" s="139" customFormat="1" ht="30" customHeight="1">
      <c r="A9926" s="140" t="s">
        <v>4341</v>
      </c>
      <c r="B9926" s="142"/>
      <c r="C9926" s="142"/>
      <c r="D9926" s="142"/>
      <c r="E9926" s="142"/>
      <c r="F9926" s="142"/>
      <c r="K9926" s="140" t="s">
        <v>7577</v>
      </c>
    </row>
    <row r="9927" spans="1:11" s="139" customFormat="1" ht="30" customHeight="1">
      <c r="A9927" s="140" t="s">
        <v>5004</v>
      </c>
      <c r="B9927" s="142"/>
      <c r="C9927" s="142"/>
      <c r="D9927" s="142"/>
      <c r="E9927" s="142"/>
      <c r="F9927" s="142"/>
      <c r="K9927" s="140" t="s">
        <v>8426</v>
      </c>
    </row>
    <row r="9928" spans="1:11" s="139" customFormat="1" ht="30" customHeight="1">
      <c r="A9928" s="140" t="s">
        <v>5082</v>
      </c>
      <c r="B9928" s="142"/>
      <c r="C9928" s="142"/>
      <c r="D9928" s="142"/>
      <c r="E9928" s="142"/>
      <c r="F9928" s="142"/>
      <c r="K9928" s="140" t="s">
        <v>8472</v>
      </c>
    </row>
    <row r="9929" spans="1:11" s="139" customFormat="1" ht="30" customHeight="1">
      <c r="A9929" s="140" t="s">
        <v>5998</v>
      </c>
      <c r="B9929" s="142"/>
      <c r="C9929" s="142"/>
      <c r="D9929" s="142"/>
      <c r="E9929" s="142"/>
      <c r="F9929" s="142"/>
      <c r="K9929" s="140" t="s">
        <v>9370</v>
      </c>
    </row>
    <row r="9930" spans="1:11" s="139" customFormat="1" ht="30" customHeight="1">
      <c r="A9930" s="140" t="s">
        <v>5083</v>
      </c>
      <c r="B9930" s="142"/>
      <c r="C9930" s="142"/>
      <c r="D9930" s="142"/>
      <c r="E9930" s="142"/>
      <c r="F9930" s="142"/>
      <c r="K9930" s="140" t="s">
        <v>8473</v>
      </c>
    </row>
    <row r="9931" spans="1:11" s="139" customFormat="1" ht="30" customHeight="1">
      <c r="A9931" s="140" t="s">
        <v>5999</v>
      </c>
      <c r="B9931" s="142"/>
      <c r="C9931" s="142"/>
      <c r="D9931" s="142"/>
      <c r="E9931" s="142"/>
      <c r="F9931" s="142"/>
      <c r="K9931" s="140" t="s">
        <v>9371</v>
      </c>
    </row>
    <row r="9932" spans="1:11" s="139" customFormat="1" ht="30" customHeight="1">
      <c r="A9932" s="140" t="s">
        <v>5085</v>
      </c>
      <c r="B9932" s="142"/>
      <c r="C9932" s="142"/>
      <c r="D9932" s="142"/>
      <c r="E9932" s="142"/>
      <c r="F9932" s="142"/>
      <c r="K9932" s="140" t="s">
        <v>8475</v>
      </c>
    </row>
    <row r="9933" spans="1:11" s="139" customFormat="1" ht="30" customHeight="1">
      <c r="A9933" s="140" t="s">
        <v>6316</v>
      </c>
      <c r="B9933" s="142">
        <v>5093.3999999999996</v>
      </c>
      <c r="C9933" s="142"/>
      <c r="D9933" s="142"/>
      <c r="E9933" s="142">
        <v>5093.3999999999996</v>
      </c>
      <c r="F9933" s="142" t="s">
        <v>9671</v>
      </c>
      <c r="K9933" s="140" t="s">
        <v>9678</v>
      </c>
    </row>
    <row r="9934" spans="1:11" s="139" customFormat="1" ht="30" customHeight="1">
      <c r="A9934" s="140" t="s">
        <v>6001</v>
      </c>
      <c r="B9934" s="142"/>
      <c r="C9934" s="142">
        <v>18110.099999999999</v>
      </c>
      <c r="D9934" s="142"/>
      <c r="E9934" s="142">
        <v>18110.099999999999</v>
      </c>
      <c r="F9934" s="142" t="s">
        <v>9673</v>
      </c>
      <c r="K9934" s="140" t="s">
        <v>9679</v>
      </c>
    </row>
    <row r="9935" spans="1:11" s="139" customFormat="1" ht="30" customHeight="1">
      <c r="A9935" s="140" t="s">
        <v>6317</v>
      </c>
      <c r="B9935" s="142"/>
      <c r="C9935" s="142"/>
      <c r="D9935" s="142">
        <v>31992.799999999999</v>
      </c>
      <c r="E9935" s="142">
        <v>31992.799999999999</v>
      </c>
      <c r="F9935" s="142" t="s">
        <v>9675</v>
      </c>
      <c r="K9935" s="140" t="s">
        <v>9680</v>
      </c>
    </row>
    <row r="9936" spans="1:11" s="139" customFormat="1" ht="30" customHeight="1">
      <c r="A9936" s="140" t="s">
        <v>52</v>
      </c>
      <c r="B9936" s="142"/>
      <c r="C9936" s="142"/>
      <c r="D9936" s="142"/>
      <c r="E9936" s="142"/>
      <c r="F9936" s="142"/>
      <c r="K9936" s="140" t="s">
        <v>52</v>
      </c>
    </row>
    <row r="9937" spans="1:11" s="139" customFormat="1" ht="30" customHeight="1">
      <c r="A9937" s="140" t="s">
        <v>3618</v>
      </c>
      <c r="B9937" s="142">
        <v>5093.3999999999996</v>
      </c>
      <c r="C9937" s="142">
        <v>18110.099999999999</v>
      </c>
      <c r="D9937" s="142">
        <v>31992.799999999999</v>
      </c>
      <c r="E9937" s="142">
        <v>55196.3</v>
      </c>
      <c r="F9937" s="142"/>
      <c r="K9937" s="140" t="s">
        <v>6761</v>
      </c>
    </row>
    <row r="9938" spans="1:11" s="139" customFormat="1" ht="30" customHeight="1">
      <c r="A9938" s="140" t="s">
        <v>52</v>
      </c>
      <c r="B9938" s="142"/>
      <c r="C9938" s="142"/>
      <c r="D9938" s="142"/>
      <c r="E9938" s="142"/>
      <c r="F9938" s="142"/>
      <c r="K9938" s="140" t="s">
        <v>6796</v>
      </c>
    </row>
    <row r="9939" spans="1:11" s="139" customFormat="1" ht="30" customHeight="1">
      <c r="A9939" s="140" t="s">
        <v>3650</v>
      </c>
      <c r="B9939" s="142"/>
      <c r="C9939" s="142"/>
      <c r="D9939" s="142"/>
      <c r="E9939" s="142"/>
      <c r="F9939" s="142"/>
      <c r="K9939" s="140" t="s">
        <v>6806</v>
      </c>
    </row>
    <row r="9940" spans="1:11" s="139" customFormat="1" ht="30" customHeight="1">
      <c r="A9940" s="140" t="s">
        <v>6003</v>
      </c>
      <c r="B9940" s="142"/>
      <c r="C9940" s="142"/>
      <c r="D9940" s="142"/>
      <c r="E9940" s="142"/>
      <c r="F9940" s="142"/>
      <c r="K9940" s="140" t="s">
        <v>8479</v>
      </c>
    </row>
    <row r="9941" spans="1:11" s="139" customFormat="1" ht="30" customHeight="1">
      <c r="A9941" s="140" t="s">
        <v>5090</v>
      </c>
      <c r="B9941" s="142"/>
      <c r="C9941" s="142">
        <v>8726.2000000000007</v>
      </c>
      <c r="D9941" s="142"/>
      <c r="E9941" s="142">
        <v>8726.2000000000007</v>
      </c>
      <c r="F9941" s="142" t="s">
        <v>6755</v>
      </c>
      <c r="K9941" s="140" t="s">
        <v>8480</v>
      </c>
    </row>
    <row r="9942" spans="1:11" s="139" customFormat="1" ht="30" customHeight="1">
      <c r="A9942" s="140" t="s">
        <v>6004</v>
      </c>
      <c r="B9942" s="142"/>
      <c r="C9942" s="142"/>
      <c r="D9942" s="142"/>
      <c r="E9942" s="142"/>
      <c r="F9942" s="142"/>
      <c r="K9942" s="140" t="s">
        <v>8481</v>
      </c>
    </row>
    <row r="9943" spans="1:11" s="139" customFormat="1" ht="30" customHeight="1">
      <c r="A9943" s="140" t="s">
        <v>5092</v>
      </c>
      <c r="B9943" s="142"/>
      <c r="C9943" s="142">
        <v>5433.6</v>
      </c>
      <c r="D9943" s="142"/>
      <c r="E9943" s="142">
        <v>5433.6</v>
      </c>
      <c r="F9943" s="142" t="s">
        <v>7075</v>
      </c>
      <c r="K9943" s="140" t="s">
        <v>8482</v>
      </c>
    </row>
    <row r="9944" spans="1:11" s="139" customFormat="1" ht="30" customHeight="1">
      <c r="A9944" s="140" t="s">
        <v>52</v>
      </c>
      <c r="B9944" s="142"/>
      <c r="C9944" s="142"/>
      <c r="D9944" s="142"/>
      <c r="E9944" s="142"/>
      <c r="F9944" s="142"/>
      <c r="K9944" s="140" t="s">
        <v>52</v>
      </c>
    </row>
    <row r="9945" spans="1:11" s="139" customFormat="1" ht="30" customHeight="1">
      <c r="A9945" s="140" t="s">
        <v>3618</v>
      </c>
      <c r="B9945" s="142"/>
      <c r="C9945" s="142">
        <v>14159.8</v>
      </c>
      <c r="D9945" s="142"/>
      <c r="E9945" s="142">
        <v>14159.8</v>
      </c>
      <c r="F9945" s="142"/>
      <c r="K9945" s="140" t="s">
        <v>6821</v>
      </c>
    </row>
    <row r="9946" spans="1:11" s="139" customFormat="1" ht="30" customHeight="1">
      <c r="A9946" s="140" t="s">
        <v>52</v>
      </c>
      <c r="B9946" s="142"/>
      <c r="C9946" s="142"/>
      <c r="D9946" s="142"/>
      <c r="E9946" s="142"/>
      <c r="F9946" s="142"/>
      <c r="K9946" s="140" t="s">
        <v>52</v>
      </c>
    </row>
    <row r="9947" spans="1:11" s="139" customFormat="1" ht="30" customHeight="1">
      <c r="A9947" s="140" t="s">
        <v>3929</v>
      </c>
      <c r="B9947" s="142">
        <v>7922.8</v>
      </c>
      <c r="C9947" s="142">
        <v>42330.2</v>
      </c>
      <c r="D9947" s="142">
        <v>49764.9</v>
      </c>
      <c r="E9947" s="142">
        <v>100017.9</v>
      </c>
      <c r="F9947" s="142"/>
      <c r="K9947" s="140" t="s">
        <v>7041</v>
      </c>
    </row>
    <row r="9948" spans="1:11" s="139" customFormat="1" ht="30" customHeight="1">
      <c r="A9948" s="140"/>
      <c r="B9948" s="140"/>
      <c r="C9948" s="140"/>
      <c r="D9948" s="140"/>
      <c r="E9948" s="140"/>
      <c r="F9948" s="140"/>
    </row>
    <row r="9949" spans="1:11" s="139" customFormat="1" ht="30" customHeight="1" thickBot="1">
      <c r="A9949" s="144" t="s">
        <v>3566</v>
      </c>
      <c r="B9949" s="145">
        <v>7922</v>
      </c>
      <c r="C9949" s="145">
        <v>42330</v>
      </c>
      <c r="D9949" s="145">
        <v>49764</v>
      </c>
      <c r="E9949" s="145">
        <v>100016</v>
      </c>
      <c r="F9949" s="144"/>
    </row>
    <row r="9950" spans="1:11" s="139" customFormat="1" ht="30" customHeight="1">
      <c r="A9950" s="140"/>
      <c r="B9950" s="140"/>
      <c r="C9950" s="140"/>
      <c r="D9950" s="140"/>
      <c r="E9950" s="140"/>
      <c r="F9950" s="140"/>
    </row>
    <row r="9951" spans="1:11" s="139" customFormat="1" ht="30" customHeight="1">
      <c r="A9951" s="140" t="s">
        <v>9685</v>
      </c>
      <c r="B9951" s="141">
        <v>236301</v>
      </c>
      <c r="C9951" s="141">
        <v>1258816</v>
      </c>
      <c r="D9951" s="141">
        <v>939279</v>
      </c>
      <c r="E9951" s="141">
        <v>2434396</v>
      </c>
      <c r="F9951" s="140" t="s">
        <v>52</v>
      </c>
      <c r="G9951" s="139" t="s">
        <v>52</v>
      </c>
      <c r="H9951" s="139" t="s">
        <v>6661</v>
      </c>
      <c r="K9951" s="139">
        <v>1</v>
      </c>
    </row>
    <row r="9952" spans="1:11" s="139" customFormat="1" ht="30" customHeight="1">
      <c r="A9952" s="147"/>
      <c r="B9952" s="140"/>
      <c r="C9952" s="140"/>
      <c r="D9952" s="140"/>
      <c r="E9952" s="140"/>
      <c r="F9952" s="140"/>
    </row>
    <row r="9953" spans="1:11" s="139" customFormat="1" ht="30" customHeight="1">
      <c r="A9953" s="140" t="s">
        <v>6674</v>
      </c>
      <c r="B9953" s="140"/>
      <c r="C9953" s="140"/>
      <c r="D9953" s="140"/>
      <c r="E9953" s="140"/>
      <c r="F9953" s="140"/>
      <c r="G9953" s="139" t="s">
        <v>52</v>
      </c>
      <c r="I9953" s="139" t="s">
        <v>1535</v>
      </c>
      <c r="J9953" s="139" t="s">
        <v>52</v>
      </c>
      <c r="K9953" s="139" t="s">
        <v>56</v>
      </c>
    </row>
    <row r="9954" spans="1:11" s="139" customFormat="1" ht="30" customHeight="1">
      <c r="A9954" s="140" t="s">
        <v>6320</v>
      </c>
      <c r="B9954" s="142"/>
      <c r="C9954" s="142"/>
      <c r="D9954" s="142"/>
      <c r="E9954" s="142"/>
      <c r="F9954" s="142"/>
      <c r="K9954" s="140" t="s">
        <v>9686</v>
      </c>
    </row>
    <row r="9955" spans="1:11" s="139" customFormat="1" ht="30" customHeight="1">
      <c r="A9955" s="140" t="s">
        <v>6321</v>
      </c>
      <c r="B9955" s="142"/>
      <c r="C9955" s="142"/>
      <c r="D9955" s="142"/>
      <c r="E9955" s="142"/>
      <c r="F9955" s="142"/>
      <c r="K9955" s="140" t="s">
        <v>9687</v>
      </c>
    </row>
    <row r="9956" spans="1:11" s="139" customFormat="1" ht="30" customHeight="1">
      <c r="A9956" s="140" t="s">
        <v>6322</v>
      </c>
      <c r="B9956" s="142"/>
      <c r="C9956" s="142"/>
      <c r="D9956" s="142"/>
      <c r="E9956" s="142"/>
      <c r="F9956" s="142"/>
      <c r="K9956" s="140" t="s">
        <v>9688</v>
      </c>
    </row>
    <row r="9957" spans="1:11" s="139" customFormat="1" ht="30" customHeight="1">
      <c r="A9957" s="140" t="s">
        <v>6323</v>
      </c>
      <c r="B9957" s="142"/>
      <c r="C9957" s="142"/>
      <c r="D9957" s="142"/>
      <c r="E9957" s="142"/>
      <c r="F9957" s="142"/>
      <c r="K9957" s="140" t="s">
        <v>9689</v>
      </c>
    </row>
    <row r="9958" spans="1:11" s="139" customFormat="1" ht="30" customHeight="1">
      <c r="A9958" s="140" t="s">
        <v>6324</v>
      </c>
      <c r="B9958" s="142"/>
      <c r="C9958" s="142"/>
      <c r="D9958" s="142"/>
      <c r="E9958" s="142"/>
      <c r="F9958" s="142"/>
      <c r="K9958" s="140" t="s">
        <v>9690</v>
      </c>
    </row>
    <row r="9959" spans="1:11" s="139" customFormat="1" ht="30" customHeight="1">
      <c r="A9959" s="140" t="s">
        <v>6325</v>
      </c>
      <c r="B9959" s="142"/>
      <c r="C9959" s="142"/>
      <c r="D9959" s="142"/>
      <c r="E9959" s="142"/>
      <c r="F9959" s="142"/>
      <c r="K9959" s="140" t="s">
        <v>9691</v>
      </c>
    </row>
    <row r="9960" spans="1:11" s="139" customFormat="1" ht="30" customHeight="1">
      <c r="A9960" s="140" t="s">
        <v>6326</v>
      </c>
      <c r="B9960" s="142"/>
      <c r="C9960" s="142"/>
      <c r="D9960" s="142"/>
      <c r="E9960" s="142"/>
      <c r="F9960" s="142"/>
      <c r="K9960" s="140" t="s">
        <v>9692</v>
      </c>
    </row>
    <row r="9961" spans="1:11" s="139" customFormat="1" ht="30" customHeight="1">
      <c r="A9961" s="140" t="s">
        <v>6327</v>
      </c>
      <c r="B9961" s="142"/>
      <c r="C9961" s="142"/>
      <c r="D9961" s="142"/>
      <c r="E9961" s="142"/>
      <c r="F9961" s="142"/>
      <c r="K9961" s="140" t="s">
        <v>9693</v>
      </c>
    </row>
    <row r="9962" spans="1:11" s="139" customFormat="1" ht="30" customHeight="1">
      <c r="A9962" s="140" t="s">
        <v>6328</v>
      </c>
      <c r="B9962" s="142"/>
      <c r="C9962" s="142"/>
      <c r="D9962" s="142"/>
      <c r="E9962" s="142"/>
      <c r="F9962" s="142"/>
      <c r="K9962" s="140" t="s">
        <v>9694</v>
      </c>
    </row>
    <row r="9963" spans="1:11" s="139" customFormat="1" ht="30" customHeight="1">
      <c r="A9963" s="140" t="s">
        <v>6329</v>
      </c>
      <c r="B9963" s="142"/>
      <c r="C9963" s="142"/>
      <c r="D9963" s="142"/>
      <c r="E9963" s="142"/>
      <c r="F9963" s="142"/>
      <c r="K9963" s="140" t="s">
        <v>9695</v>
      </c>
    </row>
    <row r="9964" spans="1:11" s="139" customFormat="1" ht="30" customHeight="1">
      <c r="A9964" s="140" t="s">
        <v>6330</v>
      </c>
      <c r="B9964" s="142"/>
      <c r="C9964" s="142"/>
      <c r="D9964" s="142"/>
      <c r="E9964" s="142"/>
      <c r="F9964" s="142"/>
      <c r="K9964" s="140" t="s">
        <v>9696</v>
      </c>
    </row>
    <row r="9965" spans="1:11" s="139" customFormat="1" ht="30" customHeight="1">
      <c r="A9965" s="140" t="s">
        <v>6331</v>
      </c>
      <c r="B9965" s="142"/>
      <c r="C9965" s="142"/>
      <c r="D9965" s="142"/>
      <c r="E9965" s="142"/>
      <c r="F9965" s="142"/>
      <c r="K9965" s="140" t="s">
        <v>9697</v>
      </c>
    </row>
    <row r="9966" spans="1:11" s="139" customFormat="1" ht="30" customHeight="1">
      <c r="A9966" s="140" t="s">
        <v>6332</v>
      </c>
      <c r="B9966" s="142"/>
      <c r="C9966" s="142"/>
      <c r="D9966" s="142"/>
      <c r="E9966" s="142"/>
      <c r="F9966" s="142"/>
      <c r="K9966" s="140" t="s">
        <v>9698</v>
      </c>
    </row>
    <row r="9967" spans="1:11" s="139" customFormat="1" ht="30" customHeight="1">
      <c r="A9967" s="140" t="s">
        <v>52</v>
      </c>
      <c r="B9967" s="142"/>
      <c r="C9967" s="142"/>
      <c r="D9967" s="142"/>
      <c r="E9967" s="142"/>
      <c r="F9967" s="142"/>
      <c r="K9967" s="140" t="s">
        <v>6676</v>
      </c>
    </row>
    <row r="9968" spans="1:11" s="139" customFormat="1" ht="30" customHeight="1">
      <c r="A9968" s="140" t="s">
        <v>5576</v>
      </c>
      <c r="B9968" s="142"/>
      <c r="C9968" s="142"/>
      <c r="D9968" s="142"/>
      <c r="E9968" s="142"/>
      <c r="F9968" s="142"/>
      <c r="K9968" s="140" t="s">
        <v>9023</v>
      </c>
    </row>
    <row r="9969" spans="1:11" s="139" customFormat="1" ht="30" customHeight="1">
      <c r="A9969" s="140" t="s">
        <v>6333</v>
      </c>
      <c r="B9969" s="142"/>
      <c r="C9969" s="142"/>
      <c r="D9969" s="142"/>
      <c r="E9969" s="142"/>
      <c r="F9969" s="142"/>
      <c r="K9969" s="140" t="s">
        <v>9699</v>
      </c>
    </row>
    <row r="9970" spans="1:11" s="139" customFormat="1" ht="30" customHeight="1">
      <c r="A9970" s="140" t="s">
        <v>6334</v>
      </c>
      <c r="B9970" s="142"/>
      <c r="C9970" s="142"/>
      <c r="D9970" s="142"/>
      <c r="E9970" s="142"/>
      <c r="F9970" s="142"/>
      <c r="K9970" s="140" t="s">
        <v>9700</v>
      </c>
    </row>
    <row r="9971" spans="1:11" s="139" customFormat="1" ht="30" customHeight="1">
      <c r="A9971" s="140" t="s">
        <v>6335</v>
      </c>
      <c r="B9971" s="142">
        <v>93228.4</v>
      </c>
      <c r="C9971" s="142"/>
      <c r="D9971" s="142"/>
      <c r="E9971" s="142">
        <v>93228.4</v>
      </c>
      <c r="F9971" s="142" t="s">
        <v>6722</v>
      </c>
      <c r="K9971" s="140" t="s">
        <v>9701</v>
      </c>
    </row>
    <row r="9972" spans="1:11" s="139" customFormat="1" ht="30" customHeight="1">
      <c r="A9972" s="140" t="s">
        <v>6336</v>
      </c>
      <c r="B9972" s="142"/>
      <c r="C9972" s="142">
        <v>258742.5</v>
      </c>
      <c r="D9972" s="142"/>
      <c r="E9972" s="142">
        <v>258742.5</v>
      </c>
      <c r="F9972" s="142" t="s">
        <v>6724</v>
      </c>
      <c r="K9972" s="140" t="s">
        <v>9702</v>
      </c>
    </row>
    <row r="9973" spans="1:11" s="139" customFormat="1" ht="30" customHeight="1">
      <c r="A9973" s="140" t="s">
        <v>6337</v>
      </c>
      <c r="B9973" s="142"/>
      <c r="C9973" s="142"/>
      <c r="D9973" s="142">
        <v>326113.90000000002</v>
      </c>
      <c r="E9973" s="142">
        <v>326113.90000000002</v>
      </c>
      <c r="F9973" s="142" t="s">
        <v>6726</v>
      </c>
      <c r="K9973" s="140" t="s">
        <v>9703</v>
      </c>
    </row>
    <row r="9974" spans="1:11" s="139" customFormat="1" ht="30" customHeight="1">
      <c r="A9974" s="140" t="s">
        <v>6338</v>
      </c>
      <c r="B9974" s="142"/>
      <c r="C9974" s="142"/>
      <c r="D9974" s="142"/>
      <c r="E9974" s="142"/>
      <c r="F9974" s="142"/>
      <c r="K9974" s="140" t="s">
        <v>9704</v>
      </c>
    </row>
    <row r="9975" spans="1:11" s="139" customFormat="1" ht="30" customHeight="1">
      <c r="A9975" s="140" t="s">
        <v>6339</v>
      </c>
      <c r="B9975" s="142">
        <v>117209.4</v>
      </c>
      <c r="C9975" s="142"/>
      <c r="D9975" s="142"/>
      <c r="E9975" s="142">
        <v>117209.4</v>
      </c>
      <c r="F9975" s="142" t="s">
        <v>7727</v>
      </c>
      <c r="K9975" s="140" t="s">
        <v>9705</v>
      </c>
    </row>
    <row r="9976" spans="1:11" s="139" customFormat="1" ht="30" customHeight="1">
      <c r="A9976" s="140" t="s">
        <v>6340</v>
      </c>
      <c r="B9976" s="142"/>
      <c r="C9976" s="142">
        <v>186542.6</v>
      </c>
      <c r="D9976" s="142"/>
      <c r="E9976" s="142">
        <v>186542.6</v>
      </c>
      <c r="F9976" s="142" t="s">
        <v>7729</v>
      </c>
      <c r="K9976" s="140" t="s">
        <v>9706</v>
      </c>
    </row>
    <row r="9977" spans="1:11" s="139" customFormat="1" ht="30" customHeight="1">
      <c r="A9977" s="140" t="s">
        <v>6341</v>
      </c>
      <c r="B9977" s="142"/>
      <c r="C9977" s="142"/>
      <c r="D9977" s="142">
        <v>74504.600000000006</v>
      </c>
      <c r="E9977" s="142">
        <v>74504.600000000006</v>
      </c>
      <c r="F9977" s="142" t="s">
        <v>7731</v>
      </c>
      <c r="K9977" s="140" t="s">
        <v>9707</v>
      </c>
    </row>
    <row r="9978" spans="1:11" s="139" customFormat="1" ht="30" customHeight="1">
      <c r="A9978" s="140" t="s">
        <v>6342</v>
      </c>
      <c r="B9978" s="142"/>
      <c r="C9978" s="142"/>
      <c r="D9978" s="142"/>
      <c r="E9978" s="142"/>
      <c r="F9978" s="142"/>
      <c r="K9978" s="140" t="s">
        <v>9708</v>
      </c>
    </row>
    <row r="9979" spans="1:11" s="139" customFormat="1" ht="30" customHeight="1">
      <c r="A9979" s="140" t="s">
        <v>6343</v>
      </c>
      <c r="B9979" s="142"/>
      <c r="C9979" s="142"/>
      <c r="D9979" s="142"/>
      <c r="E9979" s="142"/>
      <c r="F9979" s="142" t="s">
        <v>9303</v>
      </c>
      <c r="K9979" s="140" t="s">
        <v>9709</v>
      </c>
    </row>
    <row r="9980" spans="1:11" s="139" customFormat="1" ht="30" customHeight="1">
      <c r="A9980" s="140" t="s">
        <v>6344</v>
      </c>
      <c r="B9980" s="142"/>
      <c r="C9980" s="142"/>
      <c r="D9980" s="142"/>
      <c r="E9980" s="142"/>
      <c r="F9980" s="142" t="s">
        <v>9305</v>
      </c>
      <c r="K9980" s="140" t="s">
        <v>9710</v>
      </c>
    </row>
    <row r="9981" spans="1:11" s="139" customFormat="1" ht="30" customHeight="1">
      <c r="A9981" s="140" t="s">
        <v>6345</v>
      </c>
      <c r="B9981" s="142"/>
      <c r="C9981" s="142"/>
      <c r="D9981" s="142">
        <v>21380.9</v>
      </c>
      <c r="E9981" s="142">
        <v>21380.9</v>
      </c>
      <c r="F9981" s="142" t="s">
        <v>9307</v>
      </c>
      <c r="K9981" s="140" t="s">
        <v>9711</v>
      </c>
    </row>
    <row r="9982" spans="1:11" s="139" customFormat="1" ht="30" customHeight="1">
      <c r="A9982" s="140" t="s">
        <v>52</v>
      </c>
      <c r="B9982" s="142"/>
      <c r="C9982" s="142"/>
      <c r="D9982" s="142"/>
      <c r="E9982" s="142"/>
      <c r="F9982" s="142"/>
      <c r="K9982" s="140" t="s">
        <v>52</v>
      </c>
    </row>
    <row r="9983" spans="1:11" s="139" customFormat="1" ht="30" customHeight="1">
      <c r="A9983" s="140" t="s">
        <v>3748</v>
      </c>
      <c r="B9983" s="142">
        <v>210437.8</v>
      </c>
      <c r="C9983" s="142">
        <v>445285.1</v>
      </c>
      <c r="D9983" s="142">
        <v>421999.4</v>
      </c>
      <c r="E9983" s="142">
        <v>1077722.3</v>
      </c>
      <c r="F9983" s="142"/>
      <c r="K9983" s="140" t="s">
        <v>6919</v>
      </c>
    </row>
    <row r="9984" spans="1:11" s="139" customFormat="1" ht="30" customHeight="1">
      <c r="A9984" s="140" t="s">
        <v>52</v>
      </c>
      <c r="B9984" s="142"/>
      <c r="C9984" s="142"/>
      <c r="D9984" s="142"/>
      <c r="E9984" s="142"/>
      <c r="F9984" s="142"/>
      <c r="K9984" s="140" t="s">
        <v>52</v>
      </c>
    </row>
    <row r="9985" spans="1:11" s="139" customFormat="1" ht="30" customHeight="1">
      <c r="A9985" s="140" t="s">
        <v>52</v>
      </c>
      <c r="B9985" s="142"/>
      <c r="C9985" s="142"/>
      <c r="D9985" s="142"/>
      <c r="E9985" s="142"/>
      <c r="F9985" s="142"/>
      <c r="K9985" s="140" t="s">
        <v>6758</v>
      </c>
    </row>
    <row r="9986" spans="1:11" s="139" customFormat="1" ht="30" customHeight="1">
      <c r="A9986" s="140" t="s">
        <v>5585</v>
      </c>
      <c r="B9986" s="142"/>
      <c r="C9986" s="142"/>
      <c r="D9986" s="142"/>
      <c r="E9986" s="142"/>
      <c r="F9986" s="142"/>
      <c r="K9986" s="140" t="s">
        <v>9037</v>
      </c>
    </row>
    <row r="9987" spans="1:11" s="139" customFormat="1" ht="30" customHeight="1">
      <c r="A9987" s="140" t="s">
        <v>6346</v>
      </c>
      <c r="B9987" s="142"/>
      <c r="C9987" s="142"/>
      <c r="D9987" s="142"/>
      <c r="E9987" s="142"/>
      <c r="F9987" s="142"/>
      <c r="K9987" s="140" t="s">
        <v>9712</v>
      </c>
    </row>
    <row r="9988" spans="1:11" s="139" customFormat="1" ht="30" customHeight="1">
      <c r="A9988" s="140" t="s">
        <v>6347</v>
      </c>
      <c r="B9988" s="142"/>
      <c r="C9988" s="142">
        <v>139958.20000000001</v>
      </c>
      <c r="D9988" s="142"/>
      <c r="E9988" s="142">
        <v>139958.20000000001</v>
      </c>
      <c r="F9988" s="142" t="s">
        <v>7075</v>
      </c>
      <c r="K9988" s="140" t="s">
        <v>9713</v>
      </c>
    </row>
    <row r="9989" spans="1:11" s="139" customFormat="1" ht="30" customHeight="1">
      <c r="A9989" s="140" t="s">
        <v>6348</v>
      </c>
      <c r="B9989" s="142"/>
      <c r="C9989" s="142"/>
      <c r="D9989" s="142"/>
      <c r="E9989" s="142"/>
      <c r="F9989" s="142"/>
      <c r="K9989" s="140" t="s">
        <v>9714</v>
      </c>
    </row>
    <row r="9990" spans="1:11" s="139" customFormat="1" ht="30" customHeight="1">
      <c r="A9990" s="140" t="s">
        <v>6349</v>
      </c>
      <c r="B9990" s="142"/>
      <c r="C9990" s="142">
        <v>673573.3</v>
      </c>
      <c r="D9990" s="142"/>
      <c r="E9990" s="142">
        <v>673573.3</v>
      </c>
      <c r="F9990" s="142" t="s">
        <v>6755</v>
      </c>
      <c r="K9990" s="140" t="s">
        <v>9715</v>
      </c>
    </row>
    <row r="9991" spans="1:11" s="139" customFormat="1" ht="30" customHeight="1">
      <c r="A9991" s="140" t="s">
        <v>52</v>
      </c>
      <c r="B9991" s="142"/>
      <c r="C9991" s="142"/>
      <c r="D9991" s="142"/>
      <c r="E9991" s="142"/>
      <c r="F9991" s="142"/>
      <c r="K9991" s="140" t="s">
        <v>52</v>
      </c>
    </row>
    <row r="9992" spans="1:11" s="139" customFormat="1" ht="30" customHeight="1">
      <c r="A9992" s="140" t="s">
        <v>3748</v>
      </c>
      <c r="B9992" s="142"/>
      <c r="C9992" s="142">
        <v>813531.5</v>
      </c>
      <c r="D9992" s="142"/>
      <c r="E9992" s="142">
        <v>813531.5</v>
      </c>
      <c r="F9992" s="142"/>
      <c r="K9992" s="140" t="s">
        <v>6924</v>
      </c>
    </row>
    <row r="9993" spans="1:11" s="139" customFormat="1" ht="30" customHeight="1">
      <c r="A9993" s="140" t="s">
        <v>52</v>
      </c>
      <c r="B9993" s="142"/>
      <c r="C9993" s="142"/>
      <c r="D9993" s="142"/>
      <c r="E9993" s="142"/>
      <c r="F9993" s="142"/>
      <c r="K9993" s="140" t="s">
        <v>52</v>
      </c>
    </row>
    <row r="9994" spans="1:11" s="139" customFormat="1" ht="30" customHeight="1">
      <c r="A9994" s="140" t="s">
        <v>52</v>
      </c>
      <c r="B9994" s="142"/>
      <c r="C9994" s="142"/>
      <c r="D9994" s="142"/>
      <c r="E9994" s="142"/>
      <c r="F9994" s="142"/>
      <c r="K9994" s="140" t="s">
        <v>6796</v>
      </c>
    </row>
    <row r="9995" spans="1:11" s="139" customFormat="1" ht="30" customHeight="1">
      <c r="A9995" s="140" t="s">
        <v>3965</v>
      </c>
      <c r="B9995" s="142"/>
      <c r="C9995" s="142"/>
      <c r="D9995" s="142"/>
      <c r="E9995" s="142"/>
      <c r="F9995" s="142"/>
      <c r="K9995" s="140" t="s">
        <v>7083</v>
      </c>
    </row>
    <row r="9996" spans="1:11" s="139" customFormat="1" ht="30" customHeight="1">
      <c r="A9996" s="140" t="s">
        <v>6350</v>
      </c>
      <c r="B9996" s="142"/>
      <c r="C9996" s="142"/>
      <c r="D9996" s="142">
        <v>517280.4</v>
      </c>
      <c r="E9996" s="142">
        <v>517280.4</v>
      </c>
      <c r="F9996" s="142" t="s">
        <v>9716</v>
      </c>
      <c r="K9996" s="140" t="s">
        <v>9717</v>
      </c>
    </row>
    <row r="9997" spans="1:11" s="139" customFormat="1" ht="30" customHeight="1">
      <c r="A9997" s="140" t="s">
        <v>52</v>
      </c>
      <c r="B9997" s="142"/>
      <c r="C9997" s="142"/>
      <c r="D9997" s="142"/>
      <c r="E9997" s="142"/>
      <c r="F9997" s="142"/>
      <c r="K9997" s="140" t="s">
        <v>52</v>
      </c>
    </row>
    <row r="9998" spans="1:11" s="139" customFormat="1" ht="30" customHeight="1">
      <c r="A9998" s="140" t="s">
        <v>3748</v>
      </c>
      <c r="B9998" s="142"/>
      <c r="C9998" s="142"/>
      <c r="D9998" s="142">
        <v>517280.4</v>
      </c>
      <c r="E9998" s="142">
        <v>517280.4</v>
      </c>
      <c r="F9998" s="142"/>
      <c r="K9998" s="140" t="s">
        <v>6993</v>
      </c>
    </row>
    <row r="9999" spans="1:11" s="139" customFormat="1" ht="30" customHeight="1">
      <c r="A9999" s="140" t="s">
        <v>52</v>
      </c>
      <c r="B9999" s="142"/>
      <c r="C9999" s="142"/>
      <c r="D9999" s="142"/>
      <c r="E9999" s="142"/>
      <c r="F9999" s="142"/>
      <c r="K9999" s="140" t="s">
        <v>52</v>
      </c>
    </row>
    <row r="10000" spans="1:11" s="139" customFormat="1" ht="30" customHeight="1">
      <c r="A10000" s="140" t="s">
        <v>52</v>
      </c>
      <c r="B10000" s="142"/>
      <c r="C10000" s="142"/>
      <c r="D10000" s="142"/>
      <c r="E10000" s="142"/>
      <c r="F10000" s="142"/>
      <c r="K10000" s="140" t="s">
        <v>6805</v>
      </c>
    </row>
    <row r="10001" spans="1:11" s="139" customFormat="1" ht="30" customHeight="1">
      <c r="A10001" s="140" t="s">
        <v>6351</v>
      </c>
      <c r="B10001" s="142"/>
      <c r="C10001" s="142"/>
      <c r="D10001" s="142"/>
      <c r="E10001" s="142"/>
      <c r="F10001" s="142"/>
      <c r="K10001" s="140" t="s">
        <v>9718</v>
      </c>
    </row>
    <row r="10002" spans="1:11" s="139" customFormat="1" ht="30" customHeight="1">
      <c r="A10002" s="140" t="s">
        <v>6352</v>
      </c>
      <c r="B10002" s="142">
        <v>25864</v>
      </c>
      <c r="C10002" s="142"/>
      <c r="D10002" s="142"/>
      <c r="E10002" s="142">
        <v>25864</v>
      </c>
      <c r="F10002" s="142"/>
      <c r="K10002" s="140" t="s">
        <v>9719</v>
      </c>
    </row>
    <row r="10003" spans="1:11" s="139" customFormat="1" ht="30" customHeight="1">
      <c r="A10003" s="140" t="s">
        <v>52</v>
      </c>
      <c r="B10003" s="142"/>
      <c r="C10003" s="142"/>
      <c r="D10003" s="142"/>
      <c r="E10003" s="142"/>
      <c r="F10003" s="142"/>
      <c r="K10003" s="140" t="s">
        <v>52</v>
      </c>
    </row>
    <row r="10004" spans="1:11" s="139" customFormat="1" ht="30" customHeight="1">
      <c r="A10004" s="140" t="s">
        <v>3748</v>
      </c>
      <c r="B10004" s="142">
        <v>25864</v>
      </c>
      <c r="C10004" s="142"/>
      <c r="D10004" s="142"/>
      <c r="E10004" s="142">
        <v>25864</v>
      </c>
      <c r="F10004" s="142"/>
      <c r="K10004" s="140" t="s">
        <v>7190</v>
      </c>
    </row>
    <row r="10005" spans="1:11" s="139" customFormat="1" ht="30" customHeight="1">
      <c r="A10005" s="140" t="s">
        <v>52</v>
      </c>
      <c r="B10005" s="146"/>
      <c r="C10005" s="146"/>
      <c r="D10005" s="146"/>
      <c r="E10005" s="146"/>
      <c r="F10005" s="146"/>
      <c r="K10005" s="140" t="s">
        <v>6994</v>
      </c>
    </row>
    <row r="10006" spans="1:11" s="139" customFormat="1" ht="30" customHeight="1">
      <c r="A10006" s="140" t="s">
        <v>6353</v>
      </c>
      <c r="B10006" s="146">
        <v>236301.8</v>
      </c>
      <c r="C10006" s="146">
        <v>1258816.6000000001</v>
      </c>
      <c r="D10006" s="146">
        <v>939279.8</v>
      </c>
      <c r="E10006" s="146">
        <v>2434398.1999999997</v>
      </c>
      <c r="F10006" s="146"/>
      <c r="K10006" s="140" t="s">
        <v>9720</v>
      </c>
    </row>
    <row r="10007" spans="1:11" s="139" customFormat="1" ht="30" customHeight="1">
      <c r="A10007" s="140"/>
      <c r="B10007" s="140"/>
      <c r="C10007" s="140"/>
      <c r="D10007" s="140"/>
      <c r="E10007" s="140"/>
      <c r="F10007" s="140"/>
    </row>
    <row r="10008" spans="1:11" s="139" customFormat="1" ht="30" customHeight="1" thickBot="1">
      <c r="A10008" s="144" t="s">
        <v>3566</v>
      </c>
      <c r="B10008" s="145">
        <v>236301</v>
      </c>
      <c r="C10008" s="145">
        <v>1258816</v>
      </c>
      <c r="D10008" s="145">
        <v>939279</v>
      </c>
      <c r="E10008" s="145">
        <v>2434396</v>
      </c>
      <c r="F10008" s="144"/>
    </row>
    <row r="10009" spans="1:11" s="139" customFormat="1" ht="30" customHeight="1">
      <c r="A10009" s="140"/>
      <c r="B10009" s="140"/>
      <c r="C10009" s="140"/>
      <c r="D10009" s="140"/>
      <c r="E10009" s="140"/>
      <c r="F10009" s="140"/>
    </row>
    <row r="10010" spans="1:11" s="139" customFormat="1" ht="30" customHeight="1">
      <c r="A10010" s="140" t="s">
        <v>9721</v>
      </c>
      <c r="B10010" s="141">
        <v>2830</v>
      </c>
      <c r="C10010" s="141">
        <v>94338</v>
      </c>
      <c r="D10010" s="141">
        <v>2070000</v>
      </c>
      <c r="E10010" s="141">
        <v>2167168</v>
      </c>
      <c r="F10010" s="140" t="s">
        <v>52</v>
      </c>
      <c r="G10010" s="139" t="s">
        <v>52</v>
      </c>
      <c r="H10010" s="139" t="s">
        <v>6662</v>
      </c>
      <c r="K10010" s="139">
        <v>1</v>
      </c>
    </row>
    <row r="10011" spans="1:11" s="139" customFormat="1" ht="30" customHeight="1">
      <c r="A10011" s="147"/>
      <c r="B10011" s="140"/>
      <c r="C10011" s="140"/>
      <c r="D10011" s="140"/>
      <c r="E10011" s="140"/>
      <c r="F10011" s="140"/>
    </row>
    <row r="10012" spans="1:11" s="139" customFormat="1" ht="30" customHeight="1">
      <c r="A10012" s="140" t="s">
        <v>6674</v>
      </c>
      <c r="B10012" s="140"/>
      <c r="C10012" s="140"/>
      <c r="D10012" s="140"/>
      <c r="E10012" s="140"/>
      <c r="F10012" s="140"/>
      <c r="G10012" s="139" t="s">
        <v>52</v>
      </c>
      <c r="I10012" s="139" t="s">
        <v>1535</v>
      </c>
      <c r="J10012" s="139" t="s">
        <v>52</v>
      </c>
      <c r="K10012" s="139" t="s">
        <v>56</v>
      </c>
    </row>
    <row r="10013" spans="1:11" s="139" customFormat="1" ht="30" customHeight="1">
      <c r="A10013" s="140" t="s">
        <v>6354</v>
      </c>
      <c r="B10013" s="142"/>
      <c r="C10013" s="142"/>
      <c r="D10013" s="142"/>
      <c r="E10013" s="142"/>
      <c r="F10013" s="142"/>
      <c r="K10013" s="140" t="s">
        <v>9722</v>
      </c>
    </row>
    <row r="10014" spans="1:11" s="139" customFormat="1" ht="30" customHeight="1">
      <c r="A10014" s="140" t="s">
        <v>6321</v>
      </c>
      <c r="B10014" s="142"/>
      <c r="C10014" s="142"/>
      <c r="D10014" s="142"/>
      <c r="E10014" s="142"/>
      <c r="F10014" s="142"/>
      <c r="K10014" s="140" t="s">
        <v>9687</v>
      </c>
    </row>
    <row r="10015" spans="1:11" s="139" customFormat="1" ht="30" customHeight="1">
      <c r="A10015" s="140" t="s">
        <v>6355</v>
      </c>
      <c r="B10015" s="142"/>
      <c r="C10015" s="142"/>
      <c r="D10015" s="142"/>
      <c r="E10015" s="142"/>
      <c r="F10015" s="142"/>
      <c r="K10015" s="140" t="s">
        <v>9723</v>
      </c>
    </row>
    <row r="10016" spans="1:11" s="139" customFormat="1" ht="30" customHeight="1">
      <c r="A10016" s="140" t="s">
        <v>6356</v>
      </c>
      <c r="B10016" s="142"/>
      <c r="C10016" s="142"/>
      <c r="D10016" s="142"/>
      <c r="E10016" s="142"/>
      <c r="F10016" s="142"/>
      <c r="K10016" s="140" t="s">
        <v>9724</v>
      </c>
    </row>
    <row r="10017" spans="1:11" s="139" customFormat="1" ht="30" customHeight="1">
      <c r="A10017" s="140" t="s">
        <v>6357</v>
      </c>
      <c r="B10017" s="142"/>
      <c r="C10017" s="142"/>
      <c r="D10017" s="142"/>
      <c r="E10017" s="142"/>
      <c r="F10017" s="142"/>
      <c r="K10017" s="140" t="s">
        <v>9725</v>
      </c>
    </row>
    <row r="10018" spans="1:11" s="139" customFormat="1" ht="30" customHeight="1">
      <c r="A10018" s="140" t="s">
        <v>6358</v>
      </c>
      <c r="B10018" s="142"/>
      <c r="C10018" s="142"/>
      <c r="D10018" s="142"/>
      <c r="E10018" s="142"/>
      <c r="F10018" s="142"/>
      <c r="K10018" s="140" t="s">
        <v>9726</v>
      </c>
    </row>
    <row r="10019" spans="1:11" s="139" customFormat="1" ht="30" customHeight="1">
      <c r="A10019" s="140" t="s">
        <v>6359</v>
      </c>
      <c r="B10019" s="142"/>
      <c r="C10019" s="142"/>
      <c r="D10019" s="142"/>
      <c r="E10019" s="142"/>
      <c r="F10019" s="142"/>
      <c r="K10019" s="140" t="s">
        <v>9727</v>
      </c>
    </row>
    <row r="10020" spans="1:11" s="139" customFormat="1" ht="30" customHeight="1">
      <c r="A10020" s="140" t="s">
        <v>6360</v>
      </c>
      <c r="B10020" s="142"/>
      <c r="C10020" s="142"/>
      <c r="D10020" s="142"/>
      <c r="E10020" s="142"/>
      <c r="F10020" s="142"/>
      <c r="K10020" s="140" t="s">
        <v>9728</v>
      </c>
    </row>
    <row r="10021" spans="1:11" s="139" customFormat="1" ht="30" customHeight="1">
      <c r="A10021" s="140" t="s">
        <v>6361</v>
      </c>
      <c r="B10021" s="142"/>
      <c r="C10021" s="142"/>
      <c r="D10021" s="142"/>
      <c r="E10021" s="142"/>
      <c r="F10021" s="142"/>
      <c r="K10021" s="140" t="s">
        <v>9729</v>
      </c>
    </row>
    <row r="10022" spans="1:11" s="139" customFormat="1" ht="30" customHeight="1">
      <c r="A10022" s="140" t="s">
        <v>6362</v>
      </c>
      <c r="B10022" s="142"/>
      <c r="C10022" s="142"/>
      <c r="D10022" s="142"/>
      <c r="E10022" s="142"/>
      <c r="F10022" s="142"/>
      <c r="K10022" s="140" t="s">
        <v>9730</v>
      </c>
    </row>
    <row r="10023" spans="1:11" s="139" customFormat="1" ht="30" customHeight="1">
      <c r="A10023" s="140" t="s">
        <v>6363</v>
      </c>
      <c r="B10023" s="142"/>
      <c r="C10023" s="142"/>
      <c r="D10023" s="142"/>
      <c r="E10023" s="142"/>
      <c r="F10023" s="142"/>
      <c r="K10023" s="140" t="s">
        <v>9731</v>
      </c>
    </row>
    <row r="10024" spans="1:11" s="139" customFormat="1" ht="30" customHeight="1">
      <c r="A10024" s="140" t="s">
        <v>6364</v>
      </c>
      <c r="B10024" s="142"/>
      <c r="C10024" s="142"/>
      <c r="D10024" s="142"/>
      <c r="E10024" s="142"/>
      <c r="F10024" s="142"/>
      <c r="K10024" s="140" t="s">
        <v>9732</v>
      </c>
    </row>
    <row r="10025" spans="1:11" s="139" customFormat="1" ht="30" customHeight="1">
      <c r="A10025" s="140" t="s">
        <v>6365</v>
      </c>
      <c r="B10025" s="142"/>
      <c r="C10025" s="142"/>
      <c r="D10025" s="142"/>
      <c r="E10025" s="142"/>
      <c r="F10025" s="142"/>
      <c r="K10025" s="140" t="s">
        <v>9733</v>
      </c>
    </row>
    <row r="10026" spans="1:11" s="139" customFormat="1" ht="30" customHeight="1">
      <c r="A10026" s="140" t="s">
        <v>6366</v>
      </c>
      <c r="B10026" s="142"/>
      <c r="C10026" s="142"/>
      <c r="D10026" s="142"/>
      <c r="E10026" s="142"/>
      <c r="F10026" s="142"/>
      <c r="K10026" s="140" t="s">
        <v>9734</v>
      </c>
    </row>
    <row r="10027" spans="1:11" s="139" customFormat="1" ht="30" customHeight="1">
      <c r="A10027" s="140" t="s">
        <v>52</v>
      </c>
      <c r="B10027" s="142"/>
      <c r="C10027" s="142"/>
      <c r="D10027" s="142"/>
      <c r="E10027" s="142"/>
      <c r="F10027" s="142"/>
      <c r="K10027" s="140" t="s">
        <v>52</v>
      </c>
    </row>
    <row r="10028" spans="1:11" s="139" customFormat="1" ht="30" customHeight="1">
      <c r="A10028" s="140" t="s">
        <v>52</v>
      </c>
      <c r="B10028" s="142"/>
      <c r="C10028" s="142"/>
      <c r="D10028" s="142"/>
      <c r="E10028" s="142"/>
      <c r="F10028" s="142"/>
      <c r="K10028" s="140" t="s">
        <v>6676</v>
      </c>
    </row>
    <row r="10029" spans="1:11" s="139" customFormat="1" ht="30" customHeight="1">
      <c r="A10029" s="140" t="s">
        <v>5576</v>
      </c>
      <c r="B10029" s="142"/>
      <c r="C10029" s="142"/>
      <c r="D10029" s="142"/>
      <c r="E10029" s="142"/>
      <c r="F10029" s="142"/>
      <c r="K10029" s="140" t="s">
        <v>9023</v>
      </c>
    </row>
    <row r="10030" spans="1:11" s="139" customFormat="1" ht="30" customHeight="1">
      <c r="A10030" s="140" t="s">
        <v>6367</v>
      </c>
      <c r="B10030" s="142"/>
      <c r="C10030" s="142"/>
      <c r="D10030" s="142"/>
      <c r="E10030" s="142"/>
      <c r="F10030" s="142"/>
      <c r="K10030" s="140" t="s">
        <v>9735</v>
      </c>
    </row>
    <row r="10031" spans="1:11" s="139" customFormat="1" ht="30" customHeight="1">
      <c r="A10031" s="140" t="s">
        <v>6368</v>
      </c>
      <c r="B10031" s="142"/>
      <c r="C10031" s="142"/>
      <c r="D10031" s="142"/>
      <c r="E10031" s="142"/>
      <c r="F10031" s="142"/>
      <c r="K10031" s="140" t="s">
        <v>9736</v>
      </c>
    </row>
    <row r="10032" spans="1:11" s="139" customFormat="1" ht="30" customHeight="1">
      <c r="A10032" s="140" t="s">
        <v>6369</v>
      </c>
      <c r="B10032" s="142"/>
      <c r="C10032" s="142"/>
      <c r="D10032" s="142">
        <v>2070000</v>
      </c>
      <c r="E10032" s="142">
        <v>2070000</v>
      </c>
      <c r="F10032" s="142" t="s">
        <v>9737</v>
      </c>
      <c r="K10032" s="140" t="s">
        <v>9738</v>
      </c>
    </row>
    <row r="10033" spans="1:11" s="139" customFormat="1" ht="30" customHeight="1">
      <c r="A10033" s="140" t="s">
        <v>3748</v>
      </c>
      <c r="B10033" s="142"/>
      <c r="C10033" s="142"/>
      <c r="D10033" s="142">
        <v>2070000</v>
      </c>
      <c r="E10033" s="142">
        <v>2070000</v>
      </c>
      <c r="F10033" s="142"/>
      <c r="K10033" s="140" t="s">
        <v>6919</v>
      </c>
    </row>
    <row r="10034" spans="1:11" s="139" customFormat="1" ht="30" customHeight="1">
      <c r="A10034" s="140" t="s">
        <v>52</v>
      </c>
      <c r="B10034" s="142"/>
      <c r="C10034" s="142"/>
      <c r="D10034" s="142"/>
      <c r="E10034" s="142"/>
      <c r="F10034" s="142"/>
      <c r="K10034" s="140" t="s">
        <v>52</v>
      </c>
    </row>
    <row r="10035" spans="1:11" s="139" customFormat="1" ht="30" customHeight="1">
      <c r="A10035" s="140" t="s">
        <v>52</v>
      </c>
      <c r="B10035" s="142"/>
      <c r="C10035" s="142"/>
      <c r="D10035" s="142"/>
      <c r="E10035" s="142"/>
      <c r="F10035" s="142"/>
      <c r="K10035" s="140" t="s">
        <v>6758</v>
      </c>
    </row>
    <row r="10036" spans="1:11" s="139" customFormat="1" ht="30" customHeight="1">
      <c r="A10036" s="140" t="s">
        <v>5585</v>
      </c>
      <c r="B10036" s="142"/>
      <c r="C10036" s="142"/>
      <c r="D10036" s="142"/>
      <c r="E10036" s="142"/>
      <c r="F10036" s="142"/>
      <c r="K10036" s="140" t="s">
        <v>9037</v>
      </c>
    </row>
    <row r="10037" spans="1:11" s="139" customFormat="1" ht="30" customHeight="1">
      <c r="A10037" s="140" t="s">
        <v>6370</v>
      </c>
      <c r="B10037" s="142"/>
      <c r="C10037" s="142">
        <v>94338</v>
      </c>
      <c r="D10037" s="142"/>
      <c r="E10037" s="142">
        <v>94338</v>
      </c>
      <c r="F10037" s="142" t="s">
        <v>6755</v>
      </c>
      <c r="K10037" s="140" t="s">
        <v>9739</v>
      </c>
    </row>
    <row r="10038" spans="1:11" s="139" customFormat="1" ht="30" customHeight="1">
      <c r="A10038" s="140" t="s">
        <v>52</v>
      </c>
      <c r="B10038" s="142"/>
      <c r="C10038" s="142"/>
      <c r="D10038" s="142"/>
      <c r="E10038" s="142"/>
      <c r="F10038" s="142"/>
      <c r="K10038" s="140" t="s">
        <v>52</v>
      </c>
    </row>
    <row r="10039" spans="1:11" s="139" customFormat="1" ht="30" customHeight="1">
      <c r="A10039" s="140" t="s">
        <v>3748</v>
      </c>
      <c r="B10039" s="142"/>
      <c r="C10039" s="142">
        <v>94338</v>
      </c>
      <c r="D10039" s="142"/>
      <c r="E10039" s="142">
        <v>94338</v>
      </c>
      <c r="F10039" s="142"/>
      <c r="K10039" s="140" t="s">
        <v>6924</v>
      </c>
    </row>
    <row r="10040" spans="1:11" s="139" customFormat="1" ht="30" customHeight="1">
      <c r="A10040" s="140" t="s">
        <v>52</v>
      </c>
      <c r="B10040" s="142"/>
      <c r="C10040" s="142"/>
      <c r="D10040" s="142"/>
      <c r="E10040" s="142"/>
      <c r="F10040" s="142"/>
      <c r="K10040" s="140" t="s">
        <v>52</v>
      </c>
    </row>
    <row r="10041" spans="1:11" s="139" customFormat="1" ht="30" customHeight="1">
      <c r="A10041" s="140" t="s">
        <v>52</v>
      </c>
      <c r="B10041" s="142"/>
      <c r="C10041" s="142"/>
      <c r="D10041" s="142"/>
      <c r="E10041" s="142"/>
      <c r="F10041" s="142"/>
      <c r="K10041" s="140" t="s">
        <v>6796</v>
      </c>
    </row>
    <row r="10042" spans="1:11" s="139" customFormat="1" ht="30" customHeight="1">
      <c r="A10042" s="140" t="s">
        <v>6371</v>
      </c>
      <c r="B10042" s="142"/>
      <c r="C10042" s="142"/>
      <c r="D10042" s="142"/>
      <c r="E10042" s="142"/>
      <c r="F10042" s="142"/>
      <c r="K10042" s="140" t="s">
        <v>9740</v>
      </c>
    </row>
    <row r="10043" spans="1:11" s="139" customFormat="1" ht="30" customHeight="1">
      <c r="A10043" s="140" t="s">
        <v>6372</v>
      </c>
      <c r="B10043" s="142">
        <v>2830.1</v>
      </c>
      <c r="C10043" s="142"/>
      <c r="D10043" s="142"/>
      <c r="E10043" s="142">
        <v>2830.1</v>
      </c>
      <c r="F10043" s="142"/>
      <c r="K10043" s="140" t="s">
        <v>9741</v>
      </c>
    </row>
    <row r="10044" spans="1:11" s="139" customFormat="1" ht="30" customHeight="1">
      <c r="A10044" s="140" t="s">
        <v>52</v>
      </c>
      <c r="B10044" s="142"/>
      <c r="C10044" s="142"/>
      <c r="D10044" s="142"/>
      <c r="E10044" s="142"/>
      <c r="F10044" s="142"/>
      <c r="K10044" s="140" t="s">
        <v>52</v>
      </c>
    </row>
    <row r="10045" spans="1:11" s="139" customFormat="1" ht="30" customHeight="1">
      <c r="A10045" s="140" t="s">
        <v>3748</v>
      </c>
      <c r="B10045" s="142">
        <v>2830.1</v>
      </c>
      <c r="C10045" s="142"/>
      <c r="D10045" s="142"/>
      <c r="E10045" s="142">
        <v>2830.1</v>
      </c>
      <c r="F10045" s="142"/>
      <c r="K10045" s="140" t="s">
        <v>6993</v>
      </c>
    </row>
    <row r="10046" spans="1:11" s="139" customFormat="1" ht="30" customHeight="1">
      <c r="A10046" s="140" t="s">
        <v>52</v>
      </c>
      <c r="B10046" s="146"/>
      <c r="C10046" s="146"/>
      <c r="D10046" s="146"/>
      <c r="E10046" s="146"/>
      <c r="F10046" s="146"/>
      <c r="K10046" s="140" t="s">
        <v>6994</v>
      </c>
    </row>
    <row r="10047" spans="1:11" s="139" customFormat="1" ht="30" customHeight="1">
      <c r="A10047" s="140" t="s">
        <v>3801</v>
      </c>
      <c r="B10047" s="146">
        <v>2830.1</v>
      </c>
      <c r="C10047" s="146">
        <v>94338</v>
      </c>
      <c r="D10047" s="146">
        <v>2070000</v>
      </c>
      <c r="E10047" s="146">
        <v>2167168.1</v>
      </c>
      <c r="F10047" s="146"/>
      <c r="K10047" s="140" t="s">
        <v>6995</v>
      </c>
    </row>
    <row r="10048" spans="1:11" s="139" customFormat="1" ht="30" customHeight="1">
      <c r="A10048" s="140"/>
      <c r="B10048" s="140"/>
      <c r="C10048" s="140"/>
      <c r="D10048" s="140"/>
      <c r="E10048" s="140"/>
      <c r="F10048" s="140"/>
    </row>
    <row r="10049" spans="1:11" s="139" customFormat="1" ht="30" customHeight="1" thickBot="1">
      <c r="A10049" s="144" t="s">
        <v>3566</v>
      </c>
      <c r="B10049" s="145">
        <v>2830</v>
      </c>
      <c r="C10049" s="145">
        <v>94338</v>
      </c>
      <c r="D10049" s="145">
        <v>2070000</v>
      </c>
      <c r="E10049" s="145">
        <v>2167168</v>
      </c>
      <c r="F10049" s="144"/>
    </row>
    <row r="10050" spans="1:11" s="139" customFormat="1" ht="30" customHeight="1">
      <c r="A10050" s="140"/>
      <c r="B10050" s="140"/>
      <c r="C10050" s="140"/>
      <c r="D10050" s="140"/>
      <c r="E10050" s="140"/>
      <c r="F10050" s="140"/>
    </row>
    <row r="10051" spans="1:11" s="139" customFormat="1" ht="30" customHeight="1">
      <c r="A10051" s="140" t="s">
        <v>9742</v>
      </c>
      <c r="B10051" s="141">
        <v>122123</v>
      </c>
      <c r="C10051" s="141">
        <v>1000074</v>
      </c>
      <c r="D10051" s="141">
        <v>172784</v>
      </c>
      <c r="E10051" s="141">
        <v>1294981</v>
      </c>
      <c r="F10051" s="140" t="s">
        <v>52</v>
      </c>
      <c r="G10051" s="139" t="s">
        <v>52</v>
      </c>
      <c r="H10051" s="139" t="s">
        <v>6663</v>
      </c>
      <c r="K10051" s="139">
        <v>1</v>
      </c>
    </row>
    <row r="10052" spans="1:11" s="139" customFormat="1" ht="30" customHeight="1">
      <c r="A10052" s="147"/>
      <c r="B10052" s="140"/>
      <c r="C10052" s="140"/>
      <c r="D10052" s="140"/>
      <c r="E10052" s="140"/>
      <c r="F10052" s="140"/>
    </row>
    <row r="10053" spans="1:11" s="139" customFormat="1" ht="30" customHeight="1">
      <c r="A10053" s="140" t="s">
        <v>6674</v>
      </c>
      <c r="B10053" s="140"/>
      <c r="C10053" s="140"/>
      <c r="D10053" s="140"/>
      <c r="E10053" s="140"/>
      <c r="F10053" s="140"/>
      <c r="G10053" s="139" t="s">
        <v>52</v>
      </c>
      <c r="I10053" s="139" t="s">
        <v>1535</v>
      </c>
      <c r="J10053" s="139" t="s">
        <v>52</v>
      </c>
      <c r="K10053" s="139" t="s">
        <v>56</v>
      </c>
    </row>
    <row r="10054" spans="1:11" s="139" customFormat="1" ht="30" customHeight="1">
      <c r="A10054" s="140" t="s">
        <v>6320</v>
      </c>
      <c r="B10054" s="142"/>
      <c r="C10054" s="142"/>
      <c r="D10054" s="142"/>
      <c r="E10054" s="142"/>
      <c r="F10054" s="142"/>
      <c r="K10054" s="140" t="s">
        <v>9686</v>
      </c>
    </row>
    <row r="10055" spans="1:11" s="139" customFormat="1" ht="30" customHeight="1">
      <c r="A10055" s="140" t="s">
        <v>6321</v>
      </c>
      <c r="B10055" s="142"/>
      <c r="C10055" s="142"/>
      <c r="D10055" s="142"/>
      <c r="E10055" s="142"/>
      <c r="F10055" s="142"/>
      <c r="K10055" s="140" t="s">
        <v>9687</v>
      </c>
    </row>
    <row r="10056" spans="1:11" s="139" customFormat="1" ht="30" customHeight="1">
      <c r="A10056" s="140" t="s">
        <v>6373</v>
      </c>
      <c r="B10056" s="142"/>
      <c r="C10056" s="142"/>
      <c r="D10056" s="142"/>
      <c r="E10056" s="142"/>
      <c r="F10056" s="142"/>
      <c r="K10056" s="140" t="s">
        <v>9743</v>
      </c>
    </row>
    <row r="10057" spans="1:11" s="139" customFormat="1" ht="30" customHeight="1">
      <c r="A10057" s="140" t="s">
        <v>6323</v>
      </c>
      <c r="B10057" s="142"/>
      <c r="C10057" s="142"/>
      <c r="D10057" s="142"/>
      <c r="E10057" s="142"/>
      <c r="F10057" s="142"/>
      <c r="K10057" s="140" t="s">
        <v>9689</v>
      </c>
    </row>
    <row r="10058" spans="1:11" s="139" customFormat="1" ht="30" customHeight="1">
      <c r="A10058" s="140" t="s">
        <v>6324</v>
      </c>
      <c r="B10058" s="142"/>
      <c r="C10058" s="142"/>
      <c r="D10058" s="142"/>
      <c r="E10058" s="142"/>
      <c r="F10058" s="142"/>
      <c r="K10058" s="140" t="s">
        <v>9690</v>
      </c>
    </row>
    <row r="10059" spans="1:11" s="139" customFormat="1" ht="30" customHeight="1">
      <c r="A10059" s="140" t="s">
        <v>6325</v>
      </c>
      <c r="B10059" s="142"/>
      <c r="C10059" s="142"/>
      <c r="D10059" s="142"/>
      <c r="E10059" s="142"/>
      <c r="F10059" s="142"/>
      <c r="K10059" s="140" t="s">
        <v>9691</v>
      </c>
    </row>
    <row r="10060" spans="1:11" s="139" customFormat="1" ht="30" customHeight="1">
      <c r="A10060" s="140" t="s">
        <v>6326</v>
      </c>
      <c r="B10060" s="142"/>
      <c r="C10060" s="142"/>
      <c r="D10060" s="142"/>
      <c r="E10060" s="142"/>
      <c r="F10060" s="142"/>
      <c r="K10060" s="140" t="s">
        <v>9692</v>
      </c>
    </row>
    <row r="10061" spans="1:11" s="139" customFormat="1" ht="30" customHeight="1">
      <c r="A10061" s="140" t="s">
        <v>6327</v>
      </c>
      <c r="B10061" s="142"/>
      <c r="C10061" s="142"/>
      <c r="D10061" s="142"/>
      <c r="E10061" s="142"/>
      <c r="F10061" s="142"/>
      <c r="K10061" s="140" t="s">
        <v>9693</v>
      </c>
    </row>
    <row r="10062" spans="1:11" s="139" customFormat="1" ht="30" customHeight="1">
      <c r="A10062" s="140" t="s">
        <v>6374</v>
      </c>
      <c r="B10062" s="142"/>
      <c r="C10062" s="142"/>
      <c r="D10062" s="142"/>
      <c r="E10062" s="142"/>
      <c r="F10062" s="142"/>
      <c r="K10062" s="140" t="s">
        <v>9744</v>
      </c>
    </row>
    <row r="10063" spans="1:11" s="139" customFormat="1" ht="30" customHeight="1">
      <c r="A10063" s="140" t="s">
        <v>6331</v>
      </c>
      <c r="B10063" s="142"/>
      <c r="C10063" s="142"/>
      <c r="D10063" s="142"/>
      <c r="E10063" s="142"/>
      <c r="F10063" s="142"/>
      <c r="K10063" s="140" t="s">
        <v>9697</v>
      </c>
    </row>
    <row r="10064" spans="1:11" s="139" customFormat="1" ht="30" customHeight="1">
      <c r="A10064" s="140" t="s">
        <v>6375</v>
      </c>
      <c r="B10064" s="142"/>
      <c r="C10064" s="142"/>
      <c r="D10064" s="142"/>
      <c r="E10064" s="142"/>
      <c r="F10064" s="142"/>
      <c r="K10064" s="140" t="s">
        <v>9745</v>
      </c>
    </row>
    <row r="10065" spans="1:11" s="139" customFormat="1" ht="30" customHeight="1">
      <c r="A10065" s="140" t="s">
        <v>52</v>
      </c>
      <c r="B10065" s="142"/>
      <c r="C10065" s="142"/>
      <c r="D10065" s="142"/>
      <c r="E10065" s="142"/>
      <c r="F10065" s="142"/>
      <c r="K10065" s="140" t="s">
        <v>6676</v>
      </c>
    </row>
    <row r="10066" spans="1:11" s="139" customFormat="1" ht="30" customHeight="1">
      <c r="A10066" s="140" t="s">
        <v>5576</v>
      </c>
      <c r="B10066" s="142"/>
      <c r="C10066" s="142"/>
      <c r="D10066" s="142"/>
      <c r="E10066" s="142"/>
      <c r="F10066" s="142"/>
      <c r="K10066" s="140" t="s">
        <v>9023</v>
      </c>
    </row>
    <row r="10067" spans="1:11" s="139" customFormat="1" ht="30" customHeight="1">
      <c r="A10067" s="140" t="s">
        <v>6334</v>
      </c>
      <c r="B10067" s="142"/>
      <c r="C10067" s="142"/>
      <c r="D10067" s="142"/>
      <c r="E10067" s="142"/>
      <c r="F10067" s="142"/>
      <c r="K10067" s="140" t="s">
        <v>9700</v>
      </c>
    </row>
    <row r="10068" spans="1:11" s="139" customFormat="1" ht="30" customHeight="1">
      <c r="A10068" s="140" t="s">
        <v>6338</v>
      </c>
      <c r="B10068" s="142"/>
      <c r="C10068" s="142"/>
      <c r="D10068" s="142"/>
      <c r="E10068" s="142"/>
      <c r="F10068" s="142"/>
      <c r="K10068" s="140" t="s">
        <v>9704</v>
      </c>
    </row>
    <row r="10069" spans="1:11" s="139" customFormat="1" ht="30" customHeight="1">
      <c r="A10069" s="140" t="s">
        <v>6339</v>
      </c>
      <c r="B10069" s="142">
        <v>117209.4</v>
      </c>
      <c r="C10069" s="142"/>
      <c r="D10069" s="142"/>
      <c r="E10069" s="142">
        <v>117209.4</v>
      </c>
      <c r="F10069" s="142" t="s">
        <v>7727</v>
      </c>
      <c r="K10069" s="140" t="s">
        <v>9746</v>
      </c>
    </row>
    <row r="10070" spans="1:11" s="139" customFormat="1" ht="30" customHeight="1">
      <c r="A10070" s="140" t="s">
        <v>6340</v>
      </c>
      <c r="B10070" s="142"/>
      <c r="C10070" s="142">
        <v>186542.6</v>
      </c>
      <c r="D10070" s="142"/>
      <c r="E10070" s="142">
        <v>186542.6</v>
      </c>
      <c r="F10070" s="142" t="s">
        <v>7729</v>
      </c>
      <c r="K10070" s="140" t="s">
        <v>9747</v>
      </c>
    </row>
    <row r="10071" spans="1:11" s="139" customFormat="1" ht="30" customHeight="1">
      <c r="A10071" s="140" t="s">
        <v>6341</v>
      </c>
      <c r="B10071" s="142"/>
      <c r="C10071" s="142"/>
      <c r="D10071" s="142">
        <v>74504.600000000006</v>
      </c>
      <c r="E10071" s="142">
        <v>74504.600000000006</v>
      </c>
      <c r="F10071" s="142" t="s">
        <v>7731</v>
      </c>
      <c r="K10071" s="140" t="s">
        <v>9748</v>
      </c>
    </row>
    <row r="10072" spans="1:11" s="139" customFormat="1" ht="30" customHeight="1">
      <c r="A10072" s="140" t="s">
        <v>52</v>
      </c>
      <c r="B10072" s="142"/>
      <c r="C10072" s="142"/>
      <c r="D10072" s="142"/>
      <c r="E10072" s="142"/>
      <c r="F10072" s="142"/>
      <c r="K10072" s="140" t="s">
        <v>52</v>
      </c>
    </row>
    <row r="10073" spans="1:11" s="139" customFormat="1" ht="30" customHeight="1">
      <c r="A10073" s="140" t="s">
        <v>3748</v>
      </c>
      <c r="B10073" s="142">
        <v>117209.4</v>
      </c>
      <c r="C10073" s="142">
        <v>186542.6</v>
      </c>
      <c r="D10073" s="142">
        <v>74504.600000000006</v>
      </c>
      <c r="E10073" s="142">
        <v>378256.6</v>
      </c>
      <c r="F10073" s="142"/>
      <c r="K10073" s="140" t="s">
        <v>6919</v>
      </c>
    </row>
    <row r="10074" spans="1:11" s="139" customFormat="1" ht="30" customHeight="1">
      <c r="A10074" s="140" t="s">
        <v>52</v>
      </c>
      <c r="B10074" s="142"/>
      <c r="C10074" s="142"/>
      <c r="D10074" s="142"/>
      <c r="E10074" s="142"/>
      <c r="F10074" s="142"/>
      <c r="K10074" s="140" t="s">
        <v>52</v>
      </c>
    </row>
    <row r="10075" spans="1:11" s="139" customFormat="1" ht="30" customHeight="1">
      <c r="A10075" s="140" t="s">
        <v>52</v>
      </c>
      <c r="B10075" s="142"/>
      <c r="C10075" s="142"/>
      <c r="D10075" s="142"/>
      <c r="E10075" s="142"/>
      <c r="F10075" s="142"/>
      <c r="K10075" s="140" t="s">
        <v>6758</v>
      </c>
    </row>
    <row r="10076" spans="1:11" s="139" customFormat="1" ht="30" customHeight="1">
      <c r="A10076" s="140" t="s">
        <v>5585</v>
      </c>
      <c r="B10076" s="142"/>
      <c r="C10076" s="142"/>
      <c r="D10076" s="142"/>
      <c r="E10076" s="142"/>
      <c r="F10076" s="142"/>
      <c r="K10076" s="140" t="s">
        <v>9037</v>
      </c>
    </row>
    <row r="10077" spans="1:11" s="139" customFormat="1" ht="30" customHeight="1">
      <c r="A10077" s="140" t="s">
        <v>6346</v>
      </c>
      <c r="B10077" s="142"/>
      <c r="C10077" s="142"/>
      <c r="D10077" s="142"/>
      <c r="E10077" s="142"/>
      <c r="F10077" s="142"/>
      <c r="K10077" s="140" t="s">
        <v>9712</v>
      </c>
    </row>
    <row r="10078" spans="1:11" s="139" customFormat="1" ht="30" customHeight="1">
      <c r="A10078" s="140" t="s">
        <v>6347</v>
      </c>
      <c r="B10078" s="142"/>
      <c r="C10078" s="142">
        <v>139958.20000000001</v>
      </c>
      <c r="D10078" s="142"/>
      <c r="E10078" s="142">
        <v>139958.20000000001</v>
      </c>
      <c r="F10078" s="142" t="s">
        <v>7075</v>
      </c>
      <c r="K10078" s="140" t="s">
        <v>9713</v>
      </c>
    </row>
    <row r="10079" spans="1:11" s="139" customFormat="1" ht="30" customHeight="1">
      <c r="A10079" s="140" t="s">
        <v>6348</v>
      </c>
      <c r="B10079" s="142"/>
      <c r="C10079" s="142"/>
      <c r="D10079" s="142"/>
      <c r="E10079" s="142"/>
      <c r="F10079" s="142"/>
      <c r="K10079" s="140" t="s">
        <v>9714</v>
      </c>
    </row>
    <row r="10080" spans="1:11" s="139" customFormat="1" ht="30" customHeight="1">
      <c r="A10080" s="140" t="s">
        <v>6349</v>
      </c>
      <c r="B10080" s="142"/>
      <c r="C10080" s="142">
        <v>673573.3</v>
      </c>
      <c r="D10080" s="142"/>
      <c r="E10080" s="142">
        <v>673573.3</v>
      </c>
      <c r="F10080" s="142" t="s">
        <v>6755</v>
      </c>
      <c r="K10080" s="140" t="s">
        <v>9715</v>
      </c>
    </row>
    <row r="10081" spans="1:11" s="139" customFormat="1" ht="30" customHeight="1">
      <c r="A10081" s="140" t="s">
        <v>52</v>
      </c>
      <c r="B10081" s="142"/>
      <c r="C10081" s="142"/>
      <c r="D10081" s="142"/>
      <c r="E10081" s="142"/>
      <c r="F10081" s="142"/>
      <c r="K10081" s="140" t="s">
        <v>52</v>
      </c>
    </row>
    <row r="10082" spans="1:11" s="139" customFormat="1" ht="30" customHeight="1">
      <c r="A10082" s="140" t="s">
        <v>3748</v>
      </c>
      <c r="B10082" s="142"/>
      <c r="C10082" s="142">
        <v>813531.5</v>
      </c>
      <c r="D10082" s="142"/>
      <c r="E10082" s="142">
        <v>813531.5</v>
      </c>
      <c r="F10082" s="142"/>
      <c r="K10082" s="140" t="s">
        <v>6924</v>
      </c>
    </row>
    <row r="10083" spans="1:11" s="139" customFormat="1" ht="30" customHeight="1">
      <c r="A10083" s="140" t="s">
        <v>52</v>
      </c>
      <c r="B10083" s="142"/>
      <c r="C10083" s="142"/>
      <c r="D10083" s="142"/>
      <c r="E10083" s="142"/>
      <c r="F10083" s="142"/>
      <c r="K10083" s="140" t="s">
        <v>52</v>
      </c>
    </row>
    <row r="10084" spans="1:11" s="139" customFormat="1" ht="30" customHeight="1">
      <c r="A10084" s="140" t="s">
        <v>52</v>
      </c>
      <c r="B10084" s="142"/>
      <c r="C10084" s="142"/>
      <c r="D10084" s="142"/>
      <c r="E10084" s="142"/>
      <c r="F10084" s="142"/>
      <c r="K10084" s="140" t="s">
        <v>6796</v>
      </c>
    </row>
    <row r="10085" spans="1:11" s="139" customFormat="1" ht="30" customHeight="1">
      <c r="A10085" s="140" t="s">
        <v>3965</v>
      </c>
      <c r="B10085" s="142"/>
      <c r="C10085" s="142"/>
      <c r="D10085" s="142"/>
      <c r="E10085" s="142"/>
      <c r="F10085" s="142"/>
      <c r="K10085" s="140" t="s">
        <v>7083</v>
      </c>
    </row>
    <row r="10086" spans="1:11" s="139" customFormat="1" ht="30" customHeight="1">
      <c r="A10086" s="140" t="s">
        <v>6376</v>
      </c>
      <c r="B10086" s="142"/>
      <c r="C10086" s="142"/>
      <c r="D10086" s="142">
        <v>98280</v>
      </c>
      <c r="E10086" s="142">
        <v>98280</v>
      </c>
      <c r="F10086" s="142" t="s">
        <v>9716</v>
      </c>
      <c r="K10086" s="140" t="s">
        <v>9717</v>
      </c>
    </row>
    <row r="10087" spans="1:11" s="139" customFormat="1" ht="30" customHeight="1">
      <c r="A10087" s="140" t="s">
        <v>52</v>
      </c>
      <c r="B10087" s="142"/>
      <c r="C10087" s="142"/>
      <c r="D10087" s="142"/>
      <c r="E10087" s="142"/>
      <c r="F10087" s="142"/>
      <c r="K10087" s="140" t="s">
        <v>52</v>
      </c>
    </row>
    <row r="10088" spans="1:11" s="139" customFormat="1" ht="30" customHeight="1">
      <c r="A10088" s="140" t="s">
        <v>3748</v>
      </c>
      <c r="B10088" s="142"/>
      <c r="C10088" s="142"/>
      <c r="D10088" s="142">
        <v>98280</v>
      </c>
      <c r="E10088" s="142">
        <v>98280</v>
      </c>
      <c r="F10088" s="142"/>
      <c r="K10088" s="140" t="s">
        <v>6993</v>
      </c>
    </row>
    <row r="10089" spans="1:11" s="139" customFormat="1" ht="30" customHeight="1">
      <c r="A10089" s="140" t="s">
        <v>52</v>
      </c>
      <c r="B10089" s="142"/>
      <c r="C10089" s="142"/>
      <c r="D10089" s="142"/>
      <c r="E10089" s="142"/>
      <c r="F10089" s="142"/>
      <c r="K10089" s="140" t="s">
        <v>52</v>
      </c>
    </row>
    <row r="10090" spans="1:11" s="139" customFormat="1" ht="30" customHeight="1">
      <c r="A10090" s="140" t="s">
        <v>52</v>
      </c>
      <c r="B10090" s="142"/>
      <c r="C10090" s="142"/>
      <c r="D10090" s="142"/>
      <c r="E10090" s="142"/>
      <c r="F10090" s="142"/>
      <c r="K10090" s="140" t="s">
        <v>6805</v>
      </c>
    </row>
    <row r="10091" spans="1:11" s="139" customFormat="1" ht="30" customHeight="1">
      <c r="A10091" s="140" t="s">
        <v>6351</v>
      </c>
      <c r="B10091" s="142"/>
      <c r="C10091" s="142"/>
      <c r="D10091" s="142"/>
      <c r="E10091" s="142"/>
      <c r="F10091" s="142"/>
      <c r="K10091" s="140" t="s">
        <v>9718</v>
      </c>
    </row>
    <row r="10092" spans="1:11" s="139" customFormat="1" ht="30" customHeight="1">
      <c r="A10092" s="140" t="s">
        <v>6377</v>
      </c>
      <c r="B10092" s="142">
        <v>4914</v>
      </c>
      <c r="C10092" s="142"/>
      <c r="D10092" s="142"/>
      <c r="E10092" s="142">
        <v>4914</v>
      </c>
      <c r="F10092" s="142"/>
      <c r="K10092" s="140" t="s">
        <v>9719</v>
      </c>
    </row>
    <row r="10093" spans="1:11" s="139" customFormat="1" ht="30" customHeight="1">
      <c r="A10093" s="140" t="s">
        <v>52</v>
      </c>
      <c r="B10093" s="142"/>
      <c r="C10093" s="142"/>
      <c r="D10093" s="142"/>
      <c r="E10093" s="142"/>
      <c r="F10093" s="142"/>
      <c r="K10093" s="140" t="s">
        <v>52</v>
      </c>
    </row>
    <row r="10094" spans="1:11" s="139" customFormat="1" ht="30" customHeight="1">
      <c r="A10094" s="140" t="s">
        <v>3748</v>
      </c>
      <c r="B10094" s="142">
        <v>4914</v>
      </c>
      <c r="C10094" s="142"/>
      <c r="D10094" s="142"/>
      <c r="E10094" s="142">
        <v>4914</v>
      </c>
      <c r="F10094" s="142"/>
      <c r="K10094" s="140" t="s">
        <v>7190</v>
      </c>
    </row>
    <row r="10095" spans="1:11" s="139" customFormat="1" ht="30" customHeight="1">
      <c r="A10095" s="140" t="s">
        <v>52</v>
      </c>
      <c r="B10095" s="146"/>
      <c r="C10095" s="146"/>
      <c r="D10095" s="146"/>
      <c r="E10095" s="146"/>
      <c r="F10095" s="146"/>
      <c r="K10095" s="140" t="s">
        <v>6994</v>
      </c>
    </row>
    <row r="10096" spans="1:11" s="139" customFormat="1" ht="30" customHeight="1">
      <c r="A10096" s="140" t="s">
        <v>4639</v>
      </c>
      <c r="B10096" s="146">
        <v>122123.4</v>
      </c>
      <c r="C10096" s="146">
        <v>1000074.1</v>
      </c>
      <c r="D10096" s="146">
        <v>172784.6</v>
      </c>
      <c r="E10096" s="146">
        <v>1294982.1000000001</v>
      </c>
      <c r="F10096" s="146"/>
      <c r="K10096" s="140" t="s">
        <v>7992</v>
      </c>
    </row>
    <row r="10097" spans="1:11" s="139" customFormat="1" ht="30" customHeight="1">
      <c r="A10097" s="140"/>
      <c r="B10097" s="140"/>
      <c r="C10097" s="140"/>
      <c r="D10097" s="140"/>
      <c r="E10097" s="140"/>
      <c r="F10097" s="140"/>
    </row>
    <row r="10098" spans="1:11" s="139" customFormat="1" ht="30" customHeight="1" thickBot="1">
      <c r="A10098" s="144" t="s">
        <v>3566</v>
      </c>
      <c r="B10098" s="145">
        <v>122123</v>
      </c>
      <c r="C10098" s="145">
        <v>1000074</v>
      </c>
      <c r="D10098" s="145">
        <v>172784</v>
      </c>
      <c r="E10098" s="145">
        <v>1294981</v>
      </c>
      <c r="F10098" s="144"/>
    </row>
    <row r="10099" spans="1:11" s="139" customFormat="1" ht="30" customHeight="1">
      <c r="A10099" s="140"/>
      <c r="B10099" s="140"/>
      <c r="C10099" s="140"/>
      <c r="D10099" s="140"/>
      <c r="E10099" s="140"/>
      <c r="F10099" s="140"/>
    </row>
    <row r="10100" spans="1:11" s="139" customFormat="1" ht="30" customHeight="1">
      <c r="A10100" s="140" t="s">
        <v>9749</v>
      </c>
      <c r="B10100" s="141">
        <v>721810</v>
      </c>
      <c r="C10100" s="141">
        <v>2098099</v>
      </c>
      <c r="D10100" s="141">
        <v>27408332</v>
      </c>
      <c r="E10100" s="141">
        <v>30228241</v>
      </c>
      <c r="F10100" s="140" t="s">
        <v>52</v>
      </c>
      <c r="G10100" s="139" t="s">
        <v>52</v>
      </c>
      <c r="H10100" s="139" t="s">
        <v>6664</v>
      </c>
      <c r="K10100" s="139">
        <v>1</v>
      </c>
    </row>
    <row r="10101" spans="1:11" s="139" customFormat="1" ht="30" customHeight="1">
      <c r="A10101" s="147"/>
      <c r="B10101" s="140"/>
      <c r="C10101" s="140"/>
      <c r="D10101" s="140"/>
      <c r="E10101" s="140"/>
      <c r="F10101" s="140"/>
    </row>
    <row r="10102" spans="1:11" s="139" customFormat="1" ht="30" customHeight="1">
      <c r="A10102" s="140" t="s">
        <v>6674</v>
      </c>
      <c r="B10102" s="140"/>
      <c r="C10102" s="140"/>
      <c r="D10102" s="140"/>
      <c r="E10102" s="140"/>
      <c r="F10102" s="140"/>
      <c r="G10102" s="139" t="s">
        <v>52</v>
      </c>
      <c r="I10102" s="139" t="s">
        <v>1535</v>
      </c>
      <c r="J10102" s="139" t="s">
        <v>52</v>
      </c>
      <c r="K10102" s="139" t="s">
        <v>56</v>
      </c>
    </row>
    <row r="10103" spans="1:11" s="139" customFormat="1" ht="30" customHeight="1">
      <c r="A10103" s="140" t="s">
        <v>6378</v>
      </c>
      <c r="B10103" s="142"/>
      <c r="C10103" s="142"/>
      <c r="D10103" s="142"/>
      <c r="E10103" s="142"/>
      <c r="F10103" s="142"/>
      <c r="K10103" s="140" t="s">
        <v>9750</v>
      </c>
    </row>
    <row r="10104" spans="1:11" s="139" customFormat="1" ht="30" customHeight="1">
      <c r="A10104" s="140" t="s">
        <v>52</v>
      </c>
      <c r="B10104" s="142"/>
      <c r="C10104" s="142"/>
      <c r="D10104" s="142"/>
      <c r="E10104" s="142"/>
      <c r="F10104" s="142"/>
      <c r="K10104" s="140" t="s">
        <v>52</v>
      </c>
    </row>
    <row r="10105" spans="1:11" s="139" customFormat="1" ht="30" customHeight="1">
      <c r="A10105" s="140" t="s">
        <v>3548</v>
      </c>
      <c r="B10105" s="142"/>
      <c r="C10105" s="142"/>
      <c r="D10105" s="142"/>
      <c r="E10105" s="142"/>
      <c r="F10105" s="142"/>
      <c r="K10105" s="140" t="s">
        <v>6677</v>
      </c>
    </row>
    <row r="10106" spans="1:11" s="139" customFormat="1" ht="30" customHeight="1">
      <c r="A10106" s="140" t="s">
        <v>6379</v>
      </c>
      <c r="B10106" s="142"/>
      <c r="C10106" s="142"/>
      <c r="D10106" s="142"/>
      <c r="E10106" s="142"/>
      <c r="F10106" s="142"/>
      <c r="K10106" s="140" t="s">
        <v>9751</v>
      </c>
    </row>
    <row r="10107" spans="1:11" s="139" customFormat="1" ht="30" customHeight="1">
      <c r="A10107" s="140" t="s">
        <v>6380</v>
      </c>
      <c r="B10107" s="142"/>
      <c r="C10107" s="142"/>
      <c r="D10107" s="142"/>
      <c r="E10107" s="142"/>
      <c r="F10107" s="142"/>
      <c r="K10107" s="140" t="s">
        <v>9752</v>
      </c>
    </row>
    <row r="10108" spans="1:11" s="139" customFormat="1" ht="30" customHeight="1">
      <c r="A10108" s="140" t="s">
        <v>6381</v>
      </c>
      <c r="B10108" s="142"/>
      <c r="C10108" s="142"/>
      <c r="D10108" s="142"/>
      <c r="E10108" s="142"/>
      <c r="F10108" s="142"/>
      <c r="K10108" s="140" t="s">
        <v>9753</v>
      </c>
    </row>
    <row r="10109" spans="1:11" s="139" customFormat="1" ht="30" customHeight="1">
      <c r="A10109" s="140" t="s">
        <v>6382</v>
      </c>
      <c r="B10109" s="142"/>
      <c r="C10109" s="142"/>
      <c r="D10109" s="142"/>
      <c r="E10109" s="142"/>
      <c r="F10109" s="142"/>
      <c r="K10109" s="140" t="s">
        <v>9754</v>
      </c>
    </row>
    <row r="10110" spans="1:11" s="139" customFormat="1" ht="30" customHeight="1">
      <c r="A10110" s="140" t="s">
        <v>6383</v>
      </c>
      <c r="B10110" s="142"/>
      <c r="C10110" s="142"/>
      <c r="D10110" s="142"/>
      <c r="E10110" s="142"/>
      <c r="F10110" s="142"/>
      <c r="K10110" s="140" t="s">
        <v>9755</v>
      </c>
    </row>
    <row r="10111" spans="1:11" s="139" customFormat="1" ht="30" customHeight="1">
      <c r="A10111" s="140" t="s">
        <v>6384</v>
      </c>
      <c r="B10111" s="142"/>
      <c r="C10111" s="142"/>
      <c r="D10111" s="142"/>
      <c r="E10111" s="142"/>
      <c r="F10111" s="142"/>
      <c r="K10111" s="140" t="s">
        <v>9756</v>
      </c>
    </row>
    <row r="10112" spans="1:11" s="139" customFormat="1" ht="30" customHeight="1">
      <c r="A10112" s="140" t="s">
        <v>6385</v>
      </c>
      <c r="B10112" s="142"/>
      <c r="C10112" s="142"/>
      <c r="D10112" s="142"/>
      <c r="E10112" s="142"/>
      <c r="F10112" s="142"/>
      <c r="K10112" s="140" t="s">
        <v>9757</v>
      </c>
    </row>
    <row r="10113" spans="1:11" s="139" customFormat="1" ht="30" customHeight="1">
      <c r="A10113" s="140" t="s">
        <v>6386</v>
      </c>
      <c r="B10113" s="142"/>
      <c r="C10113" s="142"/>
      <c r="D10113" s="142"/>
      <c r="E10113" s="142"/>
      <c r="F10113" s="142"/>
      <c r="K10113" s="140" t="s">
        <v>9758</v>
      </c>
    </row>
    <row r="10114" spans="1:11" s="139" customFormat="1" ht="30" customHeight="1">
      <c r="A10114" s="140" t="s">
        <v>6387</v>
      </c>
      <c r="B10114" s="142"/>
      <c r="C10114" s="142"/>
      <c r="D10114" s="142"/>
      <c r="E10114" s="142"/>
      <c r="F10114" s="142"/>
      <c r="K10114" s="140" t="s">
        <v>9759</v>
      </c>
    </row>
    <row r="10115" spans="1:11" s="139" customFormat="1" ht="30" customHeight="1">
      <c r="A10115" s="140" t="s">
        <v>3573</v>
      </c>
      <c r="B10115" s="142"/>
      <c r="C10115" s="142"/>
      <c r="D10115" s="142"/>
      <c r="E10115" s="142"/>
      <c r="F10115" s="142"/>
      <c r="K10115" s="140" t="s">
        <v>6705</v>
      </c>
    </row>
    <row r="10116" spans="1:11" s="139" customFormat="1" ht="30" customHeight="1">
      <c r="A10116" s="140" t="s">
        <v>6388</v>
      </c>
      <c r="B10116" s="142"/>
      <c r="C10116" s="142"/>
      <c r="D10116" s="142"/>
      <c r="E10116" s="142"/>
      <c r="F10116" s="142"/>
      <c r="K10116" s="140" t="s">
        <v>9760</v>
      </c>
    </row>
    <row r="10117" spans="1:11" s="139" customFormat="1" ht="30" customHeight="1">
      <c r="A10117" s="140" t="s">
        <v>6389</v>
      </c>
      <c r="B10117" s="142"/>
      <c r="C10117" s="142"/>
      <c r="D10117" s="142"/>
      <c r="E10117" s="142"/>
      <c r="F10117" s="142"/>
      <c r="K10117" s="140" t="s">
        <v>9761</v>
      </c>
    </row>
    <row r="10118" spans="1:11" s="139" customFormat="1" ht="30" customHeight="1">
      <c r="A10118" s="140" t="s">
        <v>6390</v>
      </c>
      <c r="B10118" s="142"/>
      <c r="C10118" s="142"/>
      <c r="D10118" s="142"/>
      <c r="E10118" s="142"/>
      <c r="F10118" s="142"/>
      <c r="K10118" s="140" t="s">
        <v>9762</v>
      </c>
    </row>
    <row r="10119" spans="1:11" s="139" customFormat="1" ht="30" customHeight="1">
      <c r="A10119" s="140" t="s">
        <v>6391</v>
      </c>
      <c r="B10119" s="142"/>
      <c r="C10119" s="142"/>
      <c r="D10119" s="142"/>
      <c r="E10119" s="142"/>
      <c r="F10119" s="142"/>
      <c r="K10119" s="140" t="s">
        <v>9763</v>
      </c>
    </row>
    <row r="10120" spans="1:11" s="139" customFormat="1" ht="30" customHeight="1">
      <c r="A10120" s="140" t="s">
        <v>5469</v>
      </c>
      <c r="B10120" s="142"/>
      <c r="C10120" s="142"/>
      <c r="D10120" s="142"/>
      <c r="E10120" s="142"/>
      <c r="F10120" s="142"/>
      <c r="K10120" s="140" t="s">
        <v>8886</v>
      </c>
    </row>
    <row r="10121" spans="1:11" s="139" customFormat="1" ht="30" customHeight="1">
      <c r="A10121" s="140" t="s">
        <v>6392</v>
      </c>
      <c r="B10121" s="142"/>
      <c r="C10121" s="142"/>
      <c r="D10121" s="142"/>
      <c r="E10121" s="142"/>
      <c r="F10121" s="142"/>
      <c r="K10121" s="140" t="s">
        <v>9764</v>
      </c>
    </row>
    <row r="10122" spans="1:11" s="139" customFormat="1" ht="30" customHeight="1">
      <c r="A10122" s="140" t="s">
        <v>6393</v>
      </c>
      <c r="B10122" s="142"/>
      <c r="C10122" s="142"/>
      <c r="D10122" s="142"/>
      <c r="E10122" s="142"/>
      <c r="F10122" s="142"/>
      <c r="K10122" s="140" t="s">
        <v>9765</v>
      </c>
    </row>
    <row r="10123" spans="1:11" s="139" customFormat="1" ht="30" customHeight="1">
      <c r="A10123" s="140" t="s">
        <v>6394</v>
      </c>
      <c r="B10123" s="142"/>
      <c r="C10123" s="142"/>
      <c r="D10123" s="142"/>
      <c r="E10123" s="142"/>
      <c r="F10123" s="142"/>
      <c r="K10123" s="140" t="s">
        <v>9766</v>
      </c>
    </row>
    <row r="10124" spans="1:11" s="139" customFormat="1" ht="30" customHeight="1">
      <c r="A10124" s="140" t="s">
        <v>4985</v>
      </c>
      <c r="B10124" s="142"/>
      <c r="C10124" s="142"/>
      <c r="D10124" s="142"/>
      <c r="E10124" s="142"/>
      <c r="F10124" s="142"/>
      <c r="K10124" s="140" t="s">
        <v>4985</v>
      </c>
    </row>
    <row r="10125" spans="1:11" s="139" customFormat="1" ht="30" customHeight="1">
      <c r="A10125" s="140" t="s">
        <v>4986</v>
      </c>
      <c r="B10125" s="142"/>
      <c r="C10125" s="142"/>
      <c r="D10125" s="142"/>
      <c r="E10125" s="142"/>
      <c r="F10125" s="142"/>
      <c r="K10125" s="140" t="s">
        <v>4986</v>
      </c>
    </row>
    <row r="10126" spans="1:11" s="139" customFormat="1" ht="30" customHeight="1">
      <c r="A10126" s="140" t="s">
        <v>6395</v>
      </c>
      <c r="B10126" s="142"/>
      <c r="C10126" s="142"/>
      <c r="D10126" s="142"/>
      <c r="E10126" s="142"/>
      <c r="F10126" s="142"/>
      <c r="K10126" s="140" t="s">
        <v>9767</v>
      </c>
    </row>
    <row r="10127" spans="1:11" s="139" customFormat="1" ht="30" customHeight="1">
      <c r="A10127" s="140" t="s">
        <v>6396</v>
      </c>
      <c r="B10127" s="142"/>
      <c r="C10127" s="142"/>
      <c r="D10127" s="142"/>
      <c r="E10127" s="142"/>
      <c r="F10127" s="142"/>
      <c r="K10127" s="140" t="s">
        <v>9768</v>
      </c>
    </row>
    <row r="10128" spans="1:11" s="139" customFormat="1" ht="30" customHeight="1">
      <c r="A10128" s="140" t="s">
        <v>6397</v>
      </c>
      <c r="B10128" s="142"/>
      <c r="C10128" s="142"/>
      <c r="D10128" s="142"/>
      <c r="E10128" s="142"/>
      <c r="F10128" s="142"/>
      <c r="K10128" s="140" t="s">
        <v>9769</v>
      </c>
    </row>
    <row r="10129" spans="1:11" s="139" customFormat="1" ht="30" customHeight="1">
      <c r="A10129" s="140" t="s">
        <v>6398</v>
      </c>
      <c r="B10129" s="142"/>
      <c r="C10129" s="142"/>
      <c r="D10129" s="142"/>
      <c r="E10129" s="142"/>
      <c r="F10129" s="142"/>
      <c r="K10129" s="140" t="s">
        <v>9770</v>
      </c>
    </row>
    <row r="10130" spans="1:11" s="139" customFormat="1" ht="30" customHeight="1">
      <c r="A10130" s="140" t="s">
        <v>52</v>
      </c>
      <c r="B10130" s="142"/>
      <c r="C10130" s="142"/>
      <c r="D10130" s="142"/>
      <c r="E10130" s="142"/>
      <c r="F10130" s="142"/>
      <c r="K10130" s="140" t="s">
        <v>52</v>
      </c>
    </row>
    <row r="10131" spans="1:11" s="139" customFormat="1" ht="30" customHeight="1">
      <c r="A10131" s="140" t="s">
        <v>3586</v>
      </c>
      <c r="B10131" s="142"/>
      <c r="C10131" s="142"/>
      <c r="D10131" s="142"/>
      <c r="E10131" s="142"/>
      <c r="F10131" s="142"/>
      <c r="K10131" s="140" t="s">
        <v>6718</v>
      </c>
    </row>
    <row r="10132" spans="1:11" s="139" customFormat="1" ht="30" customHeight="1">
      <c r="A10132" s="140" t="s">
        <v>6399</v>
      </c>
      <c r="B10132" s="142"/>
      <c r="C10132" s="142"/>
      <c r="D10132" s="142"/>
      <c r="E10132" s="142"/>
      <c r="F10132" s="142"/>
      <c r="K10132" s="140" t="s">
        <v>8406</v>
      </c>
    </row>
    <row r="10133" spans="1:11" s="139" customFormat="1" ht="30" customHeight="1">
      <c r="A10133" s="140" t="s">
        <v>6400</v>
      </c>
      <c r="B10133" s="142"/>
      <c r="C10133" s="142"/>
      <c r="D10133" s="142"/>
      <c r="E10133" s="142"/>
      <c r="F10133" s="142"/>
      <c r="K10133" s="140" t="s">
        <v>9771</v>
      </c>
    </row>
    <row r="10134" spans="1:11" s="139" customFormat="1" ht="30" customHeight="1">
      <c r="A10134" s="140" t="s">
        <v>6401</v>
      </c>
      <c r="B10134" s="142"/>
      <c r="C10134" s="142"/>
      <c r="D10134" s="142"/>
      <c r="E10134" s="142"/>
      <c r="F10134" s="142"/>
      <c r="K10134" s="140" t="s">
        <v>9772</v>
      </c>
    </row>
    <row r="10135" spans="1:11" s="139" customFormat="1" ht="30" customHeight="1">
      <c r="A10135" s="140" t="s">
        <v>6402</v>
      </c>
      <c r="B10135" s="142"/>
      <c r="C10135" s="142"/>
      <c r="D10135" s="142"/>
      <c r="E10135" s="142"/>
      <c r="F10135" s="142"/>
      <c r="K10135" s="140" t="s">
        <v>9773</v>
      </c>
    </row>
    <row r="10136" spans="1:11" s="139" customFormat="1" ht="30" customHeight="1">
      <c r="A10136" s="140" t="s">
        <v>52</v>
      </c>
      <c r="B10136" s="142"/>
      <c r="C10136" s="142"/>
      <c r="D10136" s="142"/>
      <c r="E10136" s="142"/>
      <c r="F10136" s="142"/>
      <c r="K10136" s="140" t="s">
        <v>52</v>
      </c>
    </row>
    <row r="10137" spans="1:11" s="139" customFormat="1" ht="30" customHeight="1">
      <c r="A10137" s="140" t="s">
        <v>52</v>
      </c>
      <c r="B10137" s="142"/>
      <c r="C10137" s="142"/>
      <c r="D10137" s="142"/>
      <c r="E10137" s="142"/>
      <c r="F10137" s="142"/>
      <c r="K10137" s="140" t="s">
        <v>6676</v>
      </c>
    </row>
    <row r="10138" spans="1:11" s="139" customFormat="1" ht="30" customHeight="1">
      <c r="A10138" s="140" t="s">
        <v>6403</v>
      </c>
      <c r="B10138" s="142"/>
      <c r="C10138" s="142"/>
      <c r="D10138" s="142"/>
      <c r="E10138" s="142"/>
      <c r="F10138" s="142"/>
      <c r="K10138" s="140" t="s">
        <v>9774</v>
      </c>
    </row>
    <row r="10139" spans="1:11" s="139" customFormat="1" ht="30" customHeight="1">
      <c r="A10139" s="140" t="s">
        <v>6404</v>
      </c>
      <c r="B10139" s="142">
        <v>491734.1</v>
      </c>
      <c r="C10139" s="142"/>
      <c r="D10139" s="142"/>
      <c r="E10139" s="142">
        <v>491734.1</v>
      </c>
      <c r="F10139" s="142" t="s">
        <v>8418</v>
      </c>
      <c r="K10139" s="140" t="s">
        <v>9775</v>
      </c>
    </row>
    <row r="10140" spans="1:11" s="139" customFormat="1" ht="30" customHeight="1">
      <c r="A10140" s="140" t="s">
        <v>6405</v>
      </c>
      <c r="B10140" s="142"/>
      <c r="C10140" s="142">
        <v>835905</v>
      </c>
      <c r="D10140" s="142"/>
      <c r="E10140" s="142">
        <v>835905</v>
      </c>
      <c r="F10140" s="142" t="s">
        <v>8420</v>
      </c>
      <c r="K10140" s="140" t="s">
        <v>9776</v>
      </c>
    </row>
    <row r="10141" spans="1:11" s="139" customFormat="1" ht="30" customHeight="1">
      <c r="A10141" s="140" t="s">
        <v>6406</v>
      </c>
      <c r="B10141" s="142"/>
      <c r="C10141" s="142"/>
      <c r="D10141" s="142">
        <v>2458178.5</v>
      </c>
      <c r="E10141" s="142">
        <v>2458178.5</v>
      </c>
      <c r="F10141" s="142" t="s">
        <v>8422</v>
      </c>
      <c r="K10141" s="140" t="s">
        <v>9777</v>
      </c>
    </row>
    <row r="10142" spans="1:11" s="139" customFormat="1" ht="30" customHeight="1">
      <c r="A10142" s="140" t="s">
        <v>52</v>
      </c>
      <c r="B10142" s="142"/>
      <c r="C10142" s="142"/>
      <c r="D10142" s="142"/>
      <c r="E10142" s="142"/>
      <c r="F10142" s="142"/>
      <c r="K10142" s="140" t="s">
        <v>52</v>
      </c>
    </row>
    <row r="10143" spans="1:11" s="139" customFormat="1" ht="30" customHeight="1">
      <c r="A10143" s="140" t="s">
        <v>3618</v>
      </c>
      <c r="B10143" s="142">
        <v>491734.1</v>
      </c>
      <c r="C10143" s="142">
        <v>835905</v>
      </c>
      <c r="D10143" s="142">
        <v>2458178.5</v>
      </c>
      <c r="E10143" s="142">
        <v>3785817.6</v>
      </c>
      <c r="F10143" s="142"/>
      <c r="K10143" s="140" t="s">
        <v>6757</v>
      </c>
    </row>
    <row r="10144" spans="1:11" s="139" customFormat="1" ht="30" customHeight="1">
      <c r="A10144" s="140" t="s">
        <v>52</v>
      </c>
      <c r="B10144" s="142"/>
      <c r="C10144" s="142"/>
      <c r="D10144" s="142"/>
      <c r="E10144" s="142"/>
      <c r="F10144" s="142"/>
      <c r="K10144" s="140" t="s">
        <v>6758</v>
      </c>
    </row>
    <row r="10145" spans="1:11" s="139" customFormat="1" ht="30" customHeight="1">
      <c r="A10145" s="140" t="s">
        <v>5002</v>
      </c>
      <c r="B10145" s="142"/>
      <c r="C10145" s="142"/>
      <c r="D10145" s="142"/>
      <c r="E10145" s="142"/>
      <c r="F10145" s="142"/>
      <c r="K10145" s="140" t="s">
        <v>8424</v>
      </c>
    </row>
    <row r="10146" spans="1:11" s="139" customFormat="1" ht="30" customHeight="1">
      <c r="A10146" s="140" t="s">
        <v>4341</v>
      </c>
      <c r="B10146" s="142"/>
      <c r="C10146" s="142"/>
      <c r="D10146" s="142"/>
      <c r="E10146" s="142"/>
      <c r="F10146" s="142"/>
      <c r="K10146" s="140" t="s">
        <v>7577</v>
      </c>
    </row>
    <row r="10147" spans="1:11" s="139" customFormat="1" ht="30" customHeight="1">
      <c r="A10147" s="140" t="s">
        <v>5004</v>
      </c>
      <c r="B10147" s="142"/>
      <c r="C10147" s="142"/>
      <c r="D10147" s="142"/>
      <c r="E10147" s="142"/>
      <c r="F10147" s="142"/>
      <c r="K10147" s="140" t="s">
        <v>8426</v>
      </c>
    </row>
    <row r="10148" spans="1:11" s="139" customFormat="1" ht="30" customHeight="1">
      <c r="A10148" s="140" t="s">
        <v>5005</v>
      </c>
      <c r="B10148" s="142"/>
      <c r="C10148" s="142"/>
      <c r="D10148" s="142"/>
      <c r="E10148" s="142"/>
      <c r="F10148" s="142"/>
      <c r="K10148" s="140" t="s">
        <v>8427</v>
      </c>
    </row>
    <row r="10149" spans="1:11" s="139" customFormat="1" ht="30" customHeight="1">
      <c r="A10149" s="140" t="s">
        <v>5006</v>
      </c>
      <c r="B10149" s="142"/>
      <c r="C10149" s="142"/>
      <c r="D10149" s="142"/>
      <c r="E10149" s="142"/>
      <c r="F10149" s="142"/>
      <c r="K10149" s="140" t="s">
        <v>8428</v>
      </c>
    </row>
    <row r="10150" spans="1:11" s="139" customFormat="1" ht="30" customHeight="1">
      <c r="A10150" s="140" t="s">
        <v>6407</v>
      </c>
      <c r="B10150" s="142"/>
      <c r="C10150" s="142"/>
      <c r="D10150" s="142"/>
      <c r="E10150" s="142"/>
      <c r="F10150" s="142"/>
      <c r="K10150" s="140" t="s">
        <v>9778</v>
      </c>
    </row>
    <row r="10151" spans="1:11" s="139" customFormat="1" ht="30" customHeight="1">
      <c r="A10151" s="140" t="s">
        <v>6408</v>
      </c>
      <c r="B10151" s="142"/>
      <c r="C10151" s="142"/>
      <c r="D10151" s="142"/>
      <c r="E10151" s="142"/>
      <c r="F10151" s="142"/>
      <c r="K10151" s="140" t="s">
        <v>9779</v>
      </c>
    </row>
    <row r="10152" spans="1:11" s="139" customFormat="1" ht="30" customHeight="1">
      <c r="A10152" s="140" t="s">
        <v>6409</v>
      </c>
      <c r="B10152" s="142"/>
      <c r="C10152" s="142"/>
      <c r="D10152" s="142"/>
      <c r="E10152" s="142"/>
      <c r="F10152" s="142"/>
      <c r="K10152" s="140" t="s">
        <v>9780</v>
      </c>
    </row>
    <row r="10153" spans="1:11" s="139" customFormat="1" ht="30" customHeight="1">
      <c r="A10153" s="140" t="s">
        <v>6410</v>
      </c>
      <c r="B10153" s="142"/>
      <c r="C10153" s="142"/>
      <c r="D10153" s="142"/>
      <c r="E10153" s="142"/>
      <c r="F10153" s="142"/>
      <c r="K10153" s="140" t="s">
        <v>9781</v>
      </c>
    </row>
    <row r="10154" spans="1:11" s="139" customFormat="1" ht="30" customHeight="1">
      <c r="A10154" s="140" t="s">
        <v>5011</v>
      </c>
      <c r="B10154" s="142"/>
      <c r="C10154" s="142"/>
      <c r="D10154" s="142"/>
      <c r="E10154" s="142"/>
      <c r="F10154" s="142"/>
      <c r="K10154" s="140" t="s">
        <v>8433</v>
      </c>
    </row>
    <row r="10155" spans="1:11" s="139" customFormat="1" ht="30" customHeight="1">
      <c r="A10155" s="140" t="s">
        <v>6411</v>
      </c>
      <c r="B10155" s="142">
        <v>230076.79999999999</v>
      </c>
      <c r="C10155" s="142"/>
      <c r="D10155" s="142"/>
      <c r="E10155" s="142">
        <v>230076.79999999999</v>
      </c>
      <c r="F10155" s="142" t="s">
        <v>8418</v>
      </c>
      <c r="K10155" s="140" t="s">
        <v>9782</v>
      </c>
    </row>
    <row r="10156" spans="1:11" s="139" customFormat="1" ht="30" customHeight="1">
      <c r="A10156" s="140" t="s">
        <v>6412</v>
      </c>
      <c r="B10156" s="142"/>
      <c r="C10156" s="142">
        <v>391110.5</v>
      </c>
      <c r="D10156" s="142"/>
      <c r="E10156" s="142">
        <v>391110.5</v>
      </c>
      <c r="F10156" s="142" t="s">
        <v>8420</v>
      </c>
      <c r="K10156" s="140" t="s">
        <v>9783</v>
      </c>
    </row>
    <row r="10157" spans="1:11" s="139" customFormat="1" ht="30" customHeight="1">
      <c r="A10157" s="140" t="s">
        <v>6413</v>
      </c>
      <c r="B10157" s="142"/>
      <c r="C10157" s="142"/>
      <c r="D10157" s="142">
        <v>1150154</v>
      </c>
      <c r="E10157" s="142">
        <v>1150154</v>
      </c>
      <c r="F10157" s="142" t="s">
        <v>8422</v>
      </c>
      <c r="K10157" s="140" t="s">
        <v>9784</v>
      </c>
    </row>
    <row r="10158" spans="1:11" s="139" customFormat="1" ht="30" customHeight="1">
      <c r="A10158" s="140" t="s">
        <v>52</v>
      </c>
      <c r="B10158" s="142"/>
      <c r="C10158" s="142"/>
      <c r="D10158" s="142"/>
      <c r="E10158" s="142"/>
      <c r="F10158" s="142"/>
      <c r="K10158" s="140" t="s">
        <v>52</v>
      </c>
    </row>
    <row r="10159" spans="1:11" s="139" customFormat="1" ht="30" customHeight="1">
      <c r="A10159" s="140" t="s">
        <v>3618</v>
      </c>
      <c r="B10159" s="142">
        <v>230076.79999999999</v>
      </c>
      <c r="C10159" s="142">
        <v>391110.5</v>
      </c>
      <c r="D10159" s="142">
        <v>1150154</v>
      </c>
      <c r="E10159" s="142">
        <v>1771341.3</v>
      </c>
      <c r="F10159" s="142"/>
      <c r="K10159" s="140" t="s">
        <v>6761</v>
      </c>
    </row>
    <row r="10160" spans="1:11" s="139" customFormat="1" ht="30" customHeight="1">
      <c r="A10160" s="140" t="s">
        <v>52</v>
      </c>
      <c r="B10160" s="142"/>
      <c r="C10160" s="142"/>
      <c r="D10160" s="142"/>
      <c r="E10160" s="142"/>
      <c r="F10160" s="142"/>
      <c r="K10160" s="140" t="s">
        <v>6796</v>
      </c>
    </row>
    <row r="10161" spans="1:11" s="139" customFormat="1" ht="30" customHeight="1">
      <c r="A10161" s="140" t="s">
        <v>3650</v>
      </c>
      <c r="B10161" s="142"/>
      <c r="C10161" s="142"/>
      <c r="D10161" s="142"/>
      <c r="E10161" s="142"/>
      <c r="F10161" s="142"/>
      <c r="K10161" s="140" t="s">
        <v>6806</v>
      </c>
    </row>
    <row r="10162" spans="1:11" s="139" customFormat="1" ht="30" customHeight="1">
      <c r="A10162" s="140" t="s">
        <v>6414</v>
      </c>
      <c r="B10162" s="142"/>
      <c r="C10162" s="142"/>
      <c r="D10162" s="142"/>
      <c r="E10162" s="142"/>
      <c r="F10162" s="142"/>
      <c r="K10162" s="140" t="s">
        <v>9785</v>
      </c>
    </row>
    <row r="10163" spans="1:11" s="139" customFormat="1" ht="30" customHeight="1">
      <c r="A10163" s="140" t="s">
        <v>6415</v>
      </c>
      <c r="B10163" s="142"/>
      <c r="C10163" s="142">
        <v>508260.4</v>
      </c>
      <c r="D10163" s="142"/>
      <c r="E10163" s="142">
        <v>508260.4</v>
      </c>
      <c r="F10163" s="142" t="s">
        <v>7034</v>
      </c>
      <c r="K10163" s="140" t="s">
        <v>9786</v>
      </c>
    </row>
    <row r="10164" spans="1:11" s="139" customFormat="1" ht="30" customHeight="1">
      <c r="A10164" s="140" t="s">
        <v>6416</v>
      </c>
      <c r="B10164" s="142"/>
      <c r="C10164" s="142"/>
      <c r="D10164" s="142"/>
      <c r="E10164" s="142"/>
      <c r="F10164" s="142"/>
      <c r="K10164" s="140" t="s">
        <v>9787</v>
      </c>
    </row>
    <row r="10165" spans="1:11" s="139" customFormat="1" ht="30" customHeight="1">
      <c r="A10165" s="140" t="s">
        <v>6417</v>
      </c>
      <c r="B10165" s="142"/>
      <c r="C10165" s="142">
        <v>362823.9</v>
      </c>
      <c r="D10165" s="142"/>
      <c r="E10165" s="142">
        <v>362823.9</v>
      </c>
      <c r="F10165" s="142" t="s">
        <v>6755</v>
      </c>
      <c r="K10165" s="140" t="s">
        <v>9788</v>
      </c>
    </row>
    <row r="10166" spans="1:11" s="139" customFormat="1" ht="30" customHeight="1">
      <c r="A10166" s="140" t="s">
        <v>52</v>
      </c>
      <c r="B10166" s="142"/>
      <c r="C10166" s="142"/>
      <c r="D10166" s="142"/>
      <c r="E10166" s="142"/>
      <c r="F10166" s="142"/>
      <c r="K10166" s="140" t="s">
        <v>52</v>
      </c>
    </row>
    <row r="10167" spans="1:11" s="139" customFormat="1" ht="30" customHeight="1">
      <c r="A10167" s="140" t="s">
        <v>3618</v>
      </c>
      <c r="B10167" s="142"/>
      <c r="C10167" s="142">
        <v>871084.3</v>
      </c>
      <c r="D10167" s="142"/>
      <c r="E10167" s="142">
        <v>871084.3</v>
      </c>
      <c r="F10167" s="142"/>
      <c r="K10167" s="140" t="s">
        <v>6821</v>
      </c>
    </row>
    <row r="10168" spans="1:11" s="139" customFormat="1" ht="30" customHeight="1">
      <c r="A10168" s="140" t="s">
        <v>52</v>
      </c>
      <c r="B10168" s="142"/>
      <c r="C10168" s="142"/>
      <c r="D10168" s="142"/>
      <c r="E10168" s="142"/>
      <c r="F10168" s="142"/>
      <c r="K10168" s="140" t="s">
        <v>6805</v>
      </c>
    </row>
    <row r="10169" spans="1:11" s="139" customFormat="1" ht="30" customHeight="1">
      <c r="A10169" s="140" t="s">
        <v>6418</v>
      </c>
      <c r="B10169" s="142"/>
      <c r="C10169" s="142"/>
      <c r="D10169" s="142"/>
      <c r="E10169" s="142"/>
      <c r="F10169" s="142"/>
      <c r="K10169" s="140" t="s">
        <v>9789</v>
      </c>
    </row>
    <row r="10170" spans="1:11" s="139" customFormat="1" ht="30" customHeight="1">
      <c r="A10170" s="140" t="s">
        <v>6419</v>
      </c>
      <c r="B10170" s="142"/>
      <c r="C10170" s="142"/>
      <c r="D10170" s="142"/>
      <c r="E10170" s="142"/>
      <c r="F10170" s="142"/>
      <c r="K10170" s="140" t="s">
        <v>9790</v>
      </c>
    </row>
    <row r="10171" spans="1:11" s="139" customFormat="1" ht="30" customHeight="1">
      <c r="A10171" s="140" t="s">
        <v>6420</v>
      </c>
      <c r="B10171" s="142"/>
      <c r="C10171" s="142"/>
      <c r="D10171" s="142"/>
      <c r="E10171" s="142"/>
      <c r="F10171" s="142"/>
      <c r="K10171" s="140" t="s">
        <v>9791</v>
      </c>
    </row>
    <row r="10172" spans="1:11" s="139" customFormat="1" ht="30" customHeight="1">
      <c r="A10172" s="140" t="s">
        <v>6421</v>
      </c>
      <c r="B10172" s="142"/>
      <c r="C10172" s="142"/>
      <c r="D10172" s="142">
        <v>3000000</v>
      </c>
      <c r="E10172" s="142">
        <v>3000000</v>
      </c>
      <c r="F10172" s="142" t="s">
        <v>9792</v>
      </c>
      <c r="K10172" s="140" t="s">
        <v>9793</v>
      </c>
    </row>
    <row r="10173" spans="1:11" s="139" customFormat="1" ht="30" customHeight="1">
      <c r="A10173" s="140" t="s">
        <v>6422</v>
      </c>
      <c r="B10173" s="142"/>
      <c r="C10173" s="142"/>
      <c r="D10173" s="142">
        <v>20800000</v>
      </c>
      <c r="E10173" s="142">
        <v>20800000</v>
      </c>
      <c r="F10173" s="142" t="s">
        <v>9794</v>
      </c>
      <c r="K10173" s="140" t="s">
        <v>9795</v>
      </c>
    </row>
    <row r="10174" spans="1:11" s="139" customFormat="1" ht="30" customHeight="1">
      <c r="A10174" s="140" t="s">
        <v>3618</v>
      </c>
      <c r="B10174" s="142"/>
      <c r="C10174" s="142"/>
      <c r="D10174" s="142">
        <v>23800000</v>
      </c>
      <c r="E10174" s="142">
        <v>23800000</v>
      </c>
      <c r="F10174" s="142"/>
      <c r="K10174" s="140" t="s">
        <v>6822</v>
      </c>
    </row>
    <row r="10175" spans="1:11" s="139" customFormat="1" ht="30" customHeight="1">
      <c r="A10175" s="140" t="s">
        <v>6423</v>
      </c>
      <c r="B10175" s="142">
        <v>721810.9</v>
      </c>
      <c r="C10175" s="142">
        <v>2098099.7999999998</v>
      </c>
      <c r="D10175" s="142">
        <v>27408332.5</v>
      </c>
      <c r="E10175" s="142">
        <v>30228243.199999999</v>
      </c>
      <c r="F10175" s="142"/>
      <c r="K10175" s="140" t="s">
        <v>9796</v>
      </c>
    </row>
    <row r="10176" spans="1:11" s="139" customFormat="1" ht="30" customHeight="1">
      <c r="A10176" s="140"/>
      <c r="B10176" s="140"/>
      <c r="C10176" s="140"/>
      <c r="D10176" s="140"/>
      <c r="E10176" s="140"/>
      <c r="F10176" s="140"/>
    </row>
    <row r="10177" spans="1:11" s="139" customFormat="1" ht="30" customHeight="1" thickBot="1">
      <c r="A10177" s="144" t="s">
        <v>3566</v>
      </c>
      <c r="B10177" s="145">
        <v>721810</v>
      </c>
      <c r="C10177" s="145">
        <v>2098099</v>
      </c>
      <c r="D10177" s="145">
        <v>27408332</v>
      </c>
      <c r="E10177" s="145">
        <v>30228241</v>
      </c>
      <c r="F10177" s="144"/>
    </row>
    <row r="10178" spans="1:11" s="139" customFormat="1" ht="30" customHeight="1">
      <c r="A10178" s="140"/>
      <c r="B10178" s="140"/>
      <c r="C10178" s="140"/>
      <c r="D10178" s="140"/>
      <c r="E10178" s="140"/>
      <c r="F10178" s="140"/>
    </row>
    <row r="10179" spans="1:11" s="139" customFormat="1" ht="30" customHeight="1">
      <c r="A10179" s="140" t="s">
        <v>9797</v>
      </c>
      <c r="B10179" s="141">
        <v>796</v>
      </c>
      <c r="C10179" s="141">
        <v>10569</v>
      </c>
      <c r="D10179" s="141">
        <v>523</v>
      </c>
      <c r="E10179" s="141">
        <v>11888</v>
      </c>
      <c r="F10179" s="140" t="s">
        <v>52</v>
      </c>
      <c r="G10179" s="139" t="s">
        <v>52</v>
      </c>
      <c r="H10179" s="139" t="s">
        <v>6665</v>
      </c>
      <c r="K10179" s="139">
        <v>1</v>
      </c>
    </row>
    <row r="10180" spans="1:11" s="139" customFormat="1" ht="30" customHeight="1">
      <c r="A10180" s="147"/>
      <c r="B10180" s="140"/>
      <c r="C10180" s="140"/>
      <c r="D10180" s="140"/>
      <c r="E10180" s="140"/>
      <c r="F10180" s="140"/>
    </row>
    <row r="10181" spans="1:11" s="139" customFormat="1" ht="30" customHeight="1">
      <c r="A10181" s="140" t="s">
        <v>6674</v>
      </c>
      <c r="B10181" s="140"/>
      <c r="C10181" s="140"/>
      <c r="D10181" s="140"/>
      <c r="E10181" s="140"/>
      <c r="F10181" s="140"/>
      <c r="G10181" s="139" t="s">
        <v>52</v>
      </c>
      <c r="I10181" s="139" t="s">
        <v>1535</v>
      </c>
      <c r="J10181" s="139" t="s">
        <v>52</v>
      </c>
      <c r="K10181" s="139" t="s">
        <v>56</v>
      </c>
    </row>
    <row r="10182" spans="1:11" s="139" customFormat="1" ht="30" customHeight="1">
      <c r="A10182" s="140" t="s">
        <v>6424</v>
      </c>
      <c r="B10182" s="142"/>
      <c r="C10182" s="142"/>
      <c r="D10182" s="142"/>
      <c r="E10182" s="142"/>
      <c r="F10182" s="142"/>
      <c r="K10182" s="140" t="s">
        <v>9798</v>
      </c>
    </row>
    <row r="10183" spans="1:11" s="139" customFormat="1" ht="30" customHeight="1">
      <c r="A10183" s="140" t="s">
        <v>52</v>
      </c>
      <c r="B10183" s="142"/>
      <c r="C10183" s="142"/>
      <c r="D10183" s="142"/>
      <c r="E10183" s="142"/>
      <c r="F10183" s="142"/>
      <c r="K10183" s="140" t="s">
        <v>52</v>
      </c>
    </row>
    <row r="10184" spans="1:11" s="139" customFormat="1" ht="30" customHeight="1">
      <c r="A10184" s="140" t="s">
        <v>3548</v>
      </c>
      <c r="B10184" s="142"/>
      <c r="C10184" s="142"/>
      <c r="D10184" s="142"/>
      <c r="E10184" s="142"/>
      <c r="F10184" s="142"/>
      <c r="K10184" s="140" t="s">
        <v>6677</v>
      </c>
    </row>
    <row r="10185" spans="1:11" s="139" customFormat="1" ht="30" customHeight="1">
      <c r="A10185" s="140" t="s">
        <v>5464</v>
      </c>
      <c r="B10185" s="142"/>
      <c r="C10185" s="142"/>
      <c r="D10185" s="142"/>
      <c r="E10185" s="142"/>
      <c r="F10185" s="142"/>
      <c r="K10185" s="140" t="s">
        <v>8881</v>
      </c>
    </row>
    <row r="10186" spans="1:11" s="139" customFormat="1" ht="30" customHeight="1">
      <c r="A10186" s="140" t="s">
        <v>5465</v>
      </c>
      <c r="B10186" s="142"/>
      <c r="C10186" s="142"/>
      <c r="D10186" s="142"/>
      <c r="E10186" s="142"/>
      <c r="F10186" s="142"/>
      <c r="K10186" s="140" t="s">
        <v>8882</v>
      </c>
    </row>
    <row r="10187" spans="1:11" s="139" customFormat="1" ht="30" customHeight="1">
      <c r="A10187" s="140" t="s">
        <v>5466</v>
      </c>
      <c r="B10187" s="142"/>
      <c r="C10187" s="142"/>
      <c r="D10187" s="142"/>
      <c r="E10187" s="142"/>
      <c r="F10187" s="142"/>
      <c r="K10187" s="140" t="s">
        <v>8883</v>
      </c>
    </row>
    <row r="10188" spans="1:11" s="139" customFormat="1" ht="30" customHeight="1">
      <c r="A10188" s="140" t="s">
        <v>5467</v>
      </c>
      <c r="B10188" s="142"/>
      <c r="C10188" s="142"/>
      <c r="D10188" s="142"/>
      <c r="E10188" s="142"/>
      <c r="F10188" s="142"/>
      <c r="K10188" s="140" t="s">
        <v>8884</v>
      </c>
    </row>
    <row r="10189" spans="1:11" s="139" customFormat="1" ht="30" customHeight="1">
      <c r="A10189" s="140" t="s">
        <v>5468</v>
      </c>
      <c r="B10189" s="142"/>
      <c r="C10189" s="142"/>
      <c r="D10189" s="142"/>
      <c r="E10189" s="142"/>
      <c r="F10189" s="142"/>
      <c r="K10189" s="140" t="s">
        <v>8885</v>
      </c>
    </row>
    <row r="10190" spans="1:11" s="139" customFormat="1" ht="30" customHeight="1">
      <c r="A10190" s="140" t="s">
        <v>5469</v>
      </c>
      <c r="B10190" s="142"/>
      <c r="C10190" s="142"/>
      <c r="D10190" s="142"/>
      <c r="E10190" s="142"/>
      <c r="F10190" s="142"/>
      <c r="K10190" s="140" t="s">
        <v>8886</v>
      </c>
    </row>
    <row r="10191" spans="1:11" s="139" customFormat="1" ht="30" customHeight="1">
      <c r="A10191" s="140" t="s">
        <v>5470</v>
      </c>
      <c r="B10191" s="142"/>
      <c r="C10191" s="142"/>
      <c r="D10191" s="142"/>
      <c r="E10191" s="142"/>
      <c r="F10191" s="142"/>
      <c r="K10191" s="140" t="s">
        <v>8887</v>
      </c>
    </row>
    <row r="10192" spans="1:11" s="139" customFormat="1" ht="30" customHeight="1">
      <c r="A10192" s="140" t="s">
        <v>5471</v>
      </c>
      <c r="B10192" s="142"/>
      <c r="C10192" s="142"/>
      <c r="D10192" s="142"/>
      <c r="E10192" s="142"/>
      <c r="F10192" s="142"/>
      <c r="K10192" s="140" t="s">
        <v>8888</v>
      </c>
    </row>
    <row r="10193" spans="1:11" s="139" customFormat="1" ht="30" customHeight="1">
      <c r="A10193" s="140" t="s">
        <v>52</v>
      </c>
      <c r="B10193" s="142"/>
      <c r="C10193" s="142"/>
      <c r="D10193" s="142"/>
      <c r="E10193" s="142"/>
      <c r="F10193" s="142"/>
      <c r="K10193" s="140" t="s">
        <v>52</v>
      </c>
    </row>
    <row r="10194" spans="1:11" s="139" customFormat="1" ht="30" customHeight="1">
      <c r="A10194" s="140" t="s">
        <v>3586</v>
      </c>
      <c r="B10194" s="142"/>
      <c r="C10194" s="142"/>
      <c r="D10194" s="142"/>
      <c r="E10194" s="142"/>
      <c r="F10194" s="142"/>
      <c r="K10194" s="140" t="s">
        <v>6718</v>
      </c>
    </row>
    <row r="10195" spans="1:11" s="139" customFormat="1" ht="30" customHeight="1">
      <c r="A10195" s="140" t="s">
        <v>5472</v>
      </c>
      <c r="B10195" s="142"/>
      <c r="C10195" s="142"/>
      <c r="D10195" s="142"/>
      <c r="E10195" s="142"/>
      <c r="F10195" s="142"/>
      <c r="K10195" s="140" t="s">
        <v>8889</v>
      </c>
    </row>
    <row r="10196" spans="1:11" s="139" customFormat="1" ht="30" customHeight="1">
      <c r="A10196" s="140" t="s">
        <v>5473</v>
      </c>
      <c r="B10196" s="142"/>
      <c r="C10196" s="142"/>
      <c r="D10196" s="142"/>
      <c r="E10196" s="142"/>
      <c r="F10196" s="142"/>
      <c r="K10196" s="140" t="s">
        <v>8890</v>
      </c>
    </row>
    <row r="10197" spans="1:11" s="139" customFormat="1" ht="30" customHeight="1">
      <c r="A10197" s="140" t="s">
        <v>52</v>
      </c>
      <c r="B10197" s="142"/>
      <c r="C10197" s="142"/>
      <c r="D10197" s="142"/>
      <c r="E10197" s="142"/>
      <c r="F10197" s="142"/>
      <c r="K10197" s="140" t="s">
        <v>6676</v>
      </c>
    </row>
    <row r="10198" spans="1:11" s="139" customFormat="1" ht="30" customHeight="1">
      <c r="A10198" s="140" t="s">
        <v>5474</v>
      </c>
      <c r="B10198" s="142"/>
      <c r="C10198" s="142"/>
      <c r="D10198" s="142"/>
      <c r="E10198" s="142"/>
      <c r="F10198" s="142"/>
      <c r="K10198" s="140" t="s">
        <v>8891</v>
      </c>
    </row>
    <row r="10199" spans="1:11" s="139" customFormat="1" ht="30" customHeight="1">
      <c r="A10199" s="140" t="s">
        <v>5475</v>
      </c>
      <c r="B10199" s="142">
        <v>513.9</v>
      </c>
      <c r="C10199" s="142"/>
      <c r="D10199" s="142"/>
      <c r="E10199" s="142">
        <v>513.9</v>
      </c>
      <c r="F10199" s="142" t="s">
        <v>8892</v>
      </c>
      <c r="K10199" s="140" t="s">
        <v>8893</v>
      </c>
    </row>
    <row r="10200" spans="1:11" s="139" customFormat="1" ht="30" customHeight="1">
      <c r="A10200" s="140" t="s">
        <v>5476</v>
      </c>
      <c r="B10200" s="142"/>
      <c r="C10200" s="142">
        <v>1135.5999999999999</v>
      </c>
      <c r="D10200" s="142"/>
      <c r="E10200" s="142">
        <v>1135.5999999999999</v>
      </c>
      <c r="F10200" s="142" t="s">
        <v>8894</v>
      </c>
      <c r="K10200" s="140" t="s">
        <v>8895</v>
      </c>
    </row>
    <row r="10201" spans="1:11" s="139" customFormat="1" ht="30" customHeight="1">
      <c r="A10201" s="140" t="s">
        <v>5477</v>
      </c>
      <c r="B10201" s="142"/>
      <c r="C10201" s="142"/>
      <c r="D10201" s="142">
        <v>523</v>
      </c>
      <c r="E10201" s="142">
        <v>523</v>
      </c>
      <c r="F10201" s="142" t="s">
        <v>8896</v>
      </c>
      <c r="K10201" s="140" t="s">
        <v>8897</v>
      </c>
    </row>
    <row r="10202" spans="1:11" s="139" customFormat="1" ht="30" customHeight="1">
      <c r="A10202" s="140" t="s">
        <v>52</v>
      </c>
      <c r="B10202" s="146"/>
      <c r="C10202" s="146"/>
      <c r="D10202" s="146"/>
      <c r="E10202" s="146"/>
      <c r="F10202" s="146"/>
      <c r="K10202" s="140" t="s">
        <v>6994</v>
      </c>
    </row>
    <row r="10203" spans="1:11" s="139" customFormat="1" ht="30" customHeight="1">
      <c r="A10203" s="140" t="s">
        <v>3748</v>
      </c>
      <c r="B10203" s="142">
        <v>513.9</v>
      </c>
      <c r="C10203" s="142">
        <v>1135.5999999999999</v>
      </c>
      <c r="D10203" s="142">
        <v>523</v>
      </c>
      <c r="E10203" s="142">
        <v>2172.5</v>
      </c>
      <c r="F10203" s="142"/>
      <c r="K10203" s="140" t="s">
        <v>6919</v>
      </c>
    </row>
    <row r="10204" spans="1:11" s="139" customFormat="1" ht="30" customHeight="1">
      <c r="A10204" s="140" t="s">
        <v>52</v>
      </c>
      <c r="B10204" s="146"/>
      <c r="C10204" s="146"/>
      <c r="D10204" s="146"/>
      <c r="E10204" s="146"/>
      <c r="F10204" s="146"/>
      <c r="K10204" s="140" t="s">
        <v>6994</v>
      </c>
    </row>
    <row r="10205" spans="1:11" s="139" customFormat="1" ht="30" customHeight="1">
      <c r="A10205" s="140" t="s">
        <v>52</v>
      </c>
      <c r="B10205" s="142"/>
      <c r="C10205" s="142"/>
      <c r="D10205" s="142"/>
      <c r="E10205" s="142"/>
      <c r="F10205" s="142"/>
      <c r="K10205" s="140" t="s">
        <v>6758</v>
      </c>
    </row>
    <row r="10206" spans="1:11" s="139" customFormat="1" ht="30" customHeight="1">
      <c r="A10206" s="140" t="s">
        <v>3702</v>
      </c>
      <c r="B10206" s="142"/>
      <c r="C10206" s="142"/>
      <c r="D10206" s="142"/>
      <c r="E10206" s="142"/>
      <c r="F10206" s="142"/>
      <c r="K10206" s="140" t="s">
        <v>6876</v>
      </c>
    </row>
    <row r="10207" spans="1:11" s="139" customFormat="1" ht="30" customHeight="1">
      <c r="A10207" s="140" t="s">
        <v>5484</v>
      </c>
      <c r="B10207" s="142"/>
      <c r="C10207" s="142">
        <v>9433.7999999999993</v>
      </c>
      <c r="D10207" s="142"/>
      <c r="E10207" s="142">
        <v>9433.7999999999993</v>
      </c>
      <c r="F10207" s="142" t="s">
        <v>6755</v>
      </c>
      <c r="K10207" s="140" t="s">
        <v>8903</v>
      </c>
    </row>
    <row r="10208" spans="1:11" s="139" customFormat="1" ht="30" customHeight="1">
      <c r="A10208" s="140" t="s">
        <v>52</v>
      </c>
      <c r="B10208" s="146"/>
      <c r="C10208" s="146"/>
      <c r="D10208" s="146"/>
      <c r="E10208" s="146"/>
      <c r="F10208" s="146"/>
      <c r="K10208" s="140" t="s">
        <v>6994</v>
      </c>
    </row>
    <row r="10209" spans="1:11" s="139" customFormat="1" ht="30" customHeight="1">
      <c r="A10209" s="140" t="s">
        <v>3748</v>
      </c>
      <c r="B10209" s="142"/>
      <c r="C10209" s="142">
        <v>9433.7999999999993</v>
      </c>
      <c r="D10209" s="142"/>
      <c r="E10209" s="142">
        <v>9433.7999999999993</v>
      </c>
      <c r="F10209" s="142"/>
      <c r="K10209" s="140" t="s">
        <v>6924</v>
      </c>
    </row>
    <row r="10210" spans="1:11" s="139" customFormat="1" ht="30" customHeight="1">
      <c r="A10210" s="140" t="s">
        <v>52</v>
      </c>
      <c r="B10210" s="146"/>
      <c r="C10210" s="146"/>
      <c r="D10210" s="146"/>
      <c r="E10210" s="146"/>
      <c r="F10210" s="146"/>
      <c r="K10210" s="140" t="s">
        <v>6994</v>
      </c>
    </row>
    <row r="10211" spans="1:11" s="139" customFormat="1" ht="30" customHeight="1">
      <c r="A10211" s="140" t="s">
        <v>52</v>
      </c>
      <c r="B10211" s="142"/>
      <c r="C10211" s="142"/>
      <c r="D10211" s="142"/>
      <c r="E10211" s="142"/>
      <c r="F10211" s="142"/>
      <c r="K10211" s="140" t="s">
        <v>6796</v>
      </c>
    </row>
    <row r="10212" spans="1:11" s="139" customFormat="1" ht="30" customHeight="1">
      <c r="A10212" s="140" t="s">
        <v>4948</v>
      </c>
      <c r="B10212" s="142"/>
      <c r="C10212" s="142"/>
      <c r="D10212" s="142"/>
      <c r="E10212" s="142"/>
      <c r="F10212" s="142"/>
      <c r="K10212" s="140" t="s">
        <v>8357</v>
      </c>
    </row>
    <row r="10213" spans="1:11" s="139" customFormat="1" ht="30" customHeight="1">
      <c r="A10213" s="140" t="s">
        <v>6425</v>
      </c>
      <c r="B10213" s="142"/>
      <c r="C10213" s="142"/>
      <c r="D10213" s="142"/>
      <c r="E10213" s="142"/>
      <c r="F10213" s="142"/>
      <c r="K10213" s="140" t="s">
        <v>9799</v>
      </c>
    </row>
    <row r="10214" spans="1:11" s="139" customFormat="1" ht="30" customHeight="1">
      <c r="A10214" s="140" t="s">
        <v>5487</v>
      </c>
      <c r="B10214" s="142">
        <v>283</v>
      </c>
      <c r="C10214" s="142"/>
      <c r="D10214" s="142"/>
      <c r="E10214" s="142">
        <v>283</v>
      </c>
      <c r="F10214" s="142"/>
      <c r="K10214" s="140" t="s">
        <v>8906</v>
      </c>
    </row>
    <row r="10215" spans="1:11" s="139" customFormat="1" ht="30" customHeight="1">
      <c r="A10215" s="140" t="s">
        <v>6154</v>
      </c>
      <c r="B10215" s="142"/>
      <c r="C10215" s="142"/>
      <c r="D10215" s="142"/>
      <c r="E10215" s="142"/>
      <c r="F10215" s="142"/>
      <c r="K10215" s="140" t="s">
        <v>9519</v>
      </c>
    </row>
    <row r="10216" spans="1:11" s="139" customFormat="1" ht="30" customHeight="1">
      <c r="A10216" s="140" t="s">
        <v>6426</v>
      </c>
      <c r="B10216" s="142">
        <v>283</v>
      </c>
      <c r="C10216" s="142"/>
      <c r="D10216" s="142"/>
      <c r="E10216" s="142">
        <v>283</v>
      </c>
      <c r="F10216" s="142"/>
      <c r="K10216" s="140" t="s">
        <v>9800</v>
      </c>
    </row>
    <row r="10217" spans="1:11" s="139" customFormat="1" ht="30" customHeight="1">
      <c r="A10217" s="140" t="s">
        <v>6427</v>
      </c>
      <c r="B10217" s="142"/>
      <c r="C10217" s="142"/>
      <c r="D10217" s="142"/>
      <c r="E10217" s="142"/>
      <c r="F10217" s="142"/>
      <c r="K10217" s="140" t="s">
        <v>9801</v>
      </c>
    </row>
    <row r="10218" spans="1:11" s="139" customFormat="1" ht="30" customHeight="1">
      <c r="A10218" s="140" t="s">
        <v>3692</v>
      </c>
      <c r="B10218" s="143">
        <v>796.9</v>
      </c>
      <c r="C10218" s="143">
        <v>10569.4</v>
      </c>
      <c r="D10218" s="143">
        <v>523</v>
      </c>
      <c r="E10218" s="143">
        <v>11889.3</v>
      </c>
      <c r="F10218" s="143"/>
      <c r="K10218" s="140" t="s">
        <v>6891</v>
      </c>
    </row>
    <row r="10219" spans="1:11" s="139" customFormat="1" ht="30" customHeight="1">
      <c r="A10219" s="140"/>
      <c r="B10219" s="140"/>
      <c r="C10219" s="140"/>
      <c r="D10219" s="140"/>
      <c r="E10219" s="140"/>
      <c r="F10219" s="140"/>
    </row>
    <row r="10220" spans="1:11" s="139" customFormat="1" ht="30" customHeight="1" thickBot="1">
      <c r="A10220" s="144" t="s">
        <v>3566</v>
      </c>
      <c r="B10220" s="145">
        <v>796</v>
      </c>
      <c r="C10220" s="145">
        <v>10569</v>
      </c>
      <c r="D10220" s="145">
        <v>523</v>
      </c>
      <c r="E10220" s="145">
        <v>11888</v>
      </c>
      <c r="F10220" s="144"/>
    </row>
    <row r="10221" spans="1:11" s="139" customFormat="1" ht="30" customHeight="1">
      <c r="A10221" s="140"/>
      <c r="B10221" s="140"/>
      <c r="C10221" s="140"/>
      <c r="D10221" s="140"/>
      <c r="E10221" s="140"/>
      <c r="F10221" s="140"/>
    </row>
    <row r="10222" spans="1:11" s="139" customFormat="1" ht="30" customHeight="1">
      <c r="A10222" s="140" t="s">
        <v>9802</v>
      </c>
      <c r="B10222" s="141">
        <v>56859</v>
      </c>
      <c r="C10222" s="141">
        <v>1349728</v>
      </c>
      <c r="D10222" s="141">
        <v>174857</v>
      </c>
      <c r="E10222" s="141">
        <v>1581444</v>
      </c>
      <c r="F10222" s="140" t="s">
        <v>52</v>
      </c>
      <c r="G10222" s="139" t="s">
        <v>52</v>
      </c>
      <c r="H10222" s="139" t="s">
        <v>6666</v>
      </c>
      <c r="K10222" s="139">
        <v>1</v>
      </c>
    </row>
    <row r="10223" spans="1:11" s="139" customFormat="1" ht="30" customHeight="1">
      <c r="A10223" s="147"/>
      <c r="B10223" s="140"/>
      <c r="C10223" s="140"/>
      <c r="D10223" s="140"/>
      <c r="E10223" s="140"/>
      <c r="F10223" s="140"/>
    </row>
    <row r="10224" spans="1:11" s="139" customFormat="1" ht="30" customHeight="1">
      <c r="A10224" s="140" t="s">
        <v>6674</v>
      </c>
      <c r="B10224" s="140"/>
      <c r="C10224" s="140"/>
      <c r="D10224" s="140"/>
      <c r="E10224" s="140"/>
      <c r="F10224" s="140"/>
      <c r="G10224" s="139" t="s">
        <v>52</v>
      </c>
      <c r="I10224" s="139" t="s">
        <v>1535</v>
      </c>
      <c r="J10224" s="139" t="s">
        <v>52</v>
      </c>
      <c r="K10224" s="139" t="s">
        <v>56</v>
      </c>
    </row>
    <row r="10225" spans="1:11" s="139" customFormat="1" ht="30" customHeight="1">
      <c r="A10225" s="140" t="s">
        <v>6428</v>
      </c>
      <c r="B10225" s="142"/>
      <c r="C10225" s="142"/>
      <c r="D10225" s="142"/>
      <c r="E10225" s="142"/>
      <c r="F10225" s="142"/>
      <c r="K10225" s="140" t="s">
        <v>9803</v>
      </c>
    </row>
    <row r="10226" spans="1:11" s="139" customFormat="1" ht="30" customHeight="1">
      <c r="A10226" s="140" t="s">
        <v>52</v>
      </c>
      <c r="B10226" s="142"/>
      <c r="C10226" s="142"/>
      <c r="D10226" s="142"/>
      <c r="E10226" s="142"/>
      <c r="F10226" s="142"/>
      <c r="K10226" s="140" t="s">
        <v>52</v>
      </c>
    </row>
    <row r="10227" spans="1:11" s="139" customFormat="1" ht="30" customHeight="1">
      <c r="A10227" s="140" t="s">
        <v>3548</v>
      </c>
      <c r="B10227" s="142"/>
      <c r="C10227" s="142"/>
      <c r="D10227" s="142"/>
      <c r="E10227" s="142"/>
      <c r="F10227" s="142"/>
      <c r="K10227" s="140" t="s">
        <v>9233</v>
      </c>
    </row>
    <row r="10228" spans="1:11" s="139" customFormat="1" ht="30" customHeight="1">
      <c r="A10228" s="140" t="s">
        <v>5753</v>
      </c>
      <c r="B10228" s="142"/>
      <c r="C10228" s="142"/>
      <c r="D10228" s="142"/>
      <c r="E10228" s="142"/>
      <c r="F10228" s="142"/>
      <c r="K10228" s="140" t="s">
        <v>9234</v>
      </c>
    </row>
    <row r="10229" spans="1:11" s="139" customFormat="1" ht="30" customHeight="1">
      <c r="A10229" s="140" t="s">
        <v>5754</v>
      </c>
      <c r="B10229" s="142"/>
      <c r="C10229" s="142"/>
      <c r="D10229" s="142"/>
      <c r="E10229" s="142"/>
      <c r="F10229" s="142"/>
      <c r="K10229" s="140" t="s">
        <v>9235</v>
      </c>
    </row>
    <row r="10230" spans="1:11" s="139" customFormat="1" ht="30" customHeight="1">
      <c r="A10230" s="140" t="s">
        <v>5755</v>
      </c>
      <c r="B10230" s="142"/>
      <c r="C10230" s="142"/>
      <c r="D10230" s="142"/>
      <c r="E10230" s="142"/>
      <c r="F10230" s="142"/>
      <c r="K10230" s="140" t="s">
        <v>9236</v>
      </c>
    </row>
    <row r="10231" spans="1:11" s="139" customFormat="1" ht="30" customHeight="1">
      <c r="A10231" s="140" t="s">
        <v>5756</v>
      </c>
      <c r="B10231" s="142"/>
      <c r="C10231" s="142"/>
      <c r="D10231" s="142"/>
      <c r="E10231" s="142"/>
      <c r="F10231" s="142"/>
      <c r="K10231" s="140" t="s">
        <v>9237</v>
      </c>
    </row>
    <row r="10232" spans="1:11" s="139" customFormat="1" ht="30" customHeight="1">
      <c r="A10232" s="140" t="s">
        <v>5757</v>
      </c>
      <c r="B10232" s="142"/>
      <c r="C10232" s="142"/>
      <c r="D10232" s="142"/>
      <c r="E10232" s="142"/>
      <c r="F10232" s="142"/>
      <c r="K10232" s="140" t="s">
        <v>9238</v>
      </c>
    </row>
    <row r="10233" spans="1:11" s="139" customFormat="1" ht="30" customHeight="1">
      <c r="A10233" s="140" t="s">
        <v>5758</v>
      </c>
      <c r="B10233" s="142"/>
      <c r="C10233" s="142"/>
      <c r="D10233" s="142"/>
      <c r="E10233" s="142"/>
      <c r="F10233" s="142"/>
      <c r="K10233" s="140" t="s">
        <v>9239</v>
      </c>
    </row>
    <row r="10234" spans="1:11" s="139" customFormat="1" ht="30" customHeight="1">
      <c r="A10234" s="140" t="s">
        <v>5759</v>
      </c>
      <c r="B10234" s="142"/>
      <c r="C10234" s="142"/>
      <c r="D10234" s="142"/>
      <c r="E10234" s="142"/>
      <c r="F10234" s="142"/>
      <c r="K10234" s="140" t="s">
        <v>9240</v>
      </c>
    </row>
    <row r="10235" spans="1:11" s="139" customFormat="1" ht="30" customHeight="1">
      <c r="A10235" s="140" t="s">
        <v>5760</v>
      </c>
      <c r="B10235" s="142"/>
      <c r="C10235" s="142"/>
      <c r="D10235" s="142"/>
      <c r="E10235" s="142"/>
      <c r="F10235" s="142"/>
      <c r="K10235" s="140" t="s">
        <v>9241</v>
      </c>
    </row>
    <row r="10236" spans="1:11" s="139" customFormat="1" ht="30" customHeight="1">
      <c r="A10236" s="140" t="s">
        <v>5761</v>
      </c>
      <c r="B10236" s="142"/>
      <c r="C10236" s="142"/>
      <c r="D10236" s="142"/>
      <c r="E10236" s="142"/>
      <c r="F10236" s="142"/>
      <c r="K10236" s="140" t="s">
        <v>9242</v>
      </c>
    </row>
    <row r="10237" spans="1:11" s="139" customFormat="1" ht="30" customHeight="1">
      <c r="A10237" s="140" t="s">
        <v>5762</v>
      </c>
      <c r="B10237" s="142"/>
      <c r="C10237" s="142"/>
      <c r="D10237" s="142"/>
      <c r="E10237" s="142"/>
      <c r="F10237" s="142"/>
      <c r="K10237" s="140" t="s">
        <v>9243</v>
      </c>
    </row>
    <row r="10238" spans="1:11" s="139" customFormat="1" ht="30" customHeight="1">
      <c r="A10238" s="140" t="s">
        <v>5763</v>
      </c>
      <c r="B10238" s="142"/>
      <c r="C10238" s="142"/>
      <c r="D10238" s="142"/>
      <c r="E10238" s="142"/>
      <c r="F10238" s="142"/>
      <c r="K10238" s="140" t="s">
        <v>9244</v>
      </c>
    </row>
    <row r="10239" spans="1:11" s="139" customFormat="1" ht="30" customHeight="1">
      <c r="A10239" s="140" t="s">
        <v>5762</v>
      </c>
      <c r="B10239" s="142"/>
      <c r="C10239" s="142"/>
      <c r="D10239" s="142"/>
      <c r="E10239" s="142"/>
      <c r="F10239" s="142"/>
      <c r="K10239" s="140" t="s">
        <v>9243</v>
      </c>
    </row>
    <row r="10240" spans="1:11" s="139" customFormat="1" ht="30" customHeight="1">
      <c r="A10240" s="140" t="s">
        <v>5764</v>
      </c>
      <c r="B10240" s="142"/>
      <c r="C10240" s="142"/>
      <c r="D10240" s="142"/>
      <c r="E10240" s="142"/>
      <c r="F10240" s="142"/>
      <c r="K10240" s="140" t="s">
        <v>9245</v>
      </c>
    </row>
    <row r="10241" spans="1:11" s="139" customFormat="1" ht="30" customHeight="1">
      <c r="A10241" s="140" t="s">
        <v>5765</v>
      </c>
      <c r="B10241" s="142"/>
      <c r="C10241" s="142"/>
      <c r="D10241" s="142"/>
      <c r="E10241" s="142"/>
      <c r="F10241" s="142"/>
      <c r="K10241" s="140" t="s">
        <v>9246</v>
      </c>
    </row>
    <row r="10242" spans="1:11" s="139" customFormat="1" ht="30" customHeight="1">
      <c r="A10242" s="140" t="s">
        <v>52</v>
      </c>
      <c r="B10242" s="142"/>
      <c r="C10242" s="142"/>
      <c r="D10242" s="142"/>
      <c r="E10242" s="142"/>
      <c r="F10242" s="142"/>
      <c r="K10242" s="140" t="s">
        <v>6676</v>
      </c>
    </row>
    <row r="10243" spans="1:11" s="139" customFormat="1" ht="30" customHeight="1">
      <c r="A10243" s="140" t="s">
        <v>5576</v>
      </c>
      <c r="B10243" s="142"/>
      <c r="C10243" s="142"/>
      <c r="D10243" s="142"/>
      <c r="E10243" s="142"/>
      <c r="F10243" s="142"/>
      <c r="K10243" s="140" t="s">
        <v>9023</v>
      </c>
    </row>
    <row r="10244" spans="1:11" s="139" customFormat="1" ht="30" customHeight="1">
      <c r="A10244" s="140" t="s">
        <v>5766</v>
      </c>
      <c r="B10244" s="142"/>
      <c r="C10244" s="142"/>
      <c r="D10244" s="142"/>
      <c r="E10244" s="142"/>
      <c r="F10244" s="142"/>
      <c r="K10244" s="140" t="s">
        <v>9247</v>
      </c>
    </row>
    <row r="10245" spans="1:11" s="139" customFormat="1" ht="30" customHeight="1">
      <c r="A10245" s="140" t="s">
        <v>5767</v>
      </c>
      <c r="B10245" s="142">
        <v>34484.800000000003</v>
      </c>
      <c r="C10245" s="142"/>
      <c r="D10245" s="142"/>
      <c r="E10245" s="142">
        <v>34484.800000000003</v>
      </c>
      <c r="F10245" s="142" t="s">
        <v>8742</v>
      </c>
      <c r="K10245" s="140" t="s">
        <v>9248</v>
      </c>
    </row>
    <row r="10246" spans="1:11" s="139" customFormat="1" ht="30" customHeight="1">
      <c r="A10246" s="140" t="s">
        <v>5768</v>
      </c>
      <c r="B10246" s="142"/>
      <c r="C10246" s="142">
        <v>152140.79999999999</v>
      </c>
      <c r="D10246" s="142"/>
      <c r="E10246" s="142">
        <v>152140.79999999999</v>
      </c>
      <c r="F10246" s="142" t="s">
        <v>8744</v>
      </c>
      <c r="K10246" s="140" t="s">
        <v>9249</v>
      </c>
    </row>
    <row r="10247" spans="1:11" s="139" customFormat="1" ht="30" customHeight="1">
      <c r="A10247" s="140" t="s">
        <v>5769</v>
      </c>
      <c r="B10247" s="142"/>
      <c r="C10247" s="142"/>
      <c r="D10247" s="142">
        <v>63005.599999999999</v>
      </c>
      <c r="E10247" s="142">
        <v>63005.599999999999</v>
      </c>
      <c r="F10247" s="142" t="s">
        <v>8746</v>
      </c>
      <c r="K10247" s="140" t="s">
        <v>9250</v>
      </c>
    </row>
    <row r="10248" spans="1:11" s="139" customFormat="1" ht="30" customHeight="1">
      <c r="A10248" s="140" t="s">
        <v>5770</v>
      </c>
      <c r="B10248" s="142"/>
      <c r="C10248" s="142"/>
      <c r="D10248" s="142"/>
      <c r="E10248" s="142"/>
      <c r="F10248" s="142"/>
      <c r="K10248" s="140" t="s">
        <v>9251</v>
      </c>
    </row>
    <row r="10249" spans="1:11" s="139" customFormat="1" ht="30" customHeight="1">
      <c r="A10249" s="140" t="s">
        <v>5771</v>
      </c>
      <c r="B10249" s="142">
        <v>22374.799999999999</v>
      </c>
      <c r="C10249" s="142"/>
      <c r="D10249" s="142"/>
      <c r="E10249" s="142">
        <v>22374.799999999999</v>
      </c>
      <c r="F10249" s="142" t="s">
        <v>8418</v>
      </c>
      <c r="K10249" s="140" t="s">
        <v>9252</v>
      </c>
    </row>
    <row r="10250" spans="1:11" s="139" customFormat="1" ht="30" customHeight="1">
      <c r="A10250" s="140" t="s">
        <v>5772</v>
      </c>
      <c r="B10250" s="142"/>
      <c r="C10250" s="142">
        <v>38035.199999999997</v>
      </c>
      <c r="D10250" s="142"/>
      <c r="E10250" s="142">
        <v>38035.199999999997</v>
      </c>
      <c r="F10250" s="142" t="s">
        <v>8420</v>
      </c>
      <c r="K10250" s="140" t="s">
        <v>9253</v>
      </c>
    </row>
    <row r="10251" spans="1:11" s="139" customFormat="1" ht="30" customHeight="1">
      <c r="A10251" s="140" t="s">
        <v>5773</v>
      </c>
      <c r="B10251" s="142"/>
      <c r="C10251" s="142"/>
      <c r="D10251" s="142">
        <v>111851.6</v>
      </c>
      <c r="E10251" s="142">
        <v>111851.6</v>
      </c>
      <c r="F10251" s="142" t="s">
        <v>8422</v>
      </c>
      <c r="K10251" s="140" t="s">
        <v>9254</v>
      </c>
    </row>
    <row r="10252" spans="1:11" s="139" customFormat="1" ht="30" customHeight="1">
      <c r="A10252" s="140" t="s">
        <v>52</v>
      </c>
      <c r="B10252" s="142"/>
      <c r="C10252" s="142"/>
      <c r="D10252" s="142"/>
      <c r="E10252" s="142"/>
      <c r="F10252" s="142"/>
      <c r="K10252" s="140" t="s">
        <v>52</v>
      </c>
    </row>
    <row r="10253" spans="1:11" s="139" customFormat="1" ht="30" customHeight="1">
      <c r="A10253" s="140" t="s">
        <v>3642</v>
      </c>
      <c r="B10253" s="146">
        <v>56859.6</v>
      </c>
      <c r="C10253" s="146">
        <v>190176</v>
      </c>
      <c r="D10253" s="146">
        <v>174857.2</v>
      </c>
      <c r="E10253" s="146">
        <v>421892.8</v>
      </c>
      <c r="F10253" s="146"/>
      <c r="K10253" s="140" t="s">
        <v>6787</v>
      </c>
    </row>
    <row r="10254" spans="1:11" s="139" customFormat="1" ht="30" customHeight="1">
      <c r="A10254" s="140" t="s">
        <v>52</v>
      </c>
      <c r="B10254" s="142"/>
      <c r="C10254" s="142"/>
      <c r="D10254" s="142"/>
      <c r="E10254" s="142"/>
      <c r="F10254" s="142"/>
      <c r="K10254" s="140" t="s">
        <v>6758</v>
      </c>
    </row>
    <row r="10255" spans="1:11" s="139" customFormat="1" ht="30" customHeight="1">
      <c r="A10255" s="140" t="s">
        <v>3956</v>
      </c>
      <c r="B10255" s="142"/>
      <c r="C10255" s="142"/>
      <c r="D10255" s="142"/>
      <c r="E10255" s="142"/>
      <c r="F10255" s="142"/>
      <c r="K10255" s="140" t="s">
        <v>7073</v>
      </c>
    </row>
    <row r="10256" spans="1:11" s="139" customFormat="1" ht="30" customHeight="1">
      <c r="A10256" s="140" t="s">
        <v>5779</v>
      </c>
      <c r="B10256" s="142"/>
      <c r="C10256" s="142">
        <v>668826.9</v>
      </c>
      <c r="D10256" s="142"/>
      <c r="E10256" s="142">
        <v>668826.9</v>
      </c>
      <c r="F10256" s="142" t="s">
        <v>6752</v>
      </c>
      <c r="K10256" s="140" t="s">
        <v>9260</v>
      </c>
    </row>
    <row r="10257" spans="1:11" s="139" customFormat="1" ht="30" customHeight="1">
      <c r="A10257" s="140" t="s">
        <v>5780</v>
      </c>
      <c r="B10257" s="142"/>
      <c r="C10257" s="142">
        <v>396219.6</v>
      </c>
      <c r="D10257" s="142"/>
      <c r="E10257" s="142">
        <v>396219.6</v>
      </c>
      <c r="F10257" s="142" t="s">
        <v>6755</v>
      </c>
      <c r="K10257" s="140" t="s">
        <v>9261</v>
      </c>
    </row>
    <row r="10258" spans="1:11" s="139" customFormat="1" ht="30" customHeight="1">
      <c r="A10258" s="140" t="s">
        <v>5781</v>
      </c>
      <c r="B10258" s="142"/>
      <c r="C10258" s="142">
        <v>94505.600000000006</v>
      </c>
      <c r="D10258" s="142"/>
      <c r="E10258" s="142">
        <v>94505.600000000006</v>
      </c>
      <c r="F10258" s="142" t="s">
        <v>9262</v>
      </c>
      <c r="K10258" s="140" t="s">
        <v>9263</v>
      </c>
    </row>
    <row r="10259" spans="1:11" s="139" customFormat="1" ht="30" customHeight="1">
      <c r="A10259" s="140" t="s">
        <v>52</v>
      </c>
      <c r="B10259" s="142"/>
      <c r="C10259" s="142"/>
      <c r="D10259" s="142"/>
      <c r="E10259" s="142"/>
      <c r="F10259" s="142"/>
      <c r="K10259" s="140" t="s">
        <v>52</v>
      </c>
    </row>
    <row r="10260" spans="1:11" s="139" customFormat="1" ht="30" customHeight="1">
      <c r="A10260" s="140" t="s">
        <v>3642</v>
      </c>
      <c r="B10260" s="146"/>
      <c r="C10260" s="146">
        <v>1159552.1000000001</v>
      </c>
      <c r="D10260" s="146"/>
      <c r="E10260" s="146">
        <v>1159552.1000000001</v>
      </c>
      <c r="F10260" s="146"/>
      <c r="K10260" s="140" t="s">
        <v>6795</v>
      </c>
    </row>
    <row r="10261" spans="1:11" s="139" customFormat="1" ht="30" customHeight="1">
      <c r="A10261" s="140" t="s">
        <v>6429</v>
      </c>
      <c r="B10261" s="142">
        <v>56859.6</v>
      </c>
      <c r="C10261" s="142">
        <v>1349728.1</v>
      </c>
      <c r="D10261" s="142">
        <v>174857.2</v>
      </c>
      <c r="E10261" s="142">
        <v>1581444.9</v>
      </c>
      <c r="F10261" s="142"/>
      <c r="K10261" s="140" t="s">
        <v>9804</v>
      </c>
    </row>
    <row r="10262" spans="1:11" s="139" customFormat="1" ht="30" customHeight="1">
      <c r="A10262" s="140"/>
      <c r="B10262" s="140"/>
      <c r="C10262" s="140"/>
      <c r="D10262" s="140"/>
      <c r="E10262" s="140"/>
      <c r="F10262" s="140"/>
    </row>
    <row r="10263" spans="1:11" s="139" customFormat="1" ht="30" customHeight="1" thickBot="1">
      <c r="A10263" s="144" t="s">
        <v>3566</v>
      </c>
      <c r="B10263" s="145">
        <v>56859</v>
      </c>
      <c r="C10263" s="145">
        <v>1349728</v>
      </c>
      <c r="D10263" s="145">
        <v>174857</v>
      </c>
      <c r="E10263" s="145">
        <v>1581444</v>
      </c>
      <c r="F10263" s="144"/>
    </row>
    <row r="10264" spans="1:11" s="139" customFormat="1" ht="30" customHeight="1">
      <c r="A10264" s="140"/>
      <c r="B10264" s="140"/>
      <c r="C10264" s="140"/>
      <c r="D10264" s="140"/>
      <c r="E10264" s="140"/>
      <c r="F10264" s="140"/>
    </row>
    <row r="10265" spans="1:11" s="139" customFormat="1" ht="30" customHeight="1">
      <c r="A10265" s="140" t="s">
        <v>9805</v>
      </c>
      <c r="B10265" s="141">
        <v>66606</v>
      </c>
      <c r="C10265" s="141">
        <v>1581109</v>
      </c>
      <c r="D10265" s="141">
        <v>204832</v>
      </c>
      <c r="E10265" s="141">
        <v>1852547</v>
      </c>
      <c r="F10265" s="140" t="s">
        <v>52</v>
      </c>
      <c r="G10265" s="139" t="s">
        <v>52</v>
      </c>
      <c r="H10265" s="139" t="s">
        <v>6667</v>
      </c>
      <c r="K10265" s="139">
        <v>1</v>
      </c>
    </row>
    <row r="10266" spans="1:11" s="139" customFormat="1" ht="30" customHeight="1">
      <c r="A10266" s="147"/>
      <c r="B10266" s="140"/>
      <c r="C10266" s="140"/>
      <c r="D10266" s="140"/>
      <c r="E10266" s="140"/>
      <c r="F10266" s="140"/>
    </row>
    <row r="10267" spans="1:11" s="139" customFormat="1" ht="30" customHeight="1">
      <c r="A10267" s="140" t="s">
        <v>6674</v>
      </c>
      <c r="B10267" s="140"/>
      <c r="C10267" s="140"/>
      <c r="D10267" s="140"/>
      <c r="E10267" s="140"/>
      <c r="F10267" s="140"/>
      <c r="G10267" s="139" t="s">
        <v>52</v>
      </c>
      <c r="I10267" s="139" t="s">
        <v>1535</v>
      </c>
      <c r="J10267" s="139" t="s">
        <v>52</v>
      </c>
      <c r="K10267" s="139" t="s">
        <v>56</v>
      </c>
    </row>
    <row r="10268" spans="1:11" s="139" customFormat="1" ht="30" customHeight="1">
      <c r="A10268" s="140" t="s">
        <v>6430</v>
      </c>
      <c r="B10268" s="142"/>
      <c r="C10268" s="142"/>
      <c r="D10268" s="142"/>
      <c r="E10268" s="142"/>
      <c r="F10268" s="142"/>
      <c r="K10268" s="140" t="s">
        <v>9806</v>
      </c>
    </row>
    <row r="10269" spans="1:11" s="139" customFormat="1" ht="30" customHeight="1">
      <c r="A10269" s="140" t="s">
        <v>52</v>
      </c>
      <c r="B10269" s="142"/>
      <c r="C10269" s="142"/>
      <c r="D10269" s="142"/>
      <c r="E10269" s="142"/>
      <c r="F10269" s="142"/>
      <c r="K10269" s="140" t="s">
        <v>52</v>
      </c>
    </row>
    <row r="10270" spans="1:11" s="139" customFormat="1" ht="30" customHeight="1">
      <c r="A10270" s="140" t="s">
        <v>3548</v>
      </c>
      <c r="B10270" s="142"/>
      <c r="C10270" s="142"/>
      <c r="D10270" s="142"/>
      <c r="E10270" s="142"/>
      <c r="F10270" s="142"/>
      <c r="K10270" s="140" t="s">
        <v>9233</v>
      </c>
    </row>
    <row r="10271" spans="1:11" s="139" customFormat="1" ht="30" customHeight="1">
      <c r="A10271" s="140" t="s">
        <v>5753</v>
      </c>
      <c r="B10271" s="142"/>
      <c r="C10271" s="142"/>
      <c r="D10271" s="142"/>
      <c r="E10271" s="142"/>
      <c r="F10271" s="142"/>
      <c r="K10271" s="140" t="s">
        <v>9234</v>
      </c>
    </row>
    <row r="10272" spans="1:11" s="139" customFormat="1" ht="30" customHeight="1">
      <c r="A10272" s="140" t="s">
        <v>5754</v>
      </c>
      <c r="B10272" s="142"/>
      <c r="C10272" s="142"/>
      <c r="D10272" s="142"/>
      <c r="E10272" s="142"/>
      <c r="F10272" s="142"/>
      <c r="K10272" s="140" t="s">
        <v>9235</v>
      </c>
    </row>
    <row r="10273" spans="1:11" s="139" customFormat="1" ht="30" customHeight="1">
      <c r="A10273" s="140" t="s">
        <v>5755</v>
      </c>
      <c r="B10273" s="142"/>
      <c r="C10273" s="142"/>
      <c r="D10273" s="142"/>
      <c r="E10273" s="142"/>
      <c r="F10273" s="142"/>
      <c r="K10273" s="140" t="s">
        <v>9236</v>
      </c>
    </row>
    <row r="10274" spans="1:11" s="139" customFormat="1" ht="30" customHeight="1">
      <c r="A10274" s="140" t="s">
        <v>5756</v>
      </c>
      <c r="B10274" s="142"/>
      <c r="C10274" s="142"/>
      <c r="D10274" s="142"/>
      <c r="E10274" s="142"/>
      <c r="F10274" s="142"/>
      <c r="K10274" s="140" t="s">
        <v>9237</v>
      </c>
    </row>
    <row r="10275" spans="1:11" s="139" customFormat="1" ht="30" customHeight="1">
      <c r="A10275" s="140" t="s">
        <v>5757</v>
      </c>
      <c r="B10275" s="142"/>
      <c r="C10275" s="142"/>
      <c r="D10275" s="142"/>
      <c r="E10275" s="142"/>
      <c r="F10275" s="142"/>
      <c r="K10275" s="140" t="s">
        <v>9238</v>
      </c>
    </row>
    <row r="10276" spans="1:11" s="139" customFormat="1" ht="30" customHeight="1">
      <c r="A10276" s="140" t="s">
        <v>5758</v>
      </c>
      <c r="B10276" s="142"/>
      <c r="C10276" s="142"/>
      <c r="D10276" s="142"/>
      <c r="E10276" s="142"/>
      <c r="F10276" s="142"/>
      <c r="K10276" s="140" t="s">
        <v>9239</v>
      </c>
    </row>
    <row r="10277" spans="1:11" s="139" customFormat="1" ht="30" customHeight="1">
      <c r="A10277" s="140" t="s">
        <v>5797</v>
      </c>
      <c r="B10277" s="142"/>
      <c r="C10277" s="142"/>
      <c r="D10277" s="142"/>
      <c r="E10277" s="142"/>
      <c r="F10277" s="142"/>
      <c r="K10277" s="140" t="s">
        <v>9273</v>
      </c>
    </row>
    <row r="10278" spans="1:11" s="139" customFormat="1" ht="30" customHeight="1">
      <c r="A10278" s="140" t="s">
        <v>5760</v>
      </c>
      <c r="B10278" s="142"/>
      <c r="C10278" s="142"/>
      <c r="D10278" s="142"/>
      <c r="E10278" s="142"/>
      <c r="F10278" s="142"/>
      <c r="K10278" s="140" t="s">
        <v>9241</v>
      </c>
    </row>
    <row r="10279" spans="1:11" s="139" customFormat="1" ht="30" customHeight="1">
      <c r="A10279" s="140" t="s">
        <v>5761</v>
      </c>
      <c r="B10279" s="142"/>
      <c r="C10279" s="142"/>
      <c r="D10279" s="142"/>
      <c r="E10279" s="142"/>
      <c r="F10279" s="142"/>
      <c r="K10279" s="140" t="s">
        <v>9242</v>
      </c>
    </row>
    <row r="10280" spans="1:11" s="139" customFormat="1" ht="30" customHeight="1">
      <c r="A10280" s="140" t="s">
        <v>5762</v>
      </c>
      <c r="B10280" s="142"/>
      <c r="C10280" s="142"/>
      <c r="D10280" s="142"/>
      <c r="E10280" s="142"/>
      <c r="F10280" s="142"/>
      <c r="K10280" s="140" t="s">
        <v>9243</v>
      </c>
    </row>
    <row r="10281" spans="1:11" s="139" customFormat="1" ht="30" customHeight="1">
      <c r="A10281" s="140" t="s">
        <v>5763</v>
      </c>
      <c r="B10281" s="142"/>
      <c r="C10281" s="142"/>
      <c r="D10281" s="142"/>
      <c r="E10281" s="142"/>
      <c r="F10281" s="142"/>
      <c r="K10281" s="140" t="s">
        <v>9244</v>
      </c>
    </row>
    <row r="10282" spans="1:11" s="139" customFormat="1" ht="30" customHeight="1">
      <c r="A10282" s="140" t="s">
        <v>5762</v>
      </c>
      <c r="B10282" s="142"/>
      <c r="C10282" s="142"/>
      <c r="D10282" s="142"/>
      <c r="E10282" s="142"/>
      <c r="F10282" s="142"/>
      <c r="K10282" s="140" t="s">
        <v>9243</v>
      </c>
    </row>
    <row r="10283" spans="1:11" s="139" customFormat="1" ht="30" customHeight="1">
      <c r="A10283" s="140" t="s">
        <v>5764</v>
      </c>
      <c r="B10283" s="142"/>
      <c r="C10283" s="142"/>
      <c r="D10283" s="142"/>
      <c r="E10283" s="142"/>
      <c r="F10283" s="142"/>
      <c r="K10283" s="140" t="s">
        <v>9245</v>
      </c>
    </row>
    <row r="10284" spans="1:11" s="139" customFormat="1" ht="30" customHeight="1">
      <c r="A10284" s="140" t="s">
        <v>5765</v>
      </c>
      <c r="B10284" s="142"/>
      <c r="C10284" s="142"/>
      <c r="D10284" s="142"/>
      <c r="E10284" s="142"/>
      <c r="F10284" s="142"/>
      <c r="K10284" s="140" t="s">
        <v>9246</v>
      </c>
    </row>
    <row r="10285" spans="1:11" s="139" customFormat="1" ht="30" customHeight="1">
      <c r="A10285" s="140" t="s">
        <v>52</v>
      </c>
      <c r="B10285" s="142"/>
      <c r="C10285" s="142"/>
      <c r="D10285" s="142"/>
      <c r="E10285" s="142"/>
      <c r="F10285" s="142"/>
      <c r="K10285" s="140" t="s">
        <v>6676</v>
      </c>
    </row>
    <row r="10286" spans="1:11" s="139" customFormat="1" ht="30" customHeight="1">
      <c r="A10286" s="140" t="s">
        <v>5576</v>
      </c>
      <c r="B10286" s="142"/>
      <c r="C10286" s="142"/>
      <c r="D10286" s="142"/>
      <c r="E10286" s="142"/>
      <c r="F10286" s="142"/>
      <c r="K10286" s="140" t="s">
        <v>9023</v>
      </c>
    </row>
    <row r="10287" spans="1:11" s="139" customFormat="1" ht="30" customHeight="1">
      <c r="A10287" s="140" t="s">
        <v>5766</v>
      </c>
      <c r="B10287" s="142"/>
      <c r="C10287" s="142"/>
      <c r="D10287" s="142"/>
      <c r="E10287" s="142"/>
      <c r="F10287" s="142"/>
      <c r="K10287" s="140" t="s">
        <v>9247</v>
      </c>
    </row>
    <row r="10288" spans="1:11" s="139" customFormat="1" ht="30" customHeight="1">
      <c r="A10288" s="140" t="s">
        <v>5798</v>
      </c>
      <c r="B10288" s="142">
        <v>40396.400000000001</v>
      </c>
      <c r="C10288" s="142"/>
      <c r="D10288" s="142"/>
      <c r="E10288" s="142">
        <v>40396.400000000001</v>
      </c>
      <c r="F10288" s="142" t="s">
        <v>8742</v>
      </c>
      <c r="K10288" s="140" t="s">
        <v>9248</v>
      </c>
    </row>
    <row r="10289" spans="1:11" s="139" customFormat="1" ht="30" customHeight="1">
      <c r="A10289" s="140" t="s">
        <v>5799</v>
      </c>
      <c r="B10289" s="142"/>
      <c r="C10289" s="142">
        <v>178222</v>
      </c>
      <c r="D10289" s="142"/>
      <c r="E10289" s="142">
        <v>178222</v>
      </c>
      <c r="F10289" s="142" t="s">
        <v>8744</v>
      </c>
      <c r="K10289" s="140" t="s">
        <v>9249</v>
      </c>
    </row>
    <row r="10290" spans="1:11" s="139" customFormat="1" ht="30" customHeight="1">
      <c r="A10290" s="140" t="s">
        <v>5800</v>
      </c>
      <c r="B10290" s="142"/>
      <c r="C10290" s="142"/>
      <c r="D10290" s="142">
        <v>73806.5</v>
      </c>
      <c r="E10290" s="142">
        <v>73806.5</v>
      </c>
      <c r="F10290" s="142" t="s">
        <v>8746</v>
      </c>
      <c r="K10290" s="140" t="s">
        <v>9250</v>
      </c>
    </row>
    <row r="10291" spans="1:11" s="139" customFormat="1" ht="30" customHeight="1">
      <c r="A10291" s="140" t="s">
        <v>5770</v>
      </c>
      <c r="B10291" s="142"/>
      <c r="C10291" s="142"/>
      <c r="D10291" s="142"/>
      <c r="E10291" s="142"/>
      <c r="F10291" s="142"/>
      <c r="K10291" s="140" t="s">
        <v>9251</v>
      </c>
    </row>
    <row r="10292" spans="1:11" s="139" customFormat="1" ht="30" customHeight="1">
      <c r="A10292" s="140" t="s">
        <v>5801</v>
      </c>
      <c r="B10292" s="142">
        <v>26210.400000000001</v>
      </c>
      <c r="C10292" s="142"/>
      <c r="D10292" s="142"/>
      <c r="E10292" s="142">
        <v>26210.400000000001</v>
      </c>
      <c r="F10292" s="142" t="s">
        <v>8418</v>
      </c>
      <c r="K10292" s="140" t="s">
        <v>9252</v>
      </c>
    </row>
    <row r="10293" spans="1:11" s="139" customFormat="1" ht="30" customHeight="1">
      <c r="A10293" s="140" t="s">
        <v>5802</v>
      </c>
      <c r="B10293" s="142"/>
      <c r="C10293" s="142">
        <v>44555.5</v>
      </c>
      <c r="D10293" s="142"/>
      <c r="E10293" s="142">
        <v>44555.5</v>
      </c>
      <c r="F10293" s="142" t="s">
        <v>8420</v>
      </c>
      <c r="K10293" s="140" t="s">
        <v>9253</v>
      </c>
    </row>
    <row r="10294" spans="1:11" s="139" customFormat="1" ht="30" customHeight="1">
      <c r="A10294" s="140" t="s">
        <v>5803</v>
      </c>
      <c r="B10294" s="142"/>
      <c r="C10294" s="142"/>
      <c r="D10294" s="142">
        <v>131026.1</v>
      </c>
      <c r="E10294" s="142">
        <v>131026.1</v>
      </c>
      <c r="F10294" s="142" t="s">
        <v>8422</v>
      </c>
      <c r="K10294" s="140" t="s">
        <v>9254</v>
      </c>
    </row>
    <row r="10295" spans="1:11" s="139" customFormat="1" ht="30" customHeight="1">
      <c r="A10295" s="140" t="s">
        <v>52</v>
      </c>
      <c r="B10295" s="142"/>
      <c r="C10295" s="142"/>
      <c r="D10295" s="142"/>
      <c r="E10295" s="142"/>
      <c r="F10295" s="142"/>
      <c r="K10295" s="140" t="s">
        <v>52</v>
      </c>
    </row>
    <row r="10296" spans="1:11" s="139" customFormat="1" ht="30" customHeight="1">
      <c r="A10296" s="140" t="s">
        <v>3642</v>
      </c>
      <c r="B10296" s="146">
        <v>66606.8</v>
      </c>
      <c r="C10296" s="146">
        <v>222777.5</v>
      </c>
      <c r="D10296" s="146">
        <v>204832.6</v>
      </c>
      <c r="E10296" s="146">
        <v>494216.89999999997</v>
      </c>
      <c r="F10296" s="146"/>
      <c r="K10296" s="140" t="s">
        <v>6787</v>
      </c>
    </row>
    <row r="10297" spans="1:11" s="139" customFormat="1" ht="30" customHeight="1">
      <c r="A10297" s="140" t="s">
        <v>52</v>
      </c>
      <c r="B10297" s="142"/>
      <c r="C10297" s="142"/>
      <c r="D10297" s="142"/>
      <c r="E10297" s="142"/>
      <c r="F10297" s="142"/>
      <c r="K10297" s="140" t="s">
        <v>6758</v>
      </c>
    </row>
    <row r="10298" spans="1:11" s="139" customFormat="1" ht="30" customHeight="1">
      <c r="A10298" s="140" t="s">
        <v>3956</v>
      </c>
      <c r="B10298" s="142"/>
      <c r="C10298" s="142"/>
      <c r="D10298" s="142"/>
      <c r="E10298" s="142"/>
      <c r="F10298" s="142"/>
      <c r="K10298" s="140" t="s">
        <v>7073</v>
      </c>
    </row>
    <row r="10299" spans="1:11" s="139" customFormat="1" ht="30" customHeight="1">
      <c r="A10299" s="140" t="s">
        <v>5808</v>
      </c>
      <c r="B10299" s="142"/>
      <c r="C10299" s="142">
        <v>783482.9</v>
      </c>
      <c r="D10299" s="142"/>
      <c r="E10299" s="142">
        <v>783482.9</v>
      </c>
      <c r="F10299" s="142" t="s">
        <v>6752</v>
      </c>
      <c r="K10299" s="140" t="s">
        <v>9260</v>
      </c>
    </row>
    <row r="10300" spans="1:11" s="139" customFormat="1" ht="30" customHeight="1">
      <c r="A10300" s="140" t="s">
        <v>5809</v>
      </c>
      <c r="B10300" s="142"/>
      <c r="C10300" s="142">
        <v>464142.9</v>
      </c>
      <c r="D10300" s="142"/>
      <c r="E10300" s="142">
        <v>464142.9</v>
      </c>
      <c r="F10300" s="142" t="s">
        <v>6755</v>
      </c>
      <c r="K10300" s="140" t="s">
        <v>9261</v>
      </c>
    </row>
    <row r="10301" spans="1:11" s="139" customFormat="1" ht="30" customHeight="1">
      <c r="A10301" s="140" t="s">
        <v>5810</v>
      </c>
      <c r="B10301" s="142"/>
      <c r="C10301" s="142">
        <v>110706.5</v>
      </c>
      <c r="D10301" s="142"/>
      <c r="E10301" s="142">
        <v>110706.5</v>
      </c>
      <c r="F10301" s="142" t="s">
        <v>9262</v>
      </c>
      <c r="K10301" s="140" t="s">
        <v>9263</v>
      </c>
    </row>
    <row r="10302" spans="1:11" s="139" customFormat="1" ht="30" customHeight="1">
      <c r="A10302" s="140" t="s">
        <v>52</v>
      </c>
      <c r="B10302" s="142"/>
      <c r="C10302" s="142"/>
      <c r="D10302" s="142"/>
      <c r="E10302" s="142"/>
      <c r="F10302" s="142"/>
      <c r="K10302" s="140" t="s">
        <v>52</v>
      </c>
    </row>
    <row r="10303" spans="1:11" s="139" customFormat="1" ht="30" customHeight="1">
      <c r="A10303" s="140" t="s">
        <v>3642</v>
      </c>
      <c r="B10303" s="146"/>
      <c r="C10303" s="146">
        <v>1358332.3</v>
      </c>
      <c r="D10303" s="146"/>
      <c r="E10303" s="146">
        <v>1358332.3</v>
      </c>
      <c r="F10303" s="146"/>
      <c r="K10303" s="140" t="s">
        <v>6795</v>
      </c>
    </row>
    <row r="10304" spans="1:11" s="139" customFormat="1" ht="30" customHeight="1">
      <c r="A10304" s="140" t="s">
        <v>4386</v>
      </c>
      <c r="B10304" s="143">
        <v>66606.8</v>
      </c>
      <c r="C10304" s="143">
        <v>1581109.8</v>
      </c>
      <c r="D10304" s="143">
        <v>204832.6</v>
      </c>
      <c r="E10304" s="143">
        <v>1852549.2000000002</v>
      </c>
      <c r="F10304" s="143"/>
      <c r="K10304" s="140" t="s">
        <v>7664</v>
      </c>
    </row>
    <row r="10305" spans="1:11" s="139" customFormat="1" ht="30" customHeight="1">
      <c r="A10305" s="140"/>
      <c r="B10305" s="140"/>
      <c r="C10305" s="140"/>
      <c r="D10305" s="140"/>
      <c r="E10305" s="140"/>
      <c r="F10305" s="140"/>
    </row>
    <row r="10306" spans="1:11" s="139" customFormat="1" ht="30" customHeight="1" thickBot="1">
      <c r="A10306" s="144" t="s">
        <v>3566</v>
      </c>
      <c r="B10306" s="145">
        <v>66606</v>
      </c>
      <c r="C10306" s="145">
        <v>1581109</v>
      </c>
      <c r="D10306" s="145">
        <v>204832</v>
      </c>
      <c r="E10306" s="145">
        <v>1852547</v>
      </c>
      <c r="F10306" s="144"/>
    </row>
    <row r="10307" spans="1:11" s="139" customFormat="1" ht="30" customHeight="1">
      <c r="A10307" s="140"/>
      <c r="B10307" s="140"/>
      <c r="C10307" s="140"/>
      <c r="D10307" s="140"/>
      <c r="E10307" s="140"/>
      <c r="F10307" s="140"/>
    </row>
    <row r="10308" spans="1:11" s="139" customFormat="1" ht="30" customHeight="1">
      <c r="A10308" s="140" t="s">
        <v>9807</v>
      </c>
      <c r="B10308" s="141">
        <v>16350</v>
      </c>
      <c r="C10308" s="141">
        <v>126885</v>
      </c>
      <c r="D10308" s="141">
        <v>180893</v>
      </c>
      <c r="E10308" s="141">
        <v>324128</v>
      </c>
      <c r="F10308" s="140" t="s">
        <v>52</v>
      </c>
      <c r="G10308" s="139" t="s">
        <v>52</v>
      </c>
      <c r="H10308" s="139" t="s">
        <v>6668</v>
      </c>
      <c r="K10308" s="139">
        <v>1</v>
      </c>
    </row>
    <row r="10309" spans="1:11" s="139" customFormat="1" ht="30" customHeight="1">
      <c r="A10309" s="147"/>
      <c r="B10309" s="140"/>
      <c r="C10309" s="140"/>
      <c r="D10309" s="140"/>
      <c r="E10309" s="140"/>
      <c r="F10309" s="140"/>
    </row>
    <row r="10310" spans="1:11" s="139" customFormat="1" ht="30" customHeight="1">
      <c r="A10310" s="140" t="s">
        <v>6674</v>
      </c>
      <c r="B10310" s="140"/>
      <c r="C10310" s="140"/>
      <c r="D10310" s="140"/>
      <c r="E10310" s="140"/>
      <c r="F10310" s="140"/>
      <c r="G10310" s="139" t="s">
        <v>52</v>
      </c>
      <c r="I10310" s="139" t="s">
        <v>1535</v>
      </c>
      <c r="J10310" s="139" t="s">
        <v>52</v>
      </c>
      <c r="K10310" s="139" t="s">
        <v>56</v>
      </c>
    </row>
    <row r="10311" spans="1:11" s="139" customFormat="1" ht="30" customHeight="1">
      <c r="A10311" s="140" t="s">
        <v>6431</v>
      </c>
      <c r="B10311" s="142"/>
      <c r="C10311" s="142"/>
      <c r="D10311" s="142"/>
      <c r="E10311" s="142"/>
      <c r="F10311" s="142"/>
      <c r="K10311" s="140" t="s">
        <v>9808</v>
      </c>
    </row>
    <row r="10312" spans="1:11" s="139" customFormat="1" ht="30" customHeight="1">
      <c r="A10312" s="140" t="s">
        <v>3548</v>
      </c>
      <c r="B10312" s="142"/>
      <c r="C10312" s="142"/>
      <c r="D10312" s="142"/>
      <c r="E10312" s="142"/>
      <c r="F10312" s="142"/>
      <c r="K10312" s="140" t="s">
        <v>6677</v>
      </c>
    </row>
    <row r="10313" spans="1:11" s="139" customFormat="1" ht="30" customHeight="1">
      <c r="A10313" s="140" t="s">
        <v>5847</v>
      </c>
      <c r="B10313" s="142"/>
      <c r="C10313" s="142"/>
      <c r="D10313" s="142"/>
      <c r="E10313" s="142"/>
      <c r="F10313" s="142"/>
      <c r="K10313" s="140" t="s">
        <v>9285</v>
      </c>
    </row>
    <row r="10314" spans="1:11" s="139" customFormat="1" ht="30" customHeight="1">
      <c r="A10314" s="140" t="s">
        <v>5848</v>
      </c>
      <c r="B10314" s="142"/>
      <c r="C10314" s="142"/>
      <c r="D10314" s="142"/>
      <c r="E10314" s="142"/>
      <c r="F10314" s="142"/>
      <c r="K10314" s="140" t="s">
        <v>9286</v>
      </c>
    </row>
    <row r="10315" spans="1:11" s="139" customFormat="1" ht="30" customHeight="1">
      <c r="A10315" s="140" t="s">
        <v>5849</v>
      </c>
      <c r="B10315" s="142"/>
      <c r="C10315" s="142"/>
      <c r="D10315" s="142"/>
      <c r="E10315" s="142"/>
      <c r="F10315" s="142"/>
      <c r="K10315" s="140" t="s">
        <v>9287</v>
      </c>
    </row>
    <row r="10316" spans="1:11" s="139" customFormat="1" ht="30" customHeight="1">
      <c r="A10316" s="140" t="s">
        <v>5850</v>
      </c>
      <c r="B10316" s="142"/>
      <c r="C10316" s="142"/>
      <c r="D10316" s="142"/>
      <c r="E10316" s="142"/>
      <c r="F10316" s="142"/>
      <c r="K10316" s="140" t="s">
        <v>9288</v>
      </c>
    </row>
    <row r="10317" spans="1:11" s="139" customFormat="1" ht="30" customHeight="1">
      <c r="A10317" s="140" t="s">
        <v>5851</v>
      </c>
      <c r="B10317" s="142"/>
      <c r="C10317" s="142"/>
      <c r="D10317" s="142"/>
      <c r="E10317" s="142"/>
      <c r="F10317" s="142"/>
      <c r="K10317" s="140" t="s">
        <v>9289</v>
      </c>
    </row>
    <row r="10318" spans="1:11" s="139" customFormat="1" ht="30" customHeight="1">
      <c r="A10318" s="140" t="s">
        <v>5852</v>
      </c>
      <c r="B10318" s="142"/>
      <c r="C10318" s="142"/>
      <c r="D10318" s="142"/>
      <c r="E10318" s="142"/>
      <c r="F10318" s="142"/>
      <c r="K10318" s="140" t="s">
        <v>9290</v>
      </c>
    </row>
    <row r="10319" spans="1:11" s="139" customFormat="1" ht="30" customHeight="1">
      <c r="A10319" s="140" t="s">
        <v>5853</v>
      </c>
      <c r="B10319" s="142"/>
      <c r="C10319" s="142"/>
      <c r="D10319" s="142"/>
      <c r="E10319" s="142"/>
      <c r="F10319" s="142"/>
      <c r="K10319" s="140" t="s">
        <v>9291</v>
      </c>
    </row>
    <row r="10320" spans="1:11" s="139" customFormat="1" ht="30" customHeight="1">
      <c r="A10320" s="140" t="s">
        <v>3576</v>
      </c>
      <c r="B10320" s="142"/>
      <c r="C10320" s="142"/>
      <c r="D10320" s="142"/>
      <c r="E10320" s="142"/>
      <c r="F10320" s="142"/>
      <c r="K10320" s="140" t="s">
        <v>6708</v>
      </c>
    </row>
    <row r="10321" spans="1:11" s="139" customFormat="1" ht="30" customHeight="1">
      <c r="A10321" s="140" t="s">
        <v>3577</v>
      </c>
      <c r="B10321" s="142"/>
      <c r="C10321" s="142"/>
      <c r="D10321" s="142"/>
      <c r="E10321" s="142"/>
      <c r="F10321" s="142"/>
      <c r="K10321" s="140" t="s">
        <v>6709</v>
      </c>
    </row>
    <row r="10322" spans="1:11" s="139" customFormat="1" ht="30" customHeight="1">
      <c r="A10322" s="140" t="s">
        <v>3578</v>
      </c>
      <c r="B10322" s="142"/>
      <c r="C10322" s="142"/>
      <c r="D10322" s="142"/>
      <c r="E10322" s="142"/>
      <c r="F10322" s="142"/>
      <c r="K10322" s="140" t="s">
        <v>6710</v>
      </c>
    </row>
    <row r="10323" spans="1:11" s="139" customFormat="1" ht="30" customHeight="1">
      <c r="A10323" s="140" t="s">
        <v>3579</v>
      </c>
      <c r="B10323" s="142"/>
      <c r="C10323" s="142"/>
      <c r="D10323" s="142"/>
      <c r="E10323" s="142"/>
      <c r="F10323" s="142"/>
      <c r="K10323" s="140" t="s">
        <v>6711</v>
      </c>
    </row>
    <row r="10324" spans="1:11" s="139" customFormat="1" ht="30" customHeight="1">
      <c r="A10324" s="140" t="s">
        <v>3580</v>
      </c>
      <c r="B10324" s="142"/>
      <c r="C10324" s="142"/>
      <c r="D10324" s="142"/>
      <c r="E10324" s="142"/>
      <c r="F10324" s="142"/>
      <c r="K10324" s="140" t="s">
        <v>6712</v>
      </c>
    </row>
    <row r="10325" spans="1:11" s="139" customFormat="1" ht="30" customHeight="1">
      <c r="A10325" s="140" t="s">
        <v>3581</v>
      </c>
      <c r="B10325" s="142"/>
      <c r="C10325" s="142"/>
      <c r="D10325" s="142"/>
      <c r="E10325" s="142"/>
      <c r="F10325" s="142"/>
      <c r="K10325" s="140" t="s">
        <v>6713</v>
      </c>
    </row>
    <row r="10326" spans="1:11" s="139" customFormat="1" ht="30" customHeight="1">
      <c r="A10326" s="140" t="s">
        <v>5854</v>
      </c>
      <c r="B10326" s="142"/>
      <c r="C10326" s="142"/>
      <c r="D10326" s="142"/>
      <c r="E10326" s="142"/>
      <c r="F10326" s="142"/>
      <c r="K10326" s="140" t="s">
        <v>9292</v>
      </c>
    </row>
    <row r="10327" spans="1:11" s="139" customFormat="1" ht="30" customHeight="1">
      <c r="A10327" s="140" t="s">
        <v>5855</v>
      </c>
      <c r="B10327" s="142"/>
      <c r="C10327" s="142"/>
      <c r="D10327" s="142"/>
      <c r="E10327" s="142"/>
      <c r="F10327" s="142"/>
      <c r="K10327" s="140" t="s">
        <v>9293</v>
      </c>
    </row>
    <row r="10328" spans="1:11" s="139" customFormat="1" ht="30" customHeight="1">
      <c r="A10328" s="140" t="s">
        <v>6432</v>
      </c>
      <c r="B10328" s="142"/>
      <c r="C10328" s="142"/>
      <c r="D10328" s="142"/>
      <c r="E10328" s="142"/>
      <c r="F10328" s="142"/>
      <c r="K10328" s="140" t="s">
        <v>9809</v>
      </c>
    </row>
    <row r="10329" spans="1:11" s="139" customFormat="1" ht="30" customHeight="1">
      <c r="A10329" s="140" t="s">
        <v>4992</v>
      </c>
      <c r="B10329" s="142"/>
      <c r="C10329" s="142"/>
      <c r="D10329" s="142"/>
      <c r="E10329" s="142"/>
      <c r="F10329" s="142"/>
      <c r="K10329" s="140" t="s">
        <v>8411</v>
      </c>
    </row>
    <row r="10330" spans="1:11" s="139" customFormat="1" ht="30" customHeight="1">
      <c r="A10330" s="140" t="s">
        <v>4993</v>
      </c>
      <c r="B10330" s="142"/>
      <c r="C10330" s="142"/>
      <c r="D10330" s="142"/>
      <c r="E10330" s="142"/>
      <c r="F10330" s="142"/>
      <c r="K10330" s="140" t="s">
        <v>8412</v>
      </c>
    </row>
    <row r="10331" spans="1:11" s="139" customFormat="1" ht="30" customHeight="1">
      <c r="A10331" s="140" t="s">
        <v>4994</v>
      </c>
      <c r="B10331" s="142"/>
      <c r="C10331" s="142"/>
      <c r="D10331" s="142"/>
      <c r="E10331" s="142"/>
      <c r="F10331" s="142"/>
      <c r="K10331" s="140" t="s">
        <v>8413</v>
      </c>
    </row>
    <row r="10332" spans="1:11" s="139" customFormat="1" ht="30" customHeight="1">
      <c r="A10332" s="140" t="s">
        <v>4995</v>
      </c>
      <c r="B10332" s="142"/>
      <c r="C10332" s="142"/>
      <c r="D10332" s="142"/>
      <c r="E10332" s="142"/>
      <c r="F10332" s="142"/>
      <c r="K10332" s="140" t="s">
        <v>8414</v>
      </c>
    </row>
    <row r="10333" spans="1:11" s="139" customFormat="1" ht="30" customHeight="1">
      <c r="A10333" s="140" t="s">
        <v>4994</v>
      </c>
      <c r="B10333" s="142"/>
      <c r="C10333" s="142"/>
      <c r="D10333" s="142"/>
      <c r="E10333" s="142"/>
      <c r="F10333" s="142"/>
      <c r="K10333" s="140" t="s">
        <v>8413</v>
      </c>
    </row>
    <row r="10334" spans="1:11" s="139" customFormat="1" ht="30" customHeight="1">
      <c r="A10334" s="140" t="s">
        <v>4996</v>
      </c>
      <c r="B10334" s="142"/>
      <c r="C10334" s="142"/>
      <c r="D10334" s="142"/>
      <c r="E10334" s="142"/>
      <c r="F10334" s="142"/>
      <c r="K10334" s="140" t="s">
        <v>8415</v>
      </c>
    </row>
    <row r="10335" spans="1:11" s="139" customFormat="1" ht="30" customHeight="1">
      <c r="A10335" s="140" t="s">
        <v>4997</v>
      </c>
      <c r="B10335" s="142"/>
      <c r="C10335" s="142"/>
      <c r="D10335" s="142"/>
      <c r="E10335" s="142"/>
      <c r="F10335" s="142"/>
      <c r="K10335" s="140" t="s">
        <v>8416</v>
      </c>
    </row>
    <row r="10336" spans="1:11" s="139" customFormat="1" ht="30" customHeight="1">
      <c r="A10336" s="140" t="s">
        <v>3586</v>
      </c>
      <c r="B10336" s="142"/>
      <c r="C10336" s="142"/>
      <c r="D10336" s="142"/>
      <c r="E10336" s="142"/>
      <c r="F10336" s="142"/>
      <c r="K10336" s="140" t="s">
        <v>6718</v>
      </c>
    </row>
    <row r="10337" spans="1:11" s="139" customFormat="1" ht="30" customHeight="1">
      <c r="A10337" s="140" t="s">
        <v>5857</v>
      </c>
      <c r="B10337" s="142"/>
      <c r="C10337" s="142"/>
      <c r="D10337" s="142"/>
      <c r="E10337" s="142"/>
      <c r="F10337" s="142"/>
      <c r="K10337" s="140" t="s">
        <v>9295</v>
      </c>
    </row>
    <row r="10338" spans="1:11" s="139" customFormat="1" ht="30" customHeight="1">
      <c r="A10338" s="140" t="s">
        <v>5858</v>
      </c>
      <c r="B10338" s="142"/>
      <c r="C10338" s="142"/>
      <c r="D10338" s="142"/>
      <c r="E10338" s="142"/>
      <c r="F10338" s="142"/>
      <c r="K10338" s="140" t="s">
        <v>9296</v>
      </c>
    </row>
    <row r="10339" spans="1:11" s="139" customFormat="1" ht="30" customHeight="1">
      <c r="A10339" s="140" t="s">
        <v>6285</v>
      </c>
      <c r="B10339" s="142"/>
      <c r="C10339" s="142"/>
      <c r="D10339" s="142"/>
      <c r="E10339" s="142"/>
      <c r="F10339" s="142"/>
      <c r="K10339" s="140" t="s">
        <v>9297</v>
      </c>
    </row>
    <row r="10340" spans="1:11" s="139" customFormat="1" ht="30" customHeight="1">
      <c r="A10340" s="140" t="s">
        <v>52</v>
      </c>
      <c r="B10340" s="142"/>
      <c r="C10340" s="142"/>
      <c r="D10340" s="142"/>
      <c r="E10340" s="142"/>
      <c r="F10340" s="142"/>
      <c r="K10340" s="140" t="s">
        <v>6676</v>
      </c>
    </row>
    <row r="10341" spans="1:11" s="139" customFormat="1" ht="30" customHeight="1">
      <c r="A10341" s="140" t="s">
        <v>5860</v>
      </c>
      <c r="B10341" s="142"/>
      <c r="C10341" s="142"/>
      <c r="D10341" s="142"/>
      <c r="E10341" s="142"/>
      <c r="F10341" s="142"/>
      <c r="K10341" s="140" t="s">
        <v>9298</v>
      </c>
    </row>
    <row r="10342" spans="1:11" s="139" customFormat="1" ht="30" customHeight="1">
      <c r="A10342" s="140" t="s">
        <v>6433</v>
      </c>
      <c r="B10342" s="142">
        <v>16350.6</v>
      </c>
      <c r="C10342" s="142"/>
      <c r="D10342" s="142"/>
      <c r="E10342" s="142">
        <v>16350.6</v>
      </c>
      <c r="F10342" s="142" t="s">
        <v>6722</v>
      </c>
      <c r="K10342" s="140" t="s">
        <v>9299</v>
      </c>
    </row>
    <row r="10343" spans="1:11" s="139" customFormat="1" ht="30" customHeight="1">
      <c r="A10343" s="140" t="s">
        <v>6287</v>
      </c>
      <c r="B10343" s="142"/>
      <c r="C10343" s="142">
        <v>126885.4</v>
      </c>
      <c r="D10343" s="142"/>
      <c r="E10343" s="142">
        <v>126885.4</v>
      </c>
      <c r="F10343" s="142" t="s">
        <v>6724</v>
      </c>
      <c r="K10343" s="140" t="s">
        <v>9300</v>
      </c>
    </row>
    <row r="10344" spans="1:11" s="139" customFormat="1" ht="30" customHeight="1">
      <c r="A10344" s="140" t="s">
        <v>6288</v>
      </c>
      <c r="B10344" s="142"/>
      <c r="C10344" s="142"/>
      <c r="D10344" s="142">
        <v>159923.79999999999</v>
      </c>
      <c r="E10344" s="142">
        <v>159923.79999999999</v>
      </c>
      <c r="F10344" s="142" t="s">
        <v>6726</v>
      </c>
      <c r="K10344" s="140" t="s">
        <v>9301</v>
      </c>
    </row>
    <row r="10345" spans="1:11" s="139" customFormat="1" ht="30" customHeight="1">
      <c r="A10345" s="140" t="s">
        <v>52</v>
      </c>
      <c r="B10345" s="142"/>
      <c r="C10345" s="142"/>
      <c r="D10345" s="142"/>
      <c r="E10345" s="142"/>
      <c r="F10345" s="142"/>
      <c r="K10345" s="140" t="s">
        <v>52</v>
      </c>
    </row>
    <row r="10346" spans="1:11" s="139" customFormat="1" ht="30" customHeight="1">
      <c r="A10346" s="140" t="s">
        <v>3748</v>
      </c>
      <c r="B10346" s="142">
        <v>16350.6</v>
      </c>
      <c r="C10346" s="142">
        <v>126885.4</v>
      </c>
      <c r="D10346" s="142">
        <v>159923.79999999999</v>
      </c>
      <c r="E10346" s="142">
        <v>303159.8</v>
      </c>
      <c r="F10346" s="142"/>
      <c r="K10346" s="140" t="s">
        <v>6919</v>
      </c>
    </row>
    <row r="10347" spans="1:11" s="139" customFormat="1" ht="30" customHeight="1">
      <c r="A10347" s="140" t="s">
        <v>52</v>
      </c>
      <c r="B10347" s="142"/>
      <c r="C10347" s="142"/>
      <c r="D10347" s="142"/>
      <c r="E10347" s="142"/>
      <c r="F10347" s="142"/>
      <c r="K10347" s="140" t="s">
        <v>6758</v>
      </c>
    </row>
    <row r="10348" spans="1:11" s="139" customFormat="1" ht="30" customHeight="1">
      <c r="A10348" s="140" t="s">
        <v>5864</v>
      </c>
      <c r="B10348" s="142"/>
      <c r="C10348" s="142"/>
      <c r="D10348" s="142"/>
      <c r="E10348" s="142"/>
      <c r="F10348" s="142"/>
      <c r="K10348" s="140" t="s">
        <v>9302</v>
      </c>
    </row>
    <row r="10349" spans="1:11" s="139" customFormat="1" ht="30" customHeight="1">
      <c r="A10349" s="140" t="s">
        <v>6289</v>
      </c>
      <c r="B10349" s="142"/>
      <c r="C10349" s="142"/>
      <c r="D10349" s="142"/>
      <c r="E10349" s="142"/>
      <c r="F10349" s="142" t="s">
        <v>9303</v>
      </c>
      <c r="K10349" s="140" t="s">
        <v>9304</v>
      </c>
    </row>
    <row r="10350" spans="1:11" s="139" customFormat="1" ht="30" customHeight="1">
      <c r="A10350" s="140" t="s">
        <v>6290</v>
      </c>
      <c r="B10350" s="142"/>
      <c r="C10350" s="142"/>
      <c r="D10350" s="142"/>
      <c r="E10350" s="142"/>
      <c r="F10350" s="142" t="s">
        <v>9305</v>
      </c>
      <c r="K10350" s="140" t="s">
        <v>9306</v>
      </c>
    </row>
    <row r="10351" spans="1:11" s="139" customFormat="1" ht="30" customHeight="1">
      <c r="A10351" s="140" t="s">
        <v>6291</v>
      </c>
      <c r="B10351" s="142"/>
      <c r="C10351" s="142"/>
      <c r="D10351" s="142">
        <v>20970</v>
      </c>
      <c r="E10351" s="142">
        <v>20970</v>
      </c>
      <c r="F10351" s="142" t="s">
        <v>9307</v>
      </c>
      <c r="K10351" s="140" t="s">
        <v>9308</v>
      </c>
    </row>
    <row r="10352" spans="1:11" s="139" customFormat="1" ht="30" customHeight="1">
      <c r="A10352" s="140" t="s">
        <v>52</v>
      </c>
      <c r="B10352" s="142"/>
      <c r="C10352" s="142"/>
      <c r="D10352" s="142"/>
      <c r="E10352" s="142"/>
      <c r="F10352" s="142"/>
      <c r="K10352" s="140" t="s">
        <v>52</v>
      </c>
    </row>
    <row r="10353" spans="1:11" s="139" customFormat="1" ht="30" customHeight="1">
      <c r="A10353" s="140" t="s">
        <v>3748</v>
      </c>
      <c r="B10353" s="142"/>
      <c r="C10353" s="142"/>
      <c r="D10353" s="142">
        <v>20970</v>
      </c>
      <c r="E10353" s="142">
        <v>20970</v>
      </c>
      <c r="F10353" s="142"/>
      <c r="K10353" s="140" t="s">
        <v>6924</v>
      </c>
    </row>
    <row r="10354" spans="1:11" s="139" customFormat="1" ht="30" customHeight="1">
      <c r="A10354" s="140" t="s">
        <v>52</v>
      </c>
      <c r="B10354" s="146"/>
      <c r="C10354" s="146"/>
      <c r="D10354" s="146"/>
      <c r="E10354" s="146"/>
      <c r="F10354" s="146"/>
      <c r="K10354" s="140" t="s">
        <v>6994</v>
      </c>
    </row>
    <row r="10355" spans="1:11" s="139" customFormat="1" ht="30" customHeight="1">
      <c r="A10355" s="140" t="s">
        <v>4639</v>
      </c>
      <c r="B10355" s="146">
        <v>16350.6</v>
      </c>
      <c r="C10355" s="146">
        <v>126885.4</v>
      </c>
      <c r="D10355" s="146">
        <v>180893.8</v>
      </c>
      <c r="E10355" s="146">
        <v>324129.8</v>
      </c>
      <c r="F10355" s="146"/>
      <c r="K10355" s="140" t="s">
        <v>7992</v>
      </c>
    </row>
    <row r="10356" spans="1:11" s="139" customFormat="1" ht="30" customHeight="1">
      <c r="A10356" s="140"/>
      <c r="B10356" s="140"/>
      <c r="C10356" s="140"/>
      <c r="D10356" s="140"/>
      <c r="E10356" s="140"/>
      <c r="F10356" s="140"/>
    </row>
    <row r="10357" spans="1:11" s="139" customFormat="1" ht="30" customHeight="1" thickBot="1">
      <c r="A10357" s="144" t="s">
        <v>3566</v>
      </c>
      <c r="B10357" s="145">
        <v>16350</v>
      </c>
      <c r="C10357" s="145">
        <v>126885</v>
      </c>
      <c r="D10357" s="145">
        <v>180893</v>
      </c>
      <c r="E10357" s="145">
        <v>324128</v>
      </c>
      <c r="F10357" s="144"/>
    </row>
    <row r="10358" spans="1:11" s="139" customFormat="1" ht="30" customHeight="1">
      <c r="A10358" s="140"/>
      <c r="B10358" s="140"/>
      <c r="C10358" s="140"/>
      <c r="D10358" s="140"/>
      <c r="E10358" s="140"/>
      <c r="F10358" s="140"/>
    </row>
    <row r="10359" spans="1:11" s="139" customFormat="1" ht="30" customHeight="1">
      <c r="A10359" s="140" t="s">
        <v>9810</v>
      </c>
      <c r="B10359" s="141">
        <v>73105</v>
      </c>
      <c r="C10359" s="141">
        <v>1755094</v>
      </c>
      <c r="D10359" s="141">
        <v>224816</v>
      </c>
      <c r="E10359" s="141">
        <v>2053015</v>
      </c>
      <c r="F10359" s="140" t="s">
        <v>52</v>
      </c>
      <c r="G10359" s="139" t="s">
        <v>52</v>
      </c>
      <c r="H10359" s="139" t="s">
        <v>6669</v>
      </c>
      <c r="K10359" s="139">
        <v>1</v>
      </c>
    </row>
    <row r="10360" spans="1:11" s="139" customFormat="1" ht="30" customHeight="1">
      <c r="A10360" s="147"/>
      <c r="B10360" s="140"/>
      <c r="C10360" s="140"/>
      <c r="D10360" s="140"/>
      <c r="E10360" s="140"/>
      <c r="F10360" s="140"/>
    </row>
    <row r="10361" spans="1:11" s="139" customFormat="1" ht="30" customHeight="1">
      <c r="A10361" s="140" t="s">
        <v>6674</v>
      </c>
      <c r="B10361" s="140"/>
      <c r="C10361" s="140"/>
      <c r="D10361" s="140"/>
      <c r="E10361" s="140"/>
      <c r="F10361" s="140"/>
      <c r="G10361" s="139" t="s">
        <v>52</v>
      </c>
      <c r="I10361" s="139" t="s">
        <v>1535</v>
      </c>
      <c r="J10361" s="139" t="s">
        <v>52</v>
      </c>
      <c r="K10361" s="139" t="s">
        <v>56</v>
      </c>
    </row>
    <row r="10362" spans="1:11" s="139" customFormat="1" ht="30" customHeight="1">
      <c r="A10362" s="140" t="s">
        <v>6434</v>
      </c>
      <c r="B10362" s="142"/>
      <c r="C10362" s="142"/>
      <c r="D10362" s="142"/>
      <c r="E10362" s="142"/>
      <c r="F10362" s="142"/>
      <c r="K10362" s="140" t="s">
        <v>9811</v>
      </c>
    </row>
    <row r="10363" spans="1:11" s="139" customFormat="1" ht="30" customHeight="1">
      <c r="A10363" s="140" t="s">
        <v>52</v>
      </c>
      <c r="B10363" s="142"/>
      <c r="C10363" s="142"/>
      <c r="D10363" s="142"/>
      <c r="E10363" s="142"/>
      <c r="F10363" s="142"/>
      <c r="K10363" s="140" t="s">
        <v>52</v>
      </c>
    </row>
    <row r="10364" spans="1:11" s="139" customFormat="1" ht="30" customHeight="1">
      <c r="A10364" s="140" t="s">
        <v>3548</v>
      </c>
      <c r="B10364" s="142"/>
      <c r="C10364" s="142"/>
      <c r="D10364" s="142"/>
      <c r="E10364" s="142"/>
      <c r="F10364" s="142"/>
      <c r="K10364" s="140" t="s">
        <v>6677</v>
      </c>
    </row>
    <row r="10365" spans="1:11" s="139" customFormat="1" ht="30" customHeight="1">
      <c r="A10365" s="140" t="s">
        <v>5753</v>
      </c>
      <c r="B10365" s="142"/>
      <c r="C10365" s="142"/>
      <c r="D10365" s="142"/>
      <c r="E10365" s="142"/>
      <c r="F10365" s="142"/>
      <c r="K10365" s="140" t="s">
        <v>9234</v>
      </c>
    </row>
    <row r="10366" spans="1:11" s="139" customFormat="1" ht="30" customHeight="1">
      <c r="A10366" s="140" t="s">
        <v>5754</v>
      </c>
      <c r="B10366" s="142"/>
      <c r="C10366" s="142"/>
      <c r="D10366" s="142"/>
      <c r="E10366" s="142"/>
      <c r="F10366" s="142"/>
      <c r="K10366" s="140" t="s">
        <v>9235</v>
      </c>
    </row>
    <row r="10367" spans="1:11" s="139" customFormat="1" ht="30" customHeight="1">
      <c r="A10367" s="140" t="s">
        <v>5755</v>
      </c>
      <c r="B10367" s="142"/>
      <c r="C10367" s="142"/>
      <c r="D10367" s="142"/>
      <c r="E10367" s="142"/>
      <c r="F10367" s="142"/>
      <c r="K10367" s="140" t="s">
        <v>9236</v>
      </c>
    </row>
    <row r="10368" spans="1:11" s="139" customFormat="1" ht="30" customHeight="1">
      <c r="A10368" s="140" t="s">
        <v>5756</v>
      </c>
      <c r="B10368" s="142"/>
      <c r="C10368" s="142"/>
      <c r="D10368" s="142"/>
      <c r="E10368" s="142"/>
      <c r="F10368" s="142"/>
      <c r="K10368" s="140" t="s">
        <v>9237</v>
      </c>
    </row>
    <row r="10369" spans="1:11" s="139" customFormat="1" ht="30" customHeight="1">
      <c r="A10369" s="140" t="s">
        <v>5757</v>
      </c>
      <c r="B10369" s="142"/>
      <c r="C10369" s="142"/>
      <c r="D10369" s="142"/>
      <c r="E10369" s="142"/>
      <c r="F10369" s="142"/>
      <c r="K10369" s="140" t="s">
        <v>9238</v>
      </c>
    </row>
    <row r="10370" spans="1:11" s="139" customFormat="1" ht="30" customHeight="1">
      <c r="A10370" s="140" t="s">
        <v>5758</v>
      </c>
      <c r="B10370" s="142"/>
      <c r="C10370" s="142"/>
      <c r="D10370" s="142"/>
      <c r="E10370" s="142"/>
      <c r="F10370" s="142"/>
      <c r="K10370" s="140" t="s">
        <v>9239</v>
      </c>
    </row>
    <row r="10371" spans="1:11" s="139" customFormat="1" ht="30" customHeight="1">
      <c r="A10371" s="140" t="s">
        <v>6435</v>
      </c>
      <c r="B10371" s="142"/>
      <c r="C10371" s="142"/>
      <c r="D10371" s="142"/>
      <c r="E10371" s="142"/>
      <c r="F10371" s="142"/>
      <c r="K10371" s="140" t="s">
        <v>9812</v>
      </c>
    </row>
    <row r="10372" spans="1:11" s="139" customFormat="1" ht="30" customHeight="1">
      <c r="A10372" s="140" t="s">
        <v>5760</v>
      </c>
      <c r="B10372" s="142"/>
      <c r="C10372" s="142"/>
      <c r="D10372" s="142"/>
      <c r="E10372" s="142"/>
      <c r="F10372" s="142"/>
      <c r="K10372" s="140" t="s">
        <v>9241</v>
      </c>
    </row>
    <row r="10373" spans="1:11" s="139" customFormat="1" ht="30" customHeight="1">
      <c r="A10373" s="140" t="s">
        <v>5761</v>
      </c>
      <c r="B10373" s="142"/>
      <c r="C10373" s="142"/>
      <c r="D10373" s="142"/>
      <c r="E10373" s="142"/>
      <c r="F10373" s="142"/>
      <c r="K10373" s="140" t="s">
        <v>9242</v>
      </c>
    </row>
    <row r="10374" spans="1:11" s="139" customFormat="1" ht="30" customHeight="1">
      <c r="A10374" s="140" t="s">
        <v>5762</v>
      </c>
      <c r="B10374" s="142"/>
      <c r="C10374" s="142"/>
      <c r="D10374" s="142"/>
      <c r="E10374" s="142"/>
      <c r="F10374" s="142"/>
      <c r="K10374" s="140" t="s">
        <v>9243</v>
      </c>
    </row>
    <row r="10375" spans="1:11" s="139" customFormat="1" ht="30" customHeight="1">
      <c r="A10375" s="140" t="s">
        <v>5763</v>
      </c>
      <c r="B10375" s="142"/>
      <c r="C10375" s="142"/>
      <c r="D10375" s="142"/>
      <c r="E10375" s="142"/>
      <c r="F10375" s="142"/>
      <c r="K10375" s="140" t="s">
        <v>9244</v>
      </c>
    </row>
    <row r="10376" spans="1:11" s="139" customFormat="1" ht="30" customHeight="1">
      <c r="A10376" s="140" t="s">
        <v>5762</v>
      </c>
      <c r="B10376" s="142"/>
      <c r="C10376" s="142"/>
      <c r="D10376" s="142"/>
      <c r="E10376" s="142"/>
      <c r="F10376" s="142"/>
      <c r="K10376" s="140" t="s">
        <v>9243</v>
      </c>
    </row>
    <row r="10377" spans="1:11" s="139" customFormat="1" ht="30" customHeight="1">
      <c r="A10377" s="140" t="s">
        <v>5764</v>
      </c>
      <c r="B10377" s="142"/>
      <c r="C10377" s="142"/>
      <c r="D10377" s="142"/>
      <c r="E10377" s="142"/>
      <c r="F10377" s="142"/>
      <c r="K10377" s="140" t="s">
        <v>9245</v>
      </c>
    </row>
    <row r="10378" spans="1:11" s="139" customFormat="1" ht="30" customHeight="1">
      <c r="A10378" s="140" t="s">
        <v>5765</v>
      </c>
      <c r="B10378" s="142"/>
      <c r="C10378" s="142"/>
      <c r="D10378" s="142"/>
      <c r="E10378" s="142"/>
      <c r="F10378" s="142"/>
      <c r="K10378" s="140" t="s">
        <v>9246</v>
      </c>
    </row>
    <row r="10379" spans="1:11" s="139" customFormat="1" ht="30" customHeight="1">
      <c r="A10379" s="140" t="s">
        <v>52</v>
      </c>
      <c r="B10379" s="142"/>
      <c r="C10379" s="142"/>
      <c r="D10379" s="142"/>
      <c r="E10379" s="142"/>
      <c r="F10379" s="142"/>
      <c r="K10379" s="140" t="s">
        <v>6676</v>
      </c>
    </row>
    <row r="10380" spans="1:11" s="139" customFormat="1" ht="30" customHeight="1">
      <c r="A10380" s="140" t="s">
        <v>5576</v>
      </c>
      <c r="B10380" s="142"/>
      <c r="C10380" s="142"/>
      <c r="D10380" s="142"/>
      <c r="E10380" s="142"/>
      <c r="F10380" s="142"/>
      <c r="K10380" s="140" t="s">
        <v>9023</v>
      </c>
    </row>
    <row r="10381" spans="1:11" s="139" customFormat="1" ht="30" customHeight="1">
      <c r="A10381" s="140" t="s">
        <v>5766</v>
      </c>
      <c r="B10381" s="142"/>
      <c r="C10381" s="142"/>
      <c r="D10381" s="142"/>
      <c r="E10381" s="142"/>
      <c r="F10381" s="142"/>
      <c r="K10381" s="140" t="s">
        <v>9247</v>
      </c>
    </row>
    <row r="10382" spans="1:11" s="139" customFormat="1" ht="30" customHeight="1">
      <c r="A10382" s="140" t="s">
        <v>5826</v>
      </c>
      <c r="B10382" s="142">
        <v>44337.599999999999</v>
      </c>
      <c r="C10382" s="142"/>
      <c r="D10382" s="142"/>
      <c r="E10382" s="142">
        <v>44337.599999999999</v>
      </c>
      <c r="F10382" s="142" t="s">
        <v>8742</v>
      </c>
      <c r="K10382" s="140" t="s">
        <v>9248</v>
      </c>
    </row>
    <row r="10383" spans="1:11" s="139" customFormat="1" ht="30" customHeight="1">
      <c r="A10383" s="140" t="s">
        <v>5827</v>
      </c>
      <c r="B10383" s="142"/>
      <c r="C10383" s="142">
        <v>195609.60000000001</v>
      </c>
      <c r="D10383" s="142"/>
      <c r="E10383" s="142">
        <v>195609.60000000001</v>
      </c>
      <c r="F10383" s="142" t="s">
        <v>8744</v>
      </c>
      <c r="K10383" s="140" t="s">
        <v>9249</v>
      </c>
    </row>
    <row r="10384" spans="1:11" s="139" customFormat="1" ht="30" customHeight="1">
      <c r="A10384" s="140" t="s">
        <v>5828</v>
      </c>
      <c r="B10384" s="142"/>
      <c r="C10384" s="142"/>
      <c r="D10384" s="142">
        <v>81007.199999999997</v>
      </c>
      <c r="E10384" s="142">
        <v>81007.199999999997</v>
      </c>
      <c r="F10384" s="142" t="s">
        <v>8746</v>
      </c>
      <c r="K10384" s="140" t="s">
        <v>9250</v>
      </c>
    </row>
    <row r="10385" spans="1:11" s="139" customFormat="1" ht="30" customHeight="1">
      <c r="A10385" s="140" t="s">
        <v>5770</v>
      </c>
      <c r="B10385" s="142"/>
      <c r="C10385" s="142"/>
      <c r="D10385" s="142"/>
      <c r="E10385" s="142"/>
      <c r="F10385" s="142"/>
      <c r="K10385" s="140" t="s">
        <v>9251</v>
      </c>
    </row>
    <row r="10386" spans="1:11" s="139" customFormat="1" ht="30" customHeight="1">
      <c r="A10386" s="140" t="s">
        <v>5829</v>
      </c>
      <c r="B10386" s="142">
        <v>28767.599999999999</v>
      </c>
      <c r="C10386" s="142"/>
      <c r="D10386" s="142"/>
      <c r="E10386" s="142">
        <v>28767.599999999999</v>
      </c>
      <c r="F10386" s="142" t="s">
        <v>8418</v>
      </c>
      <c r="K10386" s="140" t="s">
        <v>9252</v>
      </c>
    </row>
    <row r="10387" spans="1:11" s="139" customFormat="1" ht="30" customHeight="1">
      <c r="A10387" s="140" t="s">
        <v>5830</v>
      </c>
      <c r="B10387" s="142"/>
      <c r="C10387" s="142">
        <v>48902.400000000001</v>
      </c>
      <c r="D10387" s="142"/>
      <c r="E10387" s="142">
        <v>48902.400000000001</v>
      </c>
      <c r="F10387" s="142" t="s">
        <v>8420</v>
      </c>
      <c r="K10387" s="140" t="s">
        <v>9253</v>
      </c>
    </row>
    <row r="10388" spans="1:11" s="139" customFormat="1" ht="30" customHeight="1">
      <c r="A10388" s="140" t="s">
        <v>5831</v>
      </c>
      <c r="B10388" s="142"/>
      <c r="C10388" s="142"/>
      <c r="D10388" s="142">
        <v>143809.20000000001</v>
      </c>
      <c r="E10388" s="142">
        <v>143809.20000000001</v>
      </c>
      <c r="F10388" s="142" t="s">
        <v>8422</v>
      </c>
      <c r="K10388" s="140" t="s">
        <v>9254</v>
      </c>
    </row>
    <row r="10389" spans="1:11" s="139" customFormat="1" ht="30" customHeight="1">
      <c r="A10389" s="140" t="s">
        <v>52</v>
      </c>
      <c r="B10389" s="142"/>
      <c r="C10389" s="142"/>
      <c r="D10389" s="142"/>
      <c r="E10389" s="142"/>
      <c r="F10389" s="142"/>
      <c r="K10389" s="140" t="s">
        <v>52</v>
      </c>
    </row>
    <row r="10390" spans="1:11" s="139" customFormat="1" ht="30" customHeight="1">
      <c r="A10390" s="140" t="s">
        <v>3748</v>
      </c>
      <c r="B10390" s="142">
        <v>73105.2</v>
      </c>
      <c r="C10390" s="142">
        <v>244512</v>
      </c>
      <c r="D10390" s="142">
        <v>224816.4</v>
      </c>
      <c r="E10390" s="142">
        <v>542433.6</v>
      </c>
      <c r="F10390" s="142"/>
      <c r="K10390" s="140" t="s">
        <v>6919</v>
      </c>
    </row>
    <row r="10391" spans="1:11" s="139" customFormat="1" ht="30" customHeight="1">
      <c r="A10391" s="140" t="s">
        <v>52</v>
      </c>
      <c r="B10391" s="142"/>
      <c r="C10391" s="142"/>
      <c r="D10391" s="142"/>
      <c r="E10391" s="142"/>
      <c r="F10391" s="142"/>
      <c r="K10391" s="140" t="s">
        <v>6758</v>
      </c>
    </row>
    <row r="10392" spans="1:11" s="139" customFormat="1" ht="30" customHeight="1">
      <c r="A10392" s="140" t="s">
        <v>3956</v>
      </c>
      <c r="B10392" s="142"/>
      <c r="C10392" s="142"/>
      <c r="D10392" s="142"/>
      <c r="E10392" s="142"/>
      <c r="F10392" s="142"/>
      <c r="K10392" s="140" t="s">
        <v>7073</v>
      </c>
    </row>
    <row r="10393" spans="1:11" s="139" customFormat="1" ht="30" customHeight="1">
      <c r="A10393" s="140" t="s">
        <v>5836</v>
      </c>
      <c r="B10393" s="142"/>
      <c r="C10393" s="142">
        <v>859920.3</v>
      </c>
      <c r="D10393" s="142"/>
      <c r="E10393" s="142">
        <v>859920.3</v>
      </c>
      <c r="F10393" s="142" t="s">
        <v>6752</v>
      </c>
      <c r="K10393" s="140" t="s">
        <v>9260</v>
      </c>
    </row>
    <row r="10394" spans="1:11" s="139" customFormat="1" ht="30" customHeight="1">
      <c r="A10394" s="140" t="s">
        <v>5837</v>
      </c>
      <c r="B10394" s="142"/>
      <c r="C10394" s="142">
        <v>509425.2</v>
      </c>
      <c r="D10394" s="142"/>
      <c r="E10394" s="142">
        <v>509425.2</v>
      </c>
      <c r="F10394" s="142" t="s">
        <v>6755</v>
      </c>
      <c r="K10394" s="140" t="s">
        <v>9261</v>
      </c>
    </row>
    <row r="10395" spans="1:11" s="139" customFormat="1" ht="30" customHeight="1">
      <c r="A10395" s="140" t="s">
        <v>6436</v>
      </c>
      <c r="B10395" s="142"/>
      <c r="C10395" s="142">
        <v>141237</v>
      </c>
      <c r="D10395" s="142"/>
      <c r="E10395" s="142">
        <v>141237</v>
      </c>
      <c r="F10395" s="142" t="s">
        <v>6808</v>
      </c>
      <c r="K10395" s="140" t="s">
        <v>9312</v>
      </c>
    </row>
    <row r="10396" spans="1:11" s="139" customFormat="1" ht="30" customHeight="1">
      <c r="A10396" s="140" t="s">
        <v>52</v>
      </c>
      <c r="B10396" s="142"/>
      <c r="C10396" s="142"/>
      <c r="D10396" s="142"/>
      <c r="E10396" s="142"/>
      <c r="F10396" s="142"/>
      <c r="K10396" s="140" t="s">
        <v>52</v>
      </c>
    </row>
    <row r="10397" spans="1:11" s="139" customFormat="1" ht="30" customHeight="1">
      <c r="A10397" s="140" t="s">
        <v>3748</v>
      </c>
      <c r="B10397" s="142"/>
      <c r="C10397" s="142">
        <v>1510582.5</v>
      </c>
      <c r="D10397" s="142"/>
      <c r="E10397" s="142">
        <v>1510582.5</v>
      </c>
      <c r="F10397" s="142"/>
      <c r="K10397" s="140" t="s">
        <v>6924</v>
      </c>
    </row>
    <row r="10398" spans="1:11" s="139" customFormat="1" ht="30" customHeight="1">
      <c r="A10398" s="140" t="s">
        <v>52</v>
      </c>
      <c r="B10398" s="146"/>
      <c r="C10398" s="146"/>
      <c r="D10398" s="146"/>
      <c r="E10398" s="146"/>
      <c r="F10398" s="146"/>
      <c r="K10398" s="140" t="s">
        <v>6994</v>
      </c>
    </row>
    <row r="10399" spans="1:11" s="139" customFormat="1" ht="30" customHeight="1">
      <c r="A10399" s="140" t="s">
        <v>3621</v>
      </c>
      <c r="B10399" s="142">
        <v>73105.2</v>
      </c>
      <c r="C10399" s="142">
        <v>1755094.5</v>
      </c>
      <c r="D10399" s="142">
        <v>224816.4</v>
      </c>
      <c r="E10399" s="142">
        <v>2053016.0999999999</v>
      </c>
      <c r="F10399" s="142"/>
      <c r="K10399" s="140" t="s">
        <v>6762</v>
      </c>
    </row>
    <row r="10400" spans="1:11" s="139" customFormat="1" ht="30" customHeight="1">
      <c r="A10400" s="140"/>
      <c r="B10400" s="140"/>
      <c r="C10400" s="140"/>
      <c r="D10400" s="140"/>
      <c r="E10400" s="140"/>
      <c r="F10400" s="140"/>
    </row>
    <row r="10401" spans="1:11" s="139" customFormat="1" ht="30" customHeight="1" thickBot="1">
      <c r="A10401" s="144" t="s">
        <v>3566</v>
      </c>
      <c r="B10401" s="145">
        <v>73105</v>
      </c>
      <c r="C10401" s="145">
        <v>1755094</v>
      </c>
      <c r="D10401" s="145">
        <v>224816</v>
      </c>
      <c r="E10401" s="145">
        <v>2053015</v>
      </c>
      <c r="F10401" s="144"/>
    </row>
    <row r="10402" spans="1:11" s="139" customFormat="1" ht="30" customHeight="1">
      <c r="A10402" s="140"/>
      <c r="B10402" s="140"/>
      <c r="C10402" s="140"/>
      <c r="D10402" s="140"/>
      <c r="E10402" s="140"/>
      <c r="F10402" s="140"/>
    </row>
    <row r="10403" spans="1:11" s="139" customFormat="1" ht="30" customHeight="1">
      <c r="A10403" s="140" t="s">
        <v>9813</v>
      </c>
      <c r="B10403" s="141">
        <v>2181</v>
      </c>
      <c r="C10403" s="141">
        <v>10174</v>
      </c>
      <c r="D10403" s="141">
        <v>1589</v>
      </c>
      <c r="E10403" s="141">
        <v>13944</v>
      </c>
      <c r="F10403" s="140" t="s">
        <v>52</v>
      </c>
      <c r="G10403" s="139" t="s">
        <v>52</v>
      </c>
      <c r="H10403" s="139" t="s">
        <v>6670</v>
      </c>
      <c r="K10403" s="139">
        <v>1</v>
      </c>
    </row>
    <row r="10404" spans="1:11" s="139" customFormat="1" ht="30" customHeight="1">
      <c r="A10404" s="147"/>
      <c r="B10404" s="140"/>
      <c r="C10404" s="140"/>
      <c r="D10404" s="140"/>
      <c r="E10404" s="140"/>
      <c r="F10404" s="140"/>
    </row>
    <row r="10405" spans="1:11" s="139" customFormat="1" ht="30" customHeight="1">
      <c r="A10405" s="140" t="s">
        <v>6674</v>
      </c>
      <c r="B10405" s="140"/>
      <c r="C10405" s="140"/>
      <c r="D10405" s="140"/>
      <c r="E10405" s="140"/>
      <c r="F10405" s="140"/>
      <c r="G10405" s="139" t="s">
        <v>52</v>
      </c>
      <c r="I10405" s="139" t="s">
        <v>1535</v>
      </c>
      <c r="J10405" s="139" t="s">
        <v>52</v>
      </c>
      <c r="K10405" s="139" t="s">
        <v>56</v>
      </c>
    </row>
    <row r="10406" spans="1:11" s="139" customFormat="1" ht="30" customHeight="1">
      <c r="A10406" s="140" t="s">
        <v>6437</v>
      </c>
      <c r="B10406" s="142"/>
      <c r="C10406" s="142"/>
      <c r="D10406" s="142"/>
      <c r="E10406" s="142"/>
      <c r="F10406" s="142"/>
      <c r="K10406" s="140" t="s">
        <v>9814</v>
      </c>
    </row>
    <row r="10407" spans="1:11" s="139" customFormat="1" ht="30" customHeight="1">
      <c r="A10407" s="140" t="s">
        <v>52</v>
      </c>
      <c r="B10407" s="142"/>
      <c r="C10407" s="142"/>
      <c r="D10407" s="142"/>
      <c r="E10407" s="142"/>
      <c r="F10407" s="142"/>
      <c r="K10407" s="140" t="s">
        <v>52</v>
      </c>
    </row>
    <row r="10408" spans="1:11" s="139" customFormat="1" ht="30" customHeight="1">
      <c r="A10408" s="140" t="s">
        <v>3548</v>
      </c>
      <c r="B10408" s="142"/>
      <c r="C10408" s="142"/>
      <c r="D10408" s="142"/>
      <c r="E10408" s="142"/>
      <c r="F10408" s="142"/>
      <c r="K10408" s="140" t="s">
        <v>6677</v>
      </c>
    </row>
    <row r="10409" spans="1:11" s="139" customFormat="1" ht="30" customHeight="1">
      <c r="A10409" s="140" t="s">
        <v>6438</v>
      </c>
      <c r="B10409" s="142"/>
      <c r="C10409" s="142"/>
      <c r="D10409" s="142"/>
      <c r="E10409" s="142"/>
      <c r="F10409" s="142"/>
      <c r="K10409" s="140" t="s">
        <v>9815</v>
      </c>
    </row>
    <row r="10410" spans="1:11" s="139" customFormat="1" ht="30" customHeight="1">
      <c r="A10410" s="140" t="s">
        <v>6439</v>
      </c>
      <c r="B10410" s="142"/>
      <c r="C10410" s="142"/>
      <c r="D10410" s="142"/>
      <c r="E10410" s="142"/>
      <c r="F10410" s="142"/>
      <c r="K10410" s="140" t="s">
        <v>9816</v>
      </c>
    </row>
    <row r="10411" spans="1:11" s="139" customFormat="1" ht="30" customHeight="1">
      <c r="A10411" s="140" t="s">
        <v>6440</v>
      </c>
      <c r="B10411" s="142"/>
      <c r="C10411" s="142"/>
      <c r="D10411" s="142"/>
      <c r="E10411" s="142"/>
      <c r="F10411" s="142"/>
      <c r="K10411" s="140" t="s">
        <v>9817</v>
      </c>
    </row>
    <row r="10412" spans="1:11" s="139" customFormat="1" ht="30" customHeight="1">
      <c r="A10412" s="140" t="s">
        <v>6441</v>
      </c>
      <c r="B10412" s="142"/>
      <c r="C10412" s="142"/>
      <c r="D10412" s="142"/>
      <c r="E10412" s="142"/>
      <c r="F10412" s="142"/>
      <c r="K10412" s="140" t="s">
        <v>9818</v>
      </c>
    </row>
    <row r="10413" spans="1:11" s="139" customFormat="1" ht="30" customHeight="1">
      <c r="A10413" s="140" t="s">
        <v>6442</v>
      </c>
      <c r="B10413" s="142"/>
      <c r="C10413" s="142"/>
      <c r="D10413" s="142"/>
      <c r="E10413" s="142"/>
      <c r="F10413" s="142"/>
      <c r="K10413" s="140" t="s">
        <v>9819</v>
      </c>
    </row>
    <row r="10414" spans="1:11" s="139" customFormat="1" ht="30" customHeight="1">
      <c r="A10414" s="140" t="s">
        <v>6443</v>
      </c>
      <c r="B10414" s="142"/>
      <c r="C10414" s="142"/>
      <c r="D10414" s="142"/>
      <c r="E10414" s="142"/>
      <c r="F10414" s="142"/>
      <c r="K10414" s="140" t="s">
        <v>9820</v>
      </c>
    </row>
    <row r="10415" spans="1:11" s="139" customFormat="1" ht="30" customHeight="1">
      <c r="A10415" s="140" t="s">
        <v>6444</v>
      </c>
      <c r="B10415" s="142"/>
      <c r="C10415" s="142"/>
      <c r="D10415" s="142"/>
      <c r="E10415" s="142"/>
      <c r="F10415" s="142"/>
      <c r="K10415" s="140" t="s">
        <v>9821</v>
      </c>
    </row>
    <row r="10416" spans="1:11" s="139" customFormat="1" ht="30" customHeight="1">
      <c r="A10416" s="140" t="s">
        <v>6445</v>
      </c>
      <c r="B10416" s="142"/>
      <c r="C10416" s="142"/>
      <c r="D10416" s="142"/>
      <c r="E10416" s="142"/>
      <c r="F10416" s="142"/>
      <c r="K10416" s="140" t="s">
        <v>9822</v>
      </c>
    </row>
    <row r="10417" spans="1:11" s="139" customFormat="1" ht="30" customHeight="1">
      <c r="A10417" s="140" t="s">
        <v>4256</v>
      </c>
      <c r="B10417" s="142"/>
      <c r="C10417" s="142"/>
      <c r="D10417" s="142"/>
      <c r="E10417" s="142"/>
      <c r="F10417" s="142"/>
      <c r="K10417" s="140" t="s">
        <v>7498</v>
      </c>
    </row>
    <row r="10418" spans="1:11" s="139" customFormat="1" ht="30" customHeight="1">
      <c r="A10418" s="140" t="s">
        <v>52</v>
      </c>
      <c r="B10418" s="142"/>
      <c r="C10418" s="142"/>
      <c r="D10418" s="142"/>
      <c r="E10418" s="142"/>
      <c r="F10418" s="142"/>
      <c r="K10418" s="140" t="s">
        <v>6676</v>
      </c>
    </row>
    <row r="10419" spans="1:11" s="139" customFormat="1" ht="30" customHeight="1">
      <c r="A10419" s="140" t="s">
        <v>3586</v>
      </c>
      <c r="B10419" s="142"/>
      <c r="C10419" s="142"/>
      <c r="D10419" s="142"/>
      <c r="E10419" s="142"/>
      <c r="F10419" s="142"/>
      <c r="K10419" s="140" t="s">
        <v>7500</v>
      </c>
    </row>
    <row r="10420" spans="1:11" s="139" customFormat="1" ht="30" customHeight="1">
      <c r="A10420" s="140" t="s">
        <v>6446</v>
      </c>
      <c r="B10420" s="142"/>
      <c r="C10420" s="142"/>
      <c r="D10420" s="142"/>
      <c r="E10420" s="142"/>
      <c r="F10420" s="142"/>
      <c r="K10420" s="140" t="s">
        <v>9823</v>
      </c>
    </row>
    <row r="10421" spans="1:11" s="139" customFormat="1" ht="30" customHeight="1">
      <c r="A10421" s="140" t="s">
        <v>6447</v>
      </c>
      <c r="B10421" s="142"/>
      <c r="C10421" s="142"/>
      <c r="D10421" s="142"/>
      <c r="E10421" s="142"/>
      <c r="F10421" s="142"/>
      <c r="K10421" s="140" t="s">
        <v>7526</v>
      </c>
    </row>
    <row r="10422" spans="1:11" s="139" customFormat="1" ht="30" customHeight="1">
      <c r="A10422" s="140" t="s">
        <v>52</v>
      </c>
      <c r="B10422" s="142"/>
      <c r="C10422" s="142"/>
      <c r="D10422" s="142"/>
      <c r="E10422" s="142"/>
      <c r="F10422" s="142"/>
      <c r="K10422" s="140" t="s">
        <v>52</v>
      </c>
    </row>
    <row r="10423" spans="1:11" s="139" customFormat="1" ht="30" customHeight="1">
      <c r="A10423" s="140" t="s">
        <v>6448</v>
      </c>
      <c r="B10423" s="142"/>
      <c r="C10423" s="142"/>
      <c r="D10423" s="142"/>
      <c r="E10423" s="142"/>
      <c r="F10423" s="142"/>
      <c r="K10423" s="140" t="s">
        <v>9824</v>
      </c>
    </row>
    <row r="10424" spans="1:11" s="139" customFormat="1" ht="30" customHeight="1">
      <c r="A10424" s="140" t="s">
        <v>6449</v>
      </c>
      <c r="B10424" s="142"/>
      <c r="C10424" s="142"/>
      <c r="D10424" s="142"/>
      <c r="E10424" s="142"/>
      <c r="F10424" s="142"/>
      <c r="K10424" s="140" t="s">
        <v>9825</v>
      </c>
    </row>
    <row r="10425" spans="1:11" s="139" customFormat="1" ht="30" customHeight="1">
      <c r="A10425" s="140" t="s">
        <v>6450</v>
      </c>
      <c r="B10425" s="142">
        <v>25.6</v>
      </c>
      <c r="C10425" s="142"/>
      <c r="D10425" s="142"/>
      <c r="E10425" s="142">
        <v>25.6</v>
      </c>
      <c r="F10425" s="142" t="s">
        <v>9826</v>
      </c>
      <c r="K10425" s="140" t="s">
        <v>9827</v>
      </c>
    </row>
    <row r="10426" spans="1:11" s="139" customFormat="1" ht="30" customHeight="1">
      <c r="A10426" s="140" t="s">
        <v>6451</v>
      </c>
      <c r="B10426" s="142"/>
      <c r="C10426" s="142">
        <v>124.9</v>
      </c>
      <c r="D10426" s="142"/>
      <c r="E10426" s="142">
        <v>124.9</v>
      </c>
      <c r="F10426" s="142" t="s">
        <v>9828</v>
      </c>
      <c r="K10426" s="140" t="s">
        <v>9829</v>
      </c>
    </row>
    <row r="10427" spans="1:11" s="139" customFormat="1" ht="30" customHeight="1">
      <c r="A10427" s="140" t="s">
        <v>6452</v>
      </c>
      <c r="B10427" s="142"/>
      <c r="C10427" s="142"/>
      <c r="D10427" s="142">
        <v>16.7</v>
      </c>
      <c r="E10427" s="142">
        <v>16.7</v>
      </c>
      <c r="F10427" s="142" t="s">
        <v>9830</v>
      </c>
      <c r="K10427" s="140" t="s">
        <v>9831</v>
      </c>
    </row>
    <row r="10428" spans="1:11" s="139" customFormat="1" ht="30" customHeight="1">
      <c r="A10428" s="140" t="s">
        <v>6453</v>
      </c>
      <c r="B10428" s="142"/>
      <c r="C10428" s="142"/>
      <c r="D10428" s="142"/>
      <c r="E10428" s="142"/>
      <c r="F10428" s="142"/>
      <c r="K10428" s="140" t="s">
        <v>9832</v>
      </c>
    </row>
    <row r="10429" spans="1:11" s="139" customFormat="1" ht="30" customHeight="1">
      <c r="A10429" s="140" t="s">
        <v>6454</v>
      </c>
      <c r="B10429" s="142">
        <v>25.6</v>
      </c>
      <c r="C10429" s="142">
        <v>124.9</v>
      </c>
      <c r="D10429" s="142">
        <v>16.7</v>
      </c>
      <c r="E10429" s="142">
        <v>167.2</v>
      </c>
      <c r="F10429" s="142"/>
      <c r="K10429" s="140" t="s">
        <v>8838</v>
      </c>
    </row>
    <row r="10430" spans="1:11" s="139" customFormat="1" ht="30" customHeight="1">
      <c r="A10430" s="140" t="s">
        <v>6453</v>
      </c>
      <c r="B10430" s="142"/>
      <c r="C10430" s="142"/>
      <c r="D10430" s="142"/>
      <c r="E10430" s="142"/>
      <c r="F10430" s="142"/>
      <c r="K10430" s="140" t="s">
        <v>9832</v>
      </c>
    </row>
    <row r="10431" spans="1:11" s="139" customFormat="1" ht="30" customHeight="1">
      <c r="A10431" s="140" t="s">
        <v>52</v>
      </c>
      <c r="B10431" s="142"/>
      <c r="C10431" s="142"/>
      <c r="D10431" s="142"/>
      <c r="E10431" s="142"/>
      <c r="F10431" s="142"/>
      <c r="K10431" s="140" t="s">
        <v>6758</v>
      </c>
    </row>
    <row r="10432" spans="1:11" s="139" customFormat="1" ht="30" customHeight="1">
      <c r="A10432" s="140" t="s">
        <v>6455</v>
      </c>
      <c r="B10432" s="142"/>
      <c r="C10432" s="142"/>
      <c r="D10432" s="142"/>
      <c r="E10432" s="142"/>
      <c r="F10432" s="142"/>
      <c r="K10432" s="140" t="s">
        <v>9833</v>
      </c>
    </row>
    <row r="10433" spans="1:11" s="139" customFormat="1" ht="30" customHeight="1">
      <c r="A10433" s="140" t="s">
        <v>6456</v>
      </c>
      <c r="B10433" s="142"/>
      <c r="C10433" s="142"/>
      <c r="D10433" s="142"/>
      <c r="E10433" s="142"/>
      <c r="F10433" s="142"/>
      <c r="K10433" s="140" t="s">
        <v>9834</v>
      </c>
    </row>
    <row r="10434" spans="1:11" s="139" customFormat="1" ht="30" customHeight="1">
      <c r="A10434" s="140" t="s">
        <v>4267</v>
      </c>
      <c r="B10434" s="142"/>
      <c r="C10434" s="142"/>
      <c r="D10434" s="142"/>
      <c r="E10434" s="142"/>
      <c r="F10434" s="142"/>
      <c r="K10434" s="140" t="s">
        <v>7513</v>
      </c>
    </row>
    <row r="10435" spans="1:11" s="139" customFormat="1" ht="30" customHeight="1">
      <c r="A10435" s="140" t="s">
        <v>6457</v>
      </c>
      <c r="B10435" s="142"/>
      <c r="C10435" s="142"/>
      <c r="D10435" s="142"/>
      <c r="E10435" s="142"/>
      <c r="F10435" s="142"/>
      <c r="K10435" s="140" t="s">
        <v>9835</v>
      </c>
    </row>
    <row r="10436" spans="1:11" s="139" customFormat="1" ht="30" customHeight="1">
      <c r="A10436" s="140" t="s">
        <v>6458</v>
      </c>
      <c r="B10436" s="142"/>
      <c r="C10436" s="142"/>
      <c r="D10436" s="142"/>
      <c r="E10436" s="142"/>
      <c r="F10436" s="142"/>
      <c r="K10436" s="140" t="s">
        <v>7515</v>
      </c>
    </row>
    <row r="10437" spans="1:11" s="139" customFormat="1" ht="30" customHeight="1">
      <c r="A10437" s="140" t="s">
        <v>6459</v>
      </c>
      <c r="B10437" s="142">
        <v>2155.6999999999998</v>
      </c>
      <c r="C10437" s="142"/>
      <c r="D10437" s="142"/>
      <c r="E10437" s="142">
        <v>2155.6999999999998</v>
      </c>
      <c r="F10437" s="142" t="s">
        <v>9836</v>
      </c>
      <c r="K10437" s="140" t="s">
        <v>9837</v>
      </c>
    </row>
    <row r="10438" spans="1:11" s="139" customFormat="1" ht="30" customHeight="1">
      <c r="A10438" s="140" t="s">
        <v>6460</v>
      </c>
      <c r="B10438" s="142"/>
      <c r="C10438" s="142">
        <v>10049.1</v>
      </c>
      <c r="D10438" s="142"/>
      <c r="E10438" s="142">
        <v>10049.1</v>
      </c>
      <c r="F10438" s="142" t="s">
        <v>9838</v>
      </c>
      <c r="K10438" s="140" t="s">
        <v>9839</v>
      </c>
    </row>
    <row r="10439" spans="1:11" s="139" customFormat="1" ht="30" customHeight="1">
      <c r="A10439" s="140" t="s">
        <v>6461</v>
      </c>
      <c r="B10439" s="142"/>
      <c r="C10439" s="142"/>
      <c r="D10439" s="142">
        <v>1573.2</v>
      </c>
      <c r="E10439" s="142">
        <v>1573.2</v>
      </c>
      <c r="F10439" s="142" t="s">
        <v>9840</v>
      </c>
      <c r="K10439" s="140" t="s">
        <v>9841</v>
      </c>
    </row>
    <row r="10440" spans="1:11" s="139" customFormat="1" ht="30" customHeight="1">
      <c r="A10440" s="140" t="s">
        <v>52</v>
      </c>
      <c r="B10440" s="146"/>
      <c r="C10440" s="146"/>
      <c r="D10440" s="146"/>
      <c r="E10440" s="146"/>
      <c r="F10440" s="146"/>
      <c r="K10440" s="140" t="s">
        <v>6994</v>
      </c>
    </row>
    <row r="10441" spans="1:11" s="139" customFormat="1" ht="30" customHeight="1">
      <c r="A10441" s="140" t="s">
        <v>6462</v>
      </c>
      <c r="B10441" s="142">
        <v>2155.6999999999998</v>
      </c>
      <c r="C10441" s="142">
        <v>10049.1</v>
      </c>
      <c r="D10441" s="142">
        <v>1573.2</v>
      </c>
      <c r="E10441" s="142">
        <v>13778</v>
      </c>
      <c r="F10441" s="142"/>
      <c r="K10441" s="140" t="s">
        <v>8839</v>
      </c>
    </row>
    <row r="10442" spans="1:11" s="139" customFormat="1" ht="30" customHeight="1">
      <c r="A10442" s="140" t="s">
        <v>52</v>
      </c>
      <c r="B10442" s="142"/>
      <c r="C10442" s="142"/>
      <c r="D10442" s="142"/>
      <c r="E10442" s="142"/>
      <c r="F10442" s="142"/>
      <c r="K10442" s="140" t="s">
        <v>52</v>
      </c>
    </row>
    <row r="10443" spans="1:11" s="139" customFormat="1" ht="30" customHeight="1">
      <c r="A10443" s="140" t="s">
        <v>3621</v>
      </c>
      <c r="B10443" s="142">
        <v>2181.3000000000002</v>
      </c>
      <c r="C10443" s="142">
        <v>10174</v>
      </c>
      <c r="D10443" s="142">
        <v>1589.9</v>
      </c>
      <c r="E10443" s="142">
        <v>13945.2</v>
      </c>
      <c r="F10443" s="142"/>
      <c r="K10443" s="140" t="s">
        <v>6762</v>
      </c>
    </row>
    <row r="10444" spans="1:11" s="139" customFormat="1" ht="30" customHeight="1">
      <c r="A10444" s="140"/>
      <c r="B10444" s="140"/>
      <c r="C10444" s="140"/>
      <c r="D10444" s="140"/>
      <c r="E10444" s="140"/>
      <c r="F10444" s="140"/>
    </row>
    <row r="10445" spans="1:11" s="139" customFormat="1" ht="30" customHeight="1" thickBot="1">
      <c r="A10445" s="144" t="s">
        <v>3566</v>
      </c>
      <c r="B10445" s="145">
        <v>2181</v>
      </c>
      <c r="C10445" s="145">
        <v>10174</v>
      </c>
      <c r="D10445" s="145">
        <v>1589</v>
      </c>
      <c r="E10445" s="145">
        <v>13944</v>
      </c>
      <c r="F10445" s="144"/>
    </row>
    <row r="10446" spans="1:11" s="139" customFormat="1" ht="30" customHeight="1">
      <c r="A10446" s="140"/>
      <c r="B10446" s="140"/>
      <c r="C10446" s="140"/>
      <c r="D10446" s="140"/>
      <c r="E10446" s="140"/>
      <c r="F10446" s="140"/>
    </row>
    <row r="10447" spans="1:11" s="139" customFormat="1" ht="30" customHeight="1">
      <c r="A10447" s="140" t="s">
        <v>9842</v>
      </c>
      <c r="B10447" s="141">
        <v>1845</v>
      </c>
      <c r="C10447" s="141">
        <v>8606</v>
      </c>
      <c r="D10447" s="141">
        <v>1345</v>
      </c>
      <c r="E10447" s="141">
        <v>11796</v>
      </c>
      <c r="F10447" s="140" t="s">
        <v>52</v>
      </c>
      <c r="G10447" s="139" t="s">
        <v>52</v>
      </c>
      <c r="H10447" s="139" t="s">
        <v>6671</v>
      </c>
      <c r="K10447" s="139">
        <v>1</v>
      </c>
    </row>
    <row r="10448" spans="1:11" s="139" customFormat="1" ht="30" customHeight="1">
      <c r="A10448" s="147"/>
      <c r="B10448" s="140"/>
      <c r="C10448" s="140"/>
      <c r="D10448" s="140"/>
      <c r="E10448" s="140"/>
      <c r="F10448" s="140"/>
    </row>
    <row r="10449" spans="1:11" s="139" customFormat="1" ht="30" customHeight="1">
      <c r="A10449" s="140" t="s">
        <v>6674</v>
      </c>
      <c r="B10449" s="140"/>
      <c r="C10449" s="140"/>
      <c r="D10449" s="140"/>
      <c r="E10449" s="140"/>
      <c r="F10449" s="140"/>
      <c r="G10449" s="139" t="s">
        <v>52</v>
      </c>
      <c r="I10449" s="139" t="s">
        <v>1535</v>
      </c>
      <c r="J10449" s="139" t="s">
        <v>52</v>
      </c>
      <c r="K10449" s="139" t="s">
        <v>56</v>
      </c>
    </row>
    <row r="10450" spans="1:11" s="139" customFormat="1" ht="30" customHeight="1">
      <c r="A10450" s="140" t="s">
        <v>6463</v>
      </c>
      <c r="B10450" s="142"/>
      <c r="C10450" s="142"/>
      <c r="D10450" s="142"/>
      <c r="E10450" s="142"/>
      <c r="F10450" s="142"/>
      <c r="K10450" s="140" t="s">
        <v>9843</v>
      </c>
    </row>
    <row r="10451" spans="1:11" s="139" customFormat="1" ht="30" customHeight="1">
      <c r="A10451" s="140" t="s">
        <v>52</v>
      </c>
      <c r="B10451" s="142"/>
      <c r="C10451" s="142"/>
      <c r="D10451" s="142"/>
      <c r="E10451" s="142"/>
      <c r="F10451" s="142"/>
      <c r="K10451" s="140" t="s">
        <v>52</v>
      </c>
    </row>
    <row r="10452" spans="1:11" s="139" customFormat="1" ht="30" customHeight="1">
      <c r="A10452" s="140" t="s">
        <v>3548</v>
      </c>
      <c r="B10452" s="142"/>
      <c r="C10452" s="142"/>
      <c r="D10452" s="142"/>
      <c r="E10452" s="142"/>
      <c r="F10452" s="142"/>
      <c r="K10452" s="140" t="s">
        <v>6677</v>
      </c>
    </row>
    <row r="10453" spans="1:11" s="139" customFormat="1" ht="30" customHeight="1">
      <c r="A10453" s="140" t="s">
        <v>6438</v>
      </c>
      <c r="B10453" s="142"/>
      <c r="C10453" s="142"/>
      <c r="D10453" s="142"/>
      <c r="E10453" s="142"/>
      <c r="F10453" s="142"/>
      <c r="K10453" s="140" t="s">
        <v>9815</v>
      </c>
    </row>
    <row r="10454" spans="1:11" s="139" customFormat="1" ht="30" customHeight="1">
      <c r="A10454" s="140" t="s">
        <v>6439</v>
      </c>
      <c r="B10454" s="142"/>
      <c r="C10454" s="142"/>
      <c r="D10454" s="142"/>
      <c r="E10454" s="142"/>
      <c r="F10454" s="142"/>
      <c r="K10454" s="140" t="s">
        <v>9816</v>
      </c>
    </row>
    <row r="10455" spans="1:11" s="139" customFormat="1" ht="30" customHeight="1">
      <c r="A10455" s="140" t="s">
        <v>6440</v>
      </c>
      <c r="B10455" s="142"/>
      <c r="C10455" s="142"/>
      <c r="D10455" s="142"/>
      <c r="E10455" s="142"/>
      <c r="F10455" s="142"/>
      <c r="K10455" s="140" t="s">
        <v>9817</v>
      </c>
    </row>
    <row r="10456" spans="1:11" s="139" customFormat="1" ht="30" customHeight="1">
      <c r="A10456" s="140" t="s">
        <v>6464</v>
      </c>
      <c r="B10456" s="142"/>
      <c r="C10456" s="142"/>
      <c r="D10456" s="142"/>
      <c r="E10456" s="142"/>
      <c r="F10456" s="142"/>
      <c r="K10456" s="140" t="s">
        <v>9844</v>
      </c>
    </row>
    <row r="10457" spans="1:11" s="139" customFormat="1" ht="30" customHeight="1">
      <c r="A10457" s="140" t="s">
        <v>6442</v>
      </c>
      <c r="B10457" s="142"/>
      <c r="C10457" s="142"/>
      <c r="D10457" s="142"/>
      <c r="E10457" s="142"/>
      <c r="F10457" s="142"/>
      <c r="K10457" s="140" t="s">
        <v>9819</v>
      </c>
    </row>
    <row r="10458" spans="1:11" s="139" customFormat="1" ht="30" customHeight="1">
      <c r="A10458" s="140" t="s">
        <v>6443</v>
      </c>
      <c r="B10458" s="142"/>
      <c r="C10458" s="142"/>
      <c r="D10458" s="142"/>
      <c r="E10458" s="142"/>
      <c r="F10458" s="142"/>
      <c r="K10458" s="140" t="s">
        <v>9820</v>
      </c>
    </row>
    <row r="10459" spans="1:11" s="139" customFormat="1" ht="30" customHeight="1">
      <c r="A10459" s="140" t="s">
        <v>6444</v>
      </c>
      <c r="B10459" s="142"/>
      <c r="C10459" s="142"/>
      <c r="D10459" s="142"/>
      <c r="E10459" s="142"/>
      <c r="F10459" s="142"/>
      <c r="K10459" s="140" t="s">
        <v>9821</v>
      </c>
    </row>
    <row r="10460" spans="1:11" s="139" customFormat="1" ht="30" customHeight="1">
      <c r="A10460" s="140" t="s">
        <v>6445</v>
      </c>
      <c r="B10460" s="142"/>
      <c r="C10460" s="142"/>
      <c r="D10460" s="142"/>
      <c r="E10460" s="142"/>
      <c r="F10460" s="142"/>
      <c r="K10460" s="140" t="s">
        <v>9822</v>
      </c>
    </row>
    <row r="10461" spans="1:11" s="139" customFormat="1" ht="30" customHeight="1">
      <c r="A10461" s="140" t="s">
        <v>4256</v>
      </c>
      <c r="B10461" s="142"/>
      <c r="C10461" s="142"/>
      <c r="D10461" s="142"/>
      <c r="E10461" s="142"/>
      <c r="F10461" s="142"/>
      <c r="K10461" s="140" t="s">
        <v>7498</v>
      </c>
    </row>
    <row r="10462" spans="1:11" s="139" customFormat="1" ht="30" customHeight="1">
      <c r="A10462" s="140" t="s">
        <v>52</v>
      </c>
      <c r="B10462" s="142"/>
      <c r="C10462" s="142"/>
      <c r="D10462" s="142"/>
      <c r="E10462" s="142"/>
      <c r="F10462" s="142"/>
      <c r="K10462" s="140" t="s">
        <v>6676</v>
      </c>
    </row>
    <row r="10463" spans="1:11" s="139" customFormat="1" ht="30" customHeight="1">
      <c r="A10463" s="140" t="s">
        <v>3586</v>
      </c>
      <c r="B10463" s="142"/>
      <c r="C10463" s="142"/>
      <c r="D10463" s="142"/>
      <c r="E10463" s="142"/>
      <c r="F10463" s="142"/>
      <c r="K10463" s="140" t="s">
        <v>7500</v>
      </c>
    </row>
    <row r="10464" spans="1:11" s="139" customFormat="1" ht="30" customHeight="1">
      <c r="A10464" s="140" t="s">
        <v>4258</v>
      </c>
      <c r="B10464" s="142"/>
      <c r="C10464" s="142"/>
      <c r="D10464" s="142"/>
      <c r="E10464" s="142"/>
      <c r="F10464" s="142"/>
      <c r="K10464" s="140" t="s">
        <v>7501</v>
      </c>
    </row>
    <row r="10465" spans="1:11" s="139" customFormat="1" ht="30" customHeight="1">
      <c r="A10465" s="140" t="s">
        <v>6465</v>
      </c>
      <c r="B10465" s="142"/>
      <c r="C10465" s="142"/>
      <c r="D10465" s="142"/>
      <c r="E10465" s="142"/>
      <c r="F10465" s="142"/>
      <c r="K10465" s="140" t="s">
        <v>7502</v>
      </c>
    </row>
    <row r="10466" spans="1:11" s="139" customFormat="1" ht="30" customHeight="1">
      <c r="A10466" s="140" t="s">
        <v>52</v>
      </c>
      <c r="B10466" s="142"/>
      <c r="C10466" s="142"/>
      <c r="D10466" s="142"/>
      <c r="E10466" s="142"/>
      <c r="F10466" s="142"/>
      <c r="K10466" s="140" t="s">
        <v>52</v>
      </c>
    </row>
    <row r="10467" spans="1:11" s="139" customFormat="1" ht="30" customHeight="1">
      <c r="A10467" s="140" t="s">
        <v>6448</v>
      </c>
      <c r="B10467" s="142"/>
      <c r="C10467" s="142"/>
      <c r="D10467" s="142"/>
      <c r="E10467" s="142"/>
      <c r="F10467" s="142"/>
      <c r="K10467" s="140" t="s">
        <v>9824</v>
      </c>
    </row>
    <row r="10468" spans="1:11" s="139" customFormat="1" ht="30" customHeight="1">
      <c r="A10468" s="140" t="s">
        <v>6466</v>
      </c>
      <c r="B10468" s="142"/>
      <c r="C10468" s="142"/>
      <c r="D10468" s="142"/>
      <c r="E10468" s="142"/>
      <c r="F10468" s="142"/>
      <c r="K10468" s="140" t="s">
        <v>9845</v>
      </c>
    </row>
    <row r="10469" spans="1:11" s="139" customFormat="1" ht="30" customHeight="1">
      <c r="A10469" s="140" t="s">
        <v>6467</v>
      </c>
      <c r="B10469" s="142">
        <v>21.1</v>
      </c>
      <c r="C10469" s="142"/>
      <c r="D10469" s="142"/>
      <c r="E10469" s="142">
        <v>21.1</v>
      </c>
      <c r="F10469" s="142" t="s">
        <v>9826</v>
      </c>
      <c r="K10469" s="140" t="s">
        <v>9827</v>
      </c>
    </row>
    <row r="10470" spans="1:11" s="139" customFormat="1" ht="30" customHeight="1">
      <c r="A10470" s="140" t="s">
        <v>6468</v>
      </c>
      <c r="B10470" s="142"/>
      <c r="C10470" s="142">
        <v>103.2</v>
      </c>
      <c r="D10470" s="142"/>
      <c r="E10470" s="142">
        <v>103.2</v>
      </c>
      <c r="F10470" s="142" t="s">
        <v>9828</v>
      </c>
      <c r="K10470" s="140" t="s">
        <v>9829</v>
      </c>
    </row>
    <row r="10471" spans="1:11" s="139" customFormat="1" ht="30" customHeight="1">
      <c r="A10471" s="140" t="s">
        <v>6469</v>
      </c>
      <c r="B10471" s="142"/>
      <c r="C10471" s="142"/>
      <c r="D10471" s="142">
        <v>13.8</v>
      </c>
      <c r="E10471" s="142">
        <v>13.8</v>
      </c>
      <c r="F10471" s="142" t="s">
        <v>9830</v>
      </c>
      <c r="K10471" s="140" t="s">
        <v>9831</v>
      </c>
    </row>
    <row r="10472" spans="1:11" s="139" customFormat="1" ht="30" customHeight="1">
      <c r="A10472" s="140" t="s">
        <v>52</v>
      </c>
      <c r="B10472" s="146"/>
      <c r="C10472" s="146"/>
      <c r="D10472" s="146"/>
      <c r="E10472" s="146"/>
      <c r="F10472" s="146"/>
      <c r="K10472" s="140" t="s">
        <v>6994</v>
      </c>
    </row>
    <row r="10473" spans="1:11" s="139" customFormat="1" ht="30" customHeight="1">
      <c r="A10473" s="140" t="s">
        <v>3642</v>
      </c>
      <c r="B10473" s="146">
        <v>21.1</v>
      </c>
      <c r="C10473" s="146">
        <v>103.2</v>
      </c>
      <c r="D10473" s="146">
        <v>13.8</v>
      </c>
      <c r="E10473" s="146">
        <v>138.1</v>
      </c>
      <c r="F10473" s="146"/>
      <c r="K10473" s="140" t="s">
        <v>6787</v>
      </c>
    </row>
    <row r="10474" spans="1:11" s="139" customFormat="1" ht="30" customHeight="1">
      <c r="A10474" s="140" t="s">
        <v>52</v>
      </c>
      <c r="B10474" s="146"/>
      <c r="C10474" s="146"/>
      <c r="D10474" s="146"/>
      <c r="E10474" s="146"/>
      <c r="F10474" s="146"/>
      <c r="K10474" s="140" t="s">
        <v>6994</v>
      </c>
    </row>
    <row r="10475" spans="1:11" s="139" customFormat="1" ht="30" customHeight="1">
      <c r="A10475" s="140" t="s">
        <v>52</v>
      </c>
      <c r="B10475" s="142"/>
      <c r="C10475" s="142"/>
      <c r="D10475" s="142"/>
      <c r="E10475" s="142"/>
      <c r="F10475" s="142"/>
      <c r="K10475" s="140" t="s">
        <v>6758</v>
      </c>
    </row>
    <row r="10476" spans="1:11" s="139" customFormat="1" ht="30" customHeight="1">
      <c r="A10476" s="140" t="s">
        <v>6455</v>
      </c>
      <c r="B10476" s="142"/>
      <c r="C10476" s="142"/>
      <c r="D10476" s="142"/>
      <c r="E10476" s="142"/>
      <c r="F10476" s="142"/>
      <c r="K10476" s="140" t="s">
        <v>9833</v>
      </c>
    </row>
    <row r="10477" spans="1:11" s="139" customFormat="1" ht="30" customHeight="1">
      <c r="A10477" s="140" t="s">
        <v>6456</v>
      </c>
      <c r="B10477" s="142"/>
      <c r="C10477" s="142"/>
      <c r="D10477" s="142"/>
      <c r="E10477" s="142"/>
      <c r="F10477" s="142"/>
      <c r="K10477" s="140" t="s">
        <v>9834</v>
      </c>
    </row>
    <row r="10478" spans="1:11" s="139" customFormat="1" ht="30" customHeight="1">
      <c r="A10478" s="140" t="s">
        <v>4267</v>
      </c>
      <c r="B10478" s="142"/>
      <c r="C10478" s="142"/>
      <c r="D10478" s="142"/>
      <c r="E10478" s="142"/>
      <c r="F10478" s="142"/>
      <c r="K10478" s="140" t="s">
        <v>7513</v>
      </c>
    </row>
    <row r="10479" spans="1:11" s="139" customFormat="1" ht="30" customHeight="1">
      <c r="A10479" s="140" t="s">
        <v>6470</v>
      </c>
      <c r="B10479" s="142"/>
      <c r="C10479" s="142"/>
      <c r="D10479" s="142"/>
      <c r="E10479" s="142"/>
      <c r="F10479" s="142"/>
      <c r="K10479" s="140" t="s">
        <v>9835</v>
      </c>
    </row>
    <row r="10480" spans="1:11" s="139" customFormat="1" ht="30" customHeight="1">
      <c r="A10480" s="140" t="s">
        <v>6458</v>
      </c>
      <c r="B10480" s="142"/>
      <c r="C10480" s="142"/>
      <c r="D10480" s="142"/>
      <c r="E10480" s="142"/>
      <c r="F10480" s="142"/>
      <c r="K10480" s="140" t="s">
        <v>7515</v>
      </c>
    </row>
    <row r="10481" spans="1:11" s="139" customFormat="1" ht="30" customHeight="1">
      <c r="A10481" s="140" t="s">
        <v>6471</v>
      </c>
      <c r="B10481" s="142">
        <v>1824</v>
      </c>
      <c r="C10481" s="142"/>
      <c r="D10481" s="142"/>
      <c r="E10481" s="142">
        <v>1824</v>
      </c>
      <c r="F10481" s="142" t="s">
        <v>9836</v>
      </c>
      <c r="K10481" s="140" t="s">
        <v>9837</v>
      </c>
    </row>
    <row r="10482" spans="1:11" s="139" customFormat="1" ht="30" customHeight="1">
      <c r="A10482" s="140" t="s">
        <v>6472</v>
      </c>
      <c r="B10482" s="142"/>
      <c r="C10482" s="142">
        <v>8503.1</v>
      </c>
      <c r="D10482" s="142"/>
      <c r="E10482" s="142">
        <v>8503.1</v>
      </c>
      <c r="F10482" s="142" t="s">
        <v>9838</v>
      </c>
      <c r="K10482" s="140" t="s">
        <v>9839</v>
      </c>
    </row>
    <row r="10483" spans="1:11" s="139" customFormat="1" ht="30" customHeight="1">
      <c r="A10483" s="140" t="s">
        <v>6473</v>
      </c>
      <c r="B10483" s="142"/>
      <c r="C10483" s="142"/>
      <c r="D10483" s="142">
        <v>1331.2</v>
      </c>
      <c r="E10483" s="142">
        <v>1331.2</v>
      </c>
      <c r="F10483" s="142" t="s">
        <v>9840</v>
      </c>
      <c r="K10483" s="140" t="s">
        <v>9841</v>
      </c>
    </row>
    <row r="10484" spans="1:11" s="139" customFormat="1" ht="30" customHeight="1">
      <c r="A10484" s="140" t="s">
        <v>52</v>
      </c>
      <c r="B10484" s="146"/>
      <c r="C10484" s="146"/>
      <c r="D10484" s="146"/>
      <c r="E10484" s="146"/>
      <c r="F10484" s="146"/>
      <c r="K10484" s="140" t="s">
        <v>6994</v>
      </c>
    </row>
    <row r="10485" spans="1:11" s="139" customFormat="1" ht="30" customHeight="1">
      <c r="A10485" s="140" t="s">
        <v>3642</v>
      </c>
      <c r="B10485" s="146">
        <v>1824</v>
      </c>
      <c r="C10485" s="146">
        <v>8503.1</v>
      </c>
      <c r="D10485" s="146">
        <v>1331.2</v>
      </c>
      <c r="E10485" s="146">
        <v>11658.300000000001</v>
      </c>
      <c r="F10485" s="146"/>
      <c r="K10485" s="140" t="s">
        <v>6795</v>
      </c>
    </row>
    <row r="10486" spans="1:11" s="139" customFormat="1" ht="30" customHeight="1">
      <c r="A10486" s="140" t="s">
        <v>52</v>
      </c>
      <c r="B10486" s="142"/>
      <c r="C10486" s="142"/>
      <c r="D10486" s="142"/>
      <c r="E10486" s="142"/>
      <c r="F10486" s="142"/>
      <c r="K10486" s="140" t="s">
        <v>52</v>
      </c>
    </row>
    <row r="10487" spans="1:11" s="139" customFormat="1" ht="30" customHeight="1">
      <c r="A10487" s="140" t="s">
        <v>4386</v>
      </c>
      <c r="B10487" s="143">
        <v>1845.1</v>
      </c>
      <c r="C10487" s="143">
        <v>8606.2999999999993</v>
      </c>
      <c r="D10487" s="143">
        <v>1345</v>
      </c>
      <c r="E10487" s="143">
        <v>11796.4</v>
      </c>
      <c r="F10487" s="143"/>
      <c r="K10487" s="140" t="s">
        <v>7664</v>
      </c>
    </row>
    <row r="10488" spans="1:11" s="139" customFormat="1" ht="30" customHeight="1">
      <c r="A10488" s="140"/>
      <c r="B10488" s="140"/>
      <c r="C10488" s="140"/>
      <c r="D10488" s="140"/>
      <c r="E10488" s="140"/>
      <c r="F10488" s="140"/>
    </row>
    <row r="10489" spans="1:11" s="139" customFormat="1" ht="30" customHeight="1" thickBot="1">
      <c r="A10489" s="144" t="s">
        <v>3566</v>
      </c>
      <c r="B10489" s="145">
        <v>1845</v>
      </c>
      <c r="C10489" s="145">
        <v>8606</v>
      </c>
      <c r="D10489" s="145">
        <v>1345</v>
      </c>
      <c r="E10489" s="145">
        <v>11796</v>
      </c>
      <c r="F10489" s="144"/>
    </row>
  </sheetData>
  <mergeCells count="2">
    <mergeCell ref="A2:M2"/>
    <mergeCell ref="A1:I1"/>
  </mergeCells>
  <phoneticPr fontId="1" type="noConversion"/>
  <printOptions horizontalCentered="1"/>
  <pageMargins left="0.31496062992125984" right="0.31496062992125984" top="0.39370078740157483" bottom="0.39370078740157483" header="0.39370078740157483" footer="0.39370078740157483"/>
  <pageSetup paperSize="9" scale="93" orientation="landscape" r:id="rId1"/>
  <headerFooter alignWithMargins="0"/>
  <colBreaks count="1" manualBreakCount="1">
    <brk id="6" max="1048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92"/>
  <sheetViews>
    <sheetView view="pageBreakPreview" topLeftCell="D220" zoomScale="55" zoomScaleSheetLayoutView="55" workbookViewId="0">
      <selection activeCell="W241" sqref="W241"/>
    </sheetView>
  </sheetViews>
  <sheetFormatPr defaultRowHeight="13.5"/>
  <cols>
    <col min="1" max="1" width="21.625" style="2" hidden="1" customWidth="1"/>
    <col min="2" max="2" width="30.5" style="2" bestFit="1" customWidth="1"/>
    <col min="3" max="3" width="37.125" style="2" bestFit="1" customWidth="1"/>
    <col min="4" max="4" width="6.5" style="2" bestFit="1" customWidth="1"/>
    <col min="5" max="5" width="11.625" style="2" bestFit="1" customWidth="1"/>
    <col min="6" max="6" width="10.625" style="2" customWidth="1"/>
    <col min="7" max="7" width="15" style="2" bestFit="1" customWidth="1"/>
    <col min="8" max="8" width="10.625" style="2" customWidth="1"/>
    <col min="9" max="9" width="16.125" style="2" bestFit="1" customWidth="1"/>
    <col min="10" max="10" width="10.625" style="2" customWidth="1"/>
    <col min="11" max="11" width="16.125" style="2" bestFit="1" customWidth="1"/>
    <col min="12" max="12" width="10.625" style="2" customWidth="1"/>
    <col min="13" max="13" width="16.125" style="2" bestFit="1" customWidth="1"/>
    <col min="14" max="14" width="10.625" style="2" customWidth="1"/>
    <col min="15" max="15" width="16.125" style="2" bestFit="1" customWidth="1"/>
    <col min="16" max="16" width="15" style="2" bestFit="1" customWidth="1"/>
    <col min="17" max="20" width="9.25" style="2" bestFit="1" customWidth="1"/>
    <col min="21" max="21" width="15.5" style="2" bestFit="1" customWidth="1"/>
    <col min="22" max="22" width="15" style="2" bestFit="1" customWidth="1"/>
    <col min="23" max="23" width="17.125" style="2" customWidth="1"/>
    <col min="24" max="25" width="9" style="2" hidden="1" customWidth="1"/>
    <col min="26" max="26" width="11" style="2" hidden="1" customWidth="1"/>
    <col min="27" max="27" width="9" style="2" hidden="1" customWidth="1"/>
    <col min="28" max="16384" width="9" style="2"/>
  </cols>
  <sheetData>
    <row r="1" spans="1:27" ht="30" customHeight="1">
      <c r="A1" s="272" t="s">
        <v>818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</row>
    <row r="2" spans="1:27" ht="30" customHeight="1">
      <c r="A2" s="273" t="s">
        <v>10518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</row>
    <row r="3" spans="1:27" ht="30" customHeight="1">
      <c r="A3" s="274" t="s">
        <v>471</v>
      </c>
      <c r="B3" s="274" t="s">
        <v>2</v>
      </c>
      <c r="C3" s="274" t="s">
        <v>819</v>
      </c>
      <c r="D3" s="274" t="s">
        <v>4</v>
      </c>
      <c r="E3" s="274" t="s">
        <v>6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 t="s">
        <v>473</v>
      </c>
      <c r="Q3" s="274" t="s">
        <v>474</v>
      </c>
      <c r="R3" s="274"/>
      <c r="S3" s="274"/>
      <c r="T3" s="274"/>
      <c r="U3" s="274"/>
      <c r="V3" s="274"/>
      <c r="W3" s="274" t="s">
        <v>12</v>
      </c>
      <c r="X3" s="276" t="s">
        <v>826</v>
      </c>
      <c r="Y3" s="276" t="s">
        <v>827</v>
      </c>
      <c r="Z3" s="276" t="s">
        <v>828</v>
      </c>
      <c r="AA3" s="276" t="s">
        <v>48</v>
      </c>
    </row>
    <row r="4" spans="1:27" ht="30" customHeight="1">
      <c r="A4" s="274"/>
      <c r="B4" s="274"/>
      <c r="C4" s="274"/>
      <c r="D4" s="274"/>
      <c r="E4" s="154" t="s">
        <v>10855</v>
      </c>
      <c r="F4" s="154" t="s">
        <v>10760</v>
      </c>
      <c r="G4" s="154" t="s">
        <v>823</v>
      </c>
      <c r="H4" s="154" t="s">
        <v>10760</v>
      </c>
      <c r="I4" s="154" t="s">
        <v>822</v>
      </c>
      <c r="J4" s="154" t="s">
        <v>10760</v>
      </c>
      <c r="K4" s="154" t="s">
        <v>10856</v>
      </c>
      <c r="L4" s="154" t="s">
        <v>10760</v>
      </c>
      <c r="M4" s="154" t="s">
        <v>10857</v>
      </c>
      <c r="N4" s="154" t="s">
        <v>10760</v>
      </c>
      <c r="O4" s="118" t="s">
        <v>825</v>
      </c>
      <c r="P4" s="274"/>
      <c r="Q4" s="118" t="s">
        <v>820</v>
      </c>
      <c r="R4" s="118" t="s">
        <v>821</v>
      </c>
      <c r="S4" s="118" t="s">
        <v>822</v>
      </c>
      <c r="T4" s="118" t="s">
        <v>823</v>
      </c>
      <c r="U4" s="118" t="s">
        <v>824</v>
      </c>
      <c r="V4" s="118" t="s">
        <v>825</v>
      </c>
      <c r="W4" s="274"/>
      <c r="X4" s="276"/>
      <c r="Y4" s="276"/>
      <c r="Z4" s="276"/>
      <c r="AA4" s="276"/>
    </row>
    <row r="5" spans="1:27" ht="30" customHeight="1">
      <c r="A5" s="4" t="s">
        <v>815</v>
      </c>
      <c r="B5" s="156" t="s">
        <v>10519</v>
      </c>
      <c r="C5" s="156" t="s">
        <v>10520</v>
      </c>
      <c r="D5" s="156" t="s">
        <v>9855</v>
      </c>
      <c r="E5" s="155"/>
      <c r="F5" s="155" t="s">
        <v>52</v>
      </c>
      <c r="G5" s="155">
        <v>700</v>
      </c>
      <c r="H5" s="155" t="s">
        <v>10761</v>
      </c>
      <c r="I5" s="155">
        <v>300</v>
      </c>
      <c r="J5" s="155" t="s">
        <v>10762</v>
      </c>
      <c r="K5" s="155"/>
      <c r="L5" s="155" t="s">
        <v>52</v>
      </c>
      <c r="M5" s="155"/>
      <c r="N5" s="155" t="s">
        <v>52</v>
      </c>
      <c r="O5" s="155">
        <v>300</v>
      </c>
      <c r="P5" s="121">
        <v>0</v>
      </c>
      <c r="Q5" s="121">
        <v>0</v>
      </c>
      <c r="R5" s="121">
        <v>0</v>
      </c>
      <c r="S5" s="121">
        <v>0</v>
      </c>
      <c r="T5" s="121">
        <v>0</v>
      </c>
      <c r="U5" s="121"/>
      <c r="V5" s="121"/>
      <c r="W5" s="4"/>
      <c r="X5" s="7" t="s">
        <v>52</v>
      </c>
      <c r="Y5" s="7" t="s">
        <v>52</v>
      </c>
      <c r="Z5" s="122"/>
      <c r="AA5" s="7" t="s">
        <v>52</v>
      </c>
    </row>
    <row r="6" spans="1:27" ht="30" customHeight="1">
      <c r="A6" s="4" t="s">
        <v>348</v>
      </c>
      <c r="B6" s="156" t="s">
        <v>10521</v>
      </c>
      <c r="C6" s="156" t="s">
        <v>10522</v>
      </c>
      <c r="D6" s="156" t="s">
        <v>9855</v>
      </c>
      <c r="E6" s="155">
        <v>1255</v>
      </c>
      <c r="F6" s="155" t="s">
        <v>10763</v>
      </c>
      <c r="G6" s="155"/>
      <c r="H6" s="155" t="s">
        <v>52</v>
      </c>
      <c r="I6" s="155">
        <v>1255</v>
      </c>
      <c r="J6" s="155" t="s">
        <v>10764</v>
      </c>
      <c r="K6" s="155"/>
      <c r="L6" s="155" t="s">
        <v>52</v>
      </c>
      <c r="M6" s="155"/>
      <c r="N6" s="155" t="s">
        <v>52</v>
      </c>
      <c r="O6" s="155">
        <v>1255</v>
      </c>
      <c r="P6" s="121">
        <v>0</v>
      </c>
      <c r="Q6" s="121">
        <v>0</v>
      </c>
      <c r="R6" s="121">
        <v>0</v>
      </c>
      <c r="S6" s="121">
        <v>0</v>
      </c>
      <c r="T6" s="121">
        <v>0</v>
      </c>
      <c r="U6" s="121">
        <v>0</v>
      </c>
      <c r="V6" s="121">
        <v>0</v>
      </c>
      <c r="W6" s="4" t="s">
        <v>52</v>
      </c>
      <c r="X6" s="7" t="s">
        <v>52</v>
      </c>
      <c r="Y6" s="7" t="s">
        <v>52</v>
      </c>
      <c r="Z6" s="122"/>
      <c r="AA6" s="7" t="s">
        <v>52</v>
      </c>
    </row>
    <row r="7" spans="1:27" ht="30" customHeight="1">
      <c r="A7" s="4" t="s">
        <v>748</v>
      </c>
      <c r="B7" s="156" t="s">
        <v>10523</v>
      </c>
      <c r="C7" s="156" t="s">
        <v>10524</v>
      </c>
      <c r="D7" s="156" t="s">
        <v>9855</v>
      </c>
      <c r="E7" s="155">
        <v>1722</v>
      </c>
      <c r="F7" s="155" t="s">
        <v>10765</v>
      </c>
      <c r="G7" s="155">
        <v>740</v>
      </c>
      <c r="H7" s="155" t="s">
        <v>10766</v>
      </c>
      <c r="I7" s="155">
        <v>1722</v>
      </c>
      <c r="J7" s="155" t="s">
        <v>1222</v>
      </c>
      <c r="K7" s="155"/>
      <c r="L7" s="155" t="s">
        <v>52</v>
      </c>
      <c r="M7" s="155"/>
      <c r="N7" s="155" t="s">
        <v>52</v>
      </c>
      <c r="O7" s="155">
        <v>740</v>
      </c>
      <c r="P7" s="121">
        <v>0</v>
      </c>
      <c r="Q7" s="121">
        <v>0</v>
      </c>
      <c r="R7" s="121">
        <v>0</v>
      </c>
      <c r="S7" s="121">
        <v>0</v>
      </c>
      <c r="T7" s="121">
        <v>0</v>
      </c>
      <c r="U7" s="121">
        <v>0</v>
      </c>
      <c r="V7" s="121">
        <v>0</v>
      </c>
      <c r="W7" s="4" t="s">
        <v>52</v>
      </c>
      <c r="X7" s="7" t="s">
        <v>52</v>
      </c>
      <c r="Y7" s="7" t="s">
        <v>52</v>
      </c>
      <c r="Z7" s="122"/>
      <c r="AA7" s="7" t="s">
        <v>52</v>
      </c>
    </row>
    <row r="8" spans="1:27" ht="30" customHeight="1">
      <c r="A8" s="4" t="s">
        <v>750</v>
      </c>
      <c r="B8" s="156" t="s">
        <v>10525</v>
      </c>
      <c r="C8" s="156" t="s">
        <v>10526</v>
      </c>
      <c r="D8" s="156" t="s">
        <v>10527</v>
      </c>
      <c r="E8" s="155">
        <v>210000</v>
      </c>
      <c r="F8" s="155" t="s">
        <v>10767</v>
      </c>
      <c r="G8" s="155">
        <v>132100</v>
      </c>
      <c r="H8" s="155" t="s">
        <v>10768</v>
      </c>
      <c r="I8" s="155">
        <v>132100</v>
      </c>
      <c r="J8" s="155" t="s">
        <v>10769</v>
      </c>
      <c r="K8" s="155"/>
      <c r="L8" s="155" t="s">
        <v>52</v>
      </c>
      <c r="M8" s="155"/>
      <c r="N8" s="155" t="s">
        <v>52</v>
      </c>
      <c r="O8" s="155">
        <v>132100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4" t="s">
        <v>52</v>
      </c>
      <c r="X8" s="7" t="s">
        <v>52</v>
      </c>
      <c r="Y8" s="7" t="s">
        <v>52</v>
      </c>
      <c r="Z8" s="122"/>
      <c r="AA8" s="7" t="s">
        <v>52</v>
      </c>
    </row>
    <row r="9" spans="1:27" ht="30" customHeight="1">
      <c r="A9" s="4" t="s">
        <v>746</v>
      </c>
      <c r="B9" s="156" t="s">
        <v>10528</v>
      </c>
      <c r="C9" s="156" t="s">
        <v>10529</v>
      </c>
      <c r="D9" s="156" t="s">
        <v>9925</v>
      </c>
      <c r="E9" s="155">
        <v>21000</v>
      </c>
      <c r="F9" s="155" t="s">
        <v>10770</v>
      </c>
      <c r="G9" s="155">
        <v>18000</v>
      </c>
      <c r="H9" s="155" t="s">
        <v>10771</v>
      </c>
      <c r="I9" s="155">
        <v>30000</v>
      </c>
      <c r="J9" s="155" t="s">
        <v>10772</v>
      </c>
      <c r="K9" s="155"/>
      <c r="L9" s="155" t="s">
        <v>52</v>
      </c>
      <c r="M9" s="155">
        <v>17000</v>
      </c>
      <c r="N9" s="155" t="s">
        <v>10773</v>
      </c>
      <c r="O9" s="155">
        <v>17000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4" t="s">
        <v>52</v>
      </c>
      <c r="X9" s="7" t="s">
        <v>52</v>
      </c>
      <c r="Y9" s="7" t="s">
        <v>52</v>
      </c>
      <c r="Z9" s="122"/>
      <c r="AA9" s="7" t="s">
        <v>52</v>
      </c>
    </row>
    <row r="10" spans="1:27" ht="30" customHeight="1">
      <c r="A10" s="4" t="s">
        <v>817</v>
      </c>
      <c r="B10" s="156" t="s">
        <v>10530</v>
      </c>
      <c r="C10" s="156" t="s">
        <v>10531</v>
      </c>
      <c r="D10" s="156" t="s">
        <v>9990</v>
      </c>
      <c r="E10" s="155">
        <v>125000</v>
      </c>
      <c r="F10" s="155" t="s">
        <v>10774</v>
      </c>
      <c r="G10" s="155">
        <v>139000</v>
      </c>
      <c r="H10" s="155" t="s">
        <v>10775</v>
      </c>
      <c r="I10" s="155"/>
      <c r="J10" s="155" t="s">
        <v>52</v>
      </c>
      <c r="K10" s="155"/>
      <c r="L10" s="155" t="s">
        <v>52</v>
      </c>
      <c r="M10" s="155">
        <v>121500</v>
      </c>
      <c r="N10" s="155" t="s">
        <v>10773</v>
      </c>
      <c r="O10" s="155">
        <v>121500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v>0</v>
      </c>
      <c r="W10" s="4" t="s">
        <v>52</v>
      </c>
      <c r="X10" s="7" t="s">
        <v>52</v>
      </c>
      <c r="Y10" s="7" t="s">
        <v>52</v>
      </c>
      <c r="Z10" s="122"/>
      <c r="AA10" s="7" t="s">
        <v>52</v>
      </c>
    </row>
    <row r="11" spans="1:27" ht="30" customHeight="1">
      <c r="A11" s="4" t="s">
        <v>338</v>
      </c>
      <c r="B11" s="156" t="s">
        <v>10530</v>
      </c>
      <c r="C11" s="156" t="s">
        <v>10532</v>
      </c>
      <c r="D11" s="156" t="s">
        <v>9990</v>
      </c>
      <c r="E11" s="155">
        <v>125000</v>
      </c>
      <c r="F11" s="155" t="s">
        <v>10774</v>
      </c>
      <c r="G11" s="155"/>
      <c r="H11" s="155" t="s">
        <v>52</v>
      </c>
      <c r="I11" s="155"/>
      <c r="J11" s="155" t="s">
        <v>52</v>
      </c>
      <c r="K11" s="155"/>
      <c r="L11" s="155" t="s">
        <v>52</v>
      </c>
      <c r="M11" s="155">
        <v>121500</v>
      </c>
      <c r="N11" s="155" t="s">
        <v>10773</v>
      </c>
      <c r="O11" s="155">
        <v>121500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v>0</v>
      </c>
      <c r="W11" s="4" t="s">
        <v>52</v>
      </c>
      <c r="X11" s="7" t="s">
        <v>52</v>
      </c>
      <c r="Y11" s="7" t="s">
        <v>52</v>
      </c>
      <c r="Z11" s="122"/>
      <c r="AA11" s="7" t="s">
        <v>52</v>
      </c>
    </row>
    <row r="12" spans="1:27" ht="30" customHeight="1">
      <c r="A12" s="4" t="s">
        <v>340</v>
      </c>
      <c r="B12" s="156" t="s">
        <v>10530</v>
      </c>
      <c r="C12" s="156" t="s">
        <v>10533</v>
      </c>
      <c r="D12" s="156" t="s">
        <v>9990</v>
      </c>
      <c r="E12" s="155">
        <v>135000</v>
      </c>
      <c r="F12" s="155" t="s">
        <v>10774</v>
      </c>
      <c r="G12" s="155">
        <v>139000</v>
      </c>
      <c r="H12" s="155" t="s">
        <v>10775</v>
      </c>
      <c r="I12" s="155"/>
      <c r="J12" s="155" t="s">
        <v>52</v>
      </c>
      <c r="K12" s="155"/>
      <c r="L12" s="155" t="s">
        <v>52</v>
      </c>
      <c r="M12" s="155">
        <v>131500</v>
      </c>
      <c r="N12" s="155" t="s">
        <v>10773</v>
      </c>
      <c r="O12" s="155">
        <v>131500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4" t="s">
        <v>52</v>
      </c>
      <c r="X12" s="7" t="s">
        <v>52</v>
      </c>
      <c r="Y12" s="7" t="s">
        <v>52</v>
      </c>
      <c r="Z12" s="122"/>
      <c r="AA12" s="7" t="s">
        <v>52</v>
      </c>
    </row>
    <row r="13" spans="1:27" ht="30" customHeight="1">
      <c r="A13" s="4" t="s">
        <v>344</v>
      </c>
      <c r="B13" s="156" t="s">
        <v>10534</v>
      </c>
      <c r="C13" s="156" t="s">
        <v>6674</v>
      </c>
      <c r="D13" s="156" t="s">
        <v>10020</v>
      </c>
      <c r="E13" s="155">
        <v>10400</v>
      </c>
      <c r="F13" s="155" t="s">
        <v>10776</v>
      </c>
      <c r="G13" s="155"/>
      <c r="H13" s="155" t="s">
        <v>52</v>
      </c>
      <c r="I13" s="155">
        <v>6000</v>
      </c>
      <c r="J13" s="155" t="s">
        <v>1292</v>
      </c>
      <c r="K13" s="155"/>
      <c r="L13" s="155" t="s">
        <v>52</v>
      </c>
      <c r="M13" s="155"/>
      <c r="N13" s="155" t="s">
        <v>52</v>
      </c>
      <c r="O13" s="155">
        <v>6000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v>0</v>
      </c>
      <c r="W13" s="4" t="s">
        <v>52</v>
      </c>
      <c r="X13" s="7" t="s">
        <v>52</v>
      </c>
      <c r="Y13" s="7" t="s">
        <v>52</v>
      </c>
      <c r="Z13" s="122"/>
      <c r="AA13" s="7" t="s">
        <v>52</v>
      </c>
    </row>
    <row r="14" spans="1:27" ht="30" customHeight="1">
      <c r="A14" s="4" t="s">
        <v>707</v>
      </c>
      <c r="B14" s="156" t="s">
        <v>10535</v>
      </c>
      <c r="C14" s="156" t="s">
        <v>10536</v>
      </c>
      <c r="D14" s="156" t="s">
        <v>9855</v>
      </c>
      <c r="E14" s="155">
        <v>206</v>
      </c>
      <c r="F14" s="155" t="s">
        <v>10777</v>
      </c>
      <c r="G14" s="155">
        <v>229</v>
      </c>
      <c r="H14" s="155" t="s">
        <v>829</v>
      </c>
      <c r="I14" s="155">
        <v>206</v>
      </c>
      <c r="J14" s="155" t="s">
        <v>1337</v>
      </c>
      <c r="K14" s="155"/>
      <c r="L14" s="155" t="s">
        <v>52</v>
      </c>
      <c r="M14" s="155"/>
      <c r="N14" s="155" t="s">
        <v>52</v>
      </c>
      <c r="O14" s="155">
        <v>206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4" t="s">
        <v>52</v>
      </c>
      <c r="X14" s="7" t="s">
        <v>52</v>
      </c>
      <c r="Y14" s="7" t="s">
        <v>52</v>
      </c>
      <c r="Z14" s="122"/>
      <c r="AA14" s="7" t="s">
        <v>52</v>
      </c>
    </row>
    <row r="15" spans="1:27" ht="30" customHeight="1">
      <c r="A15" s="4" t="s">
        <v>738</v>
      </c>
      <c r="B15" s="156" t="s">
        <v>10535</v>
      </c>
      <c r="C15" s="156" t="s">
        <v>10537</v>
      </c>
      <c r="D15" s="156" t="s">
        <v>9855</v>
      </c>
      <c r="E15" s="155">
        <v>290</v>
      </c>
      <c r="F15" s="155" t="s">
        <v>10777</v>
      </c>
      <c r="G15" s="155">
        <v>325</v>
      </c>
      <c r="H15" s="155" t="s">
        <v>10778</v>
      </c>
      <c r="I15" s="155">
        <v>290</v>
      </c>
      <c r="J15" s="155" t="s">
        <v>1834</v>
      </c>
      <c r="K15" s="155"/>
      <c r="L15" s="155" t="s">
        <v>52</v>
      </c>
      <c r="M15" s="155"/>
      <c r="N15" s="155" t="s">
        <v>52</v>
      </c>
      <c r="O15" s="155">
        <v>290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v>0</v>
      </c>
      <c r="W15" s="4" t="s">
        <v>52</v>
      </c>
      <c r="X15" s="7" t="s">
        <v>52</v>
      </c>
      <c r="Y15" s="7" t="s">
        <v>52</v>
      </c>
      <c r="Z15" s="122"/>
      <c r="AA15" s="7" t="s">
        <v>52</v>
      </c>
    </row>
    <row r="16" spans="1:27" ht="30" customHeight="1">
      <c r="A16" s="4" t="s">
        <v>346</v>
      </c>
      <c r="B16" s="156" t="s">
        <v>10538</v>
      </c>
      <c r="C16" s="156" t="s">
        <v>10539</v>
      </c>
      <c r="D16" s="156" t="s">
        <v>9855</v>
      </c>
      <c r="E16" s="155"/>
      <c r="F16" s="155" t="s">
        <v>52</v>
      </c>
      <c r="G16" s="155"/>
      <c r="H16" s="155" t="s">
        <v>52</v>
      </c>
      <c r="I16" s="155"/>
      <c r="J16" s="155" t="s">
        <v>52</v>
      </c>
      <c r="K16" s="155">
        <v>3900</v>
      </c>
      <c r="L16" s="155" t="s">
        <v>10779</v>
      </c>
      <c r="M16" s="155"/>
      <c r="N16" s="155" t="s">
        <v>52</v>
      </c>
      <c r="O16" s="155">
        <v>3900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v>0</v>
      </c>
      <c r="W16" s="4" t="s">
        <v>52</v>
      </c>
      <c r="X16" s="7" t="s">
        <v>52</v>
      </c>
      <c r="Y16" s="7" t="s">
        <v>52</v>
      </c>
      <c r="Z16" s="122"/>
      <c r="AA16" s="7" t="s">
        <v>52</v>
      </c>
    </row>
    <row r="17" spans="1:27" ht="30" customHeight="1">
      <c r="A17" s="4" t="s">
        <v>370</v>
      </c>
      <c r="B17" s="156" t="s">
        <v>10540</v>
      </c>
      <c r="C17" s="156" t="s">
        <v>10541</v>
      </c>
      <c r="D17" s="156" t="s">
        <v>9855</v>
      </c>
      <c r="E17" s="155"/>
      <c r="F17" s="155" t="s">
        <v>52</v>
      </c>
      <c r="G17" s="155"/>
      <c r="H17" s="155" t="s">
        <v>52</v>
      </c>
      <c r="I17" s="155"/>
      <c r="J17" s="155" t="s">
        <v>52</v>
      </c>
      <c r="K17" s="155">
        <v>38000</v>
      </c>
      <c r="L17" s="155" t="s">
        <v>10779</v>
      </c>
      <c r="M17" s="155"/>
      <c r="N17" s="155" t="s">
        <v>52</v>
      </c>
      <c r="O17" s="155">
        <v>38000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v>0</v>
      </c>
      <c r="W17" s="4" t="s">
        <v>52</v>
      </c>
      <c r="X17" s="7" t="s">
        <v>52</v>
      </c>
      <c r="Y17" s="7" t="s">
        <v>52</v>
      </c>
      <c r="Z17" s="122"/>
      <c r="AA17" s="7" t="s">
        <v>52</v>
      </c>
    </row>
    <row r="18" spans="1:27" ht="30" customHeight="1">
      <c r="A18" s="4" t="s">
        <v>502</v>
      </c>
      <c r="B18" s="156" t="s">
        <v>10535</v>
      </c>
      <c r="C18" s="156" t="s">
        <v>10542</v>
      </c>
      <c r="D18" s="156" t="s">
        <v>9855</v>
      </c>
      <c r="E18" s="155">
        <v>57</v>
      </c>
      <c r="F18" s="155" t="s">
        <v>10777</v>
      </c>
      <c r="G18" s="155">
        <v>65</v>
      </c>
      <c r="H18" s="155" t="s">
        <v>829</v>
      </c>
      <c r="I18" s="155">
        <v>57</v>
      </c>
      <c r="J18" s="155" t="s">
        <v>1337</v>
      </c>
      <c r="K18" s="155"/>
      <c r="L18" s="155" t="s">
        <v>52</v>
      </c>
      <c r="M18" s="155"/>
      <c r="N18" s="155" t="s">
        <v>52</v>
      </c>
      <c r="O18" s="155">
        <v>57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v>0</v>
      </c>
      <c r="W18" s="4" t="s">
        <v>52</v>
      </c>
      <c r="X18" s="7" t="s">
        <v>52</v>
      </c>
      <c r="Y18" s="7" t="s">
        <v>52</v>
      </c>
      <c r="Z18" s="122"/>
      <c r="AA18" s="7" t="s">
        <v>52</v>
      </c>
    </row>
    <row r="19" spans="1:27" ht="30" customHeight="1">
      <c r="A19" s="4" t="s">
        <v>354</v>
      </c>
      <c r="B19" s="156" t="s">
        <v>10535</v>
      </c>
      <c r="C19" s="156" t="s">
        <v>10543</v>
      </c>
      <c r="D19" s="156" t="s">
        <v>9855</v>
      </c>
      <c r="E19" s="155">
        <v>118</v>
      </c>
      <c r="F19" s="155" t="s">
        <v>10777</v>
      </c>
      <c r="G19" s="155">
        <v>130</v>
      </c>
      <c r="H19" s="155" t="s">
        <v>829</v>
      </c>
      <c r="I19" s="155">
        <v>118</v>
      </c>
      <c r="J19" s="155" t="s">
        <v>1337</v>
      </c>
      <c r="K19" s="155"/>
      <c r="L19" s="155" t="s">
        <v>52</v>
      </c>
      <c r="M19" s="155"/>
      <c r="N19" s="155" t="s">
        <v>52</v>
      </c>
      <c r="O19" s="155">
        <v>118</v>
      </c>
      <c r="P19" s="121">
        <v>0</v>
      </c>
      <c r="Q19" s="121">
        <v>0</v>
      </c>
      <c r="R19" s="121">
        <v>0</v>
      </c>
      <c r="S19" s="121">
        <v>0</v>
      </c>
      <c r="T19" s="121">
        <v>0</v>
      </c>
      <c r="U19" s="121">
        <v>0</v>
      </c>
      <c r="V19" s="121">
        <v>0</v>
      </c>
      <c r="W19" s="4" t="s">
        <v>52</v>
      </c>
      <c r="X19" s="7" t="s">
        <v>52</v>
      </c>
      <c r="Y19" s="7" t="s">
        <v>52</v>
      </c>
      <c r="Z19" s="122"/>
      <c r="AA19" s="7" t="s">
        <v>52</v>
      </c>
    </row>
    <row r="20" spans="1:27" ht="30" customHeight="1">
      <c r="A20" s="4" t="s">
        <v>356</v>
      </c>
      <c r="B20" s="156" t="s">
        <v>10544</v>
      </c>
      <c r="C20" s="156" t="s">
        <v>10545</v>
      </c>
      <c r="D20" s="156" t="s">
        <v>9855</v>
      </c>
      <c r="E20" s="155">
        <v>4500</v>
      </c>
      <c r="F20" s="155" t="s">
        <v>10780</v>
      </c>
      <c r="G20" s="155">
        <v>4200</v>
      </c>
      <c r="H20" s="155" t="s">
        <v>10781</v>
      </c>
      <c r="I20" s="155">
        <v>2800</v>
      </c>
      <c r="J20" s="155" t="s">
        <v>1222</v>
      </c>
      <c r="K20" s="155"/>
      <c r="L20" s="155" t="s">
        <v>52</v>
      </c>
      <c r="M20" s="155"/>
      <c r="N20" s="155" t="s">
        <v>52</v>
      </c>
      <c r="O20" s="155">
        <v>2800</v>
      </c>
      <c r="P20" s="121">
        <v>0</v>
      </c>
      <c r="Q20" s="121">
        <v>0</v>
      </c>
      <c r="R20" s="121">
        <v>0</v>
      </c>
      <c r="S20" s="121">
        <v>0</v>
      </c>
      <c r="T20" s="121">
        <v>0</v>
      </c>
      <c r="U20" s="121">
        <v>0</v>
      </c>
      <c r="V20" s="121">
        <v>0</v>
      </c>
      <c r="W20" s="4" t="s">
        <v>52</v>
      </c>
      <c r="X20" s="7" t="s">
        <v>52</v>
      </c>
      <c r="Y20" s="7" t="s">
        <v>52</v>
      </c>
      <c r="Z20" s="122"/>
      <c r="AA20" s="7" t="s">
        <v>52</v>
      </c>
    </row>
    <row r="21" spans="1:27" ht="30" customHeight="1">
      <c r="A21" s="4" t="s">
        <v>394</v>
      </c>
      <c r="B21" s="156" t="s">
        <v>10544</v>
      </c>
      <c r="C21" s="156" t="s">
        <v>10546</v>
      </c>
      <c r="D21" s="156" t="s">
        <v>9855</v>
      </c>
      <c r="E21" s="155">
        <v>400</v>
      </c>
      <c r="F21" s="155" t="s">
        <v>10782</v>
      </c>
      <c r="G21" s="155">
        <v>780</v>
      </c>
      <c r="H21" s="155" t="s">
        <v>10781</v>
      </c>
      <c r="I21" s="155">
        <v>1250</v>
      </c>
      <c r="J21" s="155" t="s">
        <v>10783</v>
      </c>
      <c r="K21" s="155"/>
      <c r="L21" s="155" t="s">
        <v>52</v>
      </c>
      <c r="M21" s="155"/>
      <c r="N21" s="155" t="s">
        <v>52</v>
      </c>
      <c r="O21" s="155">
        <v>400</v>
      </c>
      <c r="P21" s="121">
        <v>0</v>
      </c>
      <c r="Q21" s="121">
        <v>0</v>
      </c>
      <c r="R21" s="121">
        <v>0</v>
      </c>
      <c r="S21" s="121">
        <v>0</v>
      </c>
      <c r="T21" s="121">
        <v>0</v>
      </c>
      <c r="U21" s="121">
        <v>0</v>
      </c>
      <c r="V21" s="121">
        <v>0</v>
      </c>
      <c r="W21" s="4" t="s">
        <v>52</v>
      </c>
      <c r="X21" s="7" t="s">
        <v>52</v>
      </c>
      <c r="Y21" s="7" t="s">
        <v>52</v>
      </c>
      <c r="Z21" s="122"/>
      <c r="AA21" s="7" t="s">
        <v>52</v>
      </c>
    </row>
    <row r="22" spans="1:27" ht="30" customHeight="1">
      <c r="A22" s="4" t="s">
        <v>769</v>
      </c>
      <c r="B22" s="156" t="s">
        <v>10547</v>
      </c>
      <c r="C22" s="156" t="s">
        <v>10548</v>
      </c>
      <c r="D22" s="156" t="s">
        <v>9855</v>
      </c>
      <c r="E22" s="155">
        <v>894</v>
      </c>
      <c r="F22" s="155" t="s">
        <v>10765</v>
      </c>
      <c r="G22" s="155">
        <v>620</v>
      </c>
      <c r="H22" s="155" t="s">
        <v>10766</v>
      </c>
      <c r="I22" s="155">
        <v>894</v>
      </c>
      <c r="J22" s="155" t="s">
        <v>1222</v>
      </c>
      <c r="K22" s="155"/>
      <c r="L22" s="155" t="s">
        <v>52</v>
      </c>
      <c r="M22" s="155"/>
      <c r="N22" s="155" t="s">
        <v>52</v>
      </c>
      <c r="O22" s="155">
        <v>620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v>0</v>
      </c>
      <c r="W22" s="4" t="s">
        <v>52</v>
      </c>
      <c r="X22" s="7" t="s">
        <v>52</v>
      </c>
      <c r="Y22" s="7" t="s">
        <v>52</v>
      </c>
      <c r="Z22" s="122"/>
      <c r="AA22" s="7" t="s">
        <v>52</v>
      </c>
    </row>
    <row r="23" spans="1:27" ht="30" customHeight="1">
      <c r="A23" s="4" t="s">
        <v>352</v>
      </c>
      <c r="B23" s="156" t="s">
        <v>10549</v>
      </c>
      <c r="C23" s="156" t="s">
        <v>10033</v>
      </c>
      <c r="D23" s="156" t="s">
        <v>10034</v>
      </c>
      <c r="E23" s="155"/>
      <c r="F23" s="155" t="s">
        <v>52</v>
      </c>
      <c r="G23" s="155"/>
      <c r="H23" s="155" t="s">
        <v>52</v>
      </c>
      <c r="I23" s="155"/>
      <c r="J23" s="155" t="s">
        <v>52</v>
      </c>
      <c r="K23" s="155">
        <v>15000000</v>
      </c>
      <c r="L23" s="155" t="s">
        <v>10784</v>
      </c>
      <c r="M23" s="155"/>
      <c r="N23" s="155" t="s">
        <v>52</v>
      </c>
      <c r="O23" s="155">
        <v>15000000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v>0</v>
      </c>
      <c r="W23" s="4" t="s">
        <v>52</v>
      </c>
      <c r="X23" s="7" t="s">
        <v>52</v>
      </c>
      <c r="Y23" s="7" t="s">
        <v>52</v>
      </c>
      <c r="Z23" s="122"/>
      <c r="AA23" s="7" t="s">
        <v>52</v>
      </c>
    </row>
    <row r="24" spans="1:27" ht="30" customHeight="1">
      <c r="A24" s="4" t="s">
        <v>506</v>
      </c>
      <c r="B24" s="156" t="s">
        <v>10550</v>
      </c>
      <c r="C24" s="156" t="s">
        <v>10033</v>
      </c>
      <c r="D24" s="156" t="s">
        <v>9855</v>
      </c>
      <c r="E24" s="155"/>
      <c r="F24" s="155" t="s">
        <v>52</v>
      </c>
      <c r="G24" s="155"/>
      <c r="H24" s="155" t="s">
        <v>52</v>
      </c>
      <c r="I24" s="155"/>
      <c r="J24" s="155" t="s">
        <v>52</v>
      </c>
      <c r="K24" s="155">
        <v>45000</v>
      </c>
      <c r="L24" s="155" t="s">
        <v>10784</v>
      </c>
      <c r="M24" s="155"/>
      <c r="N24" s="155" t="s">
        <v>52</v>
      </c>
      <c r="O24" s="155">
        <v>45000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0</v>
      </c>
      <c r="W24" s="4" t="s">
        <v>52</v>
      </c>
      <c r="X24" s="7" t="s">
        <v>52</v>
      </c>
      <c r="Y24" s="7" t="s">
        <v>52</v>
      </c>
      <c r="Z24" s="122"/>
      <c r="AA24" s="7" t="s">
        <v>52</v>
      </c>
    </row>
    <row r="25" spans="1:27" ht="30" customHeight="1">
      <c r="A25" s="4" t="s">
        <v>715</v>
      </c>
      <c r="B25" s="156" t="s">
        <v>10551</v>
      </c>
      <c r="C25" s="156" t="s">
        <v>10552</v>
      </c>
      <c r="D25" s="156" t="s">
        <v>10553</v>
      </c>
      <c r="E25" s="155"/>
      <c r="F25" s="155" t="s">
        <v>52</v>
      </c>
      <c r="G25" s="155"/>
      <c r="H25" s="155" t="s">
        <v>52</v>
      </c>
      <c r="I25" s="155"/>
      <c r="J25" s="155" t="s">
        <v>52</v>
      </c>
      <c r="K25" s="155">
        <v>9900000</v>
      </c>
      <c r="L25" s="155" t="s">
        <v>10779</v>
      </c>
      <c r="M25" s="155"/>
      <c r="N25" s="155" t="s">
        <v>52</v>
      </c>
      <c r="O25" s="155">
        <v>9900000</v>
      </c>
      <c r="P25" s="121">
        <v>0</v>
      </c>
      <c r="Q25" s="121">
        <v>0</v>
      </c>
      <c r="R25" s="121">
        <v>0</v>
      </c>
      <c r="S25" s="121">
        <v>0</v>
      </c>
      <c r="T25" s="121">
        <v>0</v>
      </c>
      <c r="U25" s="121">
        <v>0</v>
      </c>
      <c r="V25" s="121">
        <v>0</v>
      </c>
      <c r="W25" s="4" t="s">
        <v>52</v>
      </c>
      <c r="X25" s="7" t="s">
        <v>52</v>
      </c>
      <c r="Y25" s="7" t="s">
        <v>52</v>
      </c>
      <c r="Z25" s="122"/>
      <c r="AA25" s="7" t="s">
        <v>52</v>
      </c>
    </row>
    <row r="26" spans="1:27" ht="30" customHeight="1">
      <c r="A26" s="4" t="s">
        <v>494</v>
      </c>
      <c r="B26" s="156" t="s">
        <v>10554</v>
      </c>
      <c r="C26" s="156" t="s">
        <v>10555</v>
      </c>
      <c r="D26" s="156" t="s">
        <v>9855</v>
      </c>
      <c r="E26" s="155"/>
      <c r="F26" s="155" t="s">
        <v>52</v>
      </c>
      <c r="G26" s="155">
        <v>3060</v>
      </c>
      <c r="H26" s="155" t="s">
        <v>10784</v>
      </c>
      <c r="I26" s="155">
        <v>2562</v>
      </c>
      <c r="J26" s="155" t="s">
        <v>10785</v>
      </c>
      <c r="K26" s="155"/>
      <c r="L26" s="155" t="s">
        <v>52</v>
      </c>
      <c r="M26" s="155">
        <v>2486</v>
      </c>
      <c r="N26" s="155" t="s">
        <v>10773</v>
      </c>
      <c r="O26" s="155">
        <v>2486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0</v>
      </c>
      <c r="W26" s="4" t="s">
        <v>52</v>
      </c>
      <c r="X26" s="7" t="s">
        <v>52</v>
      </c>
      <c r="Y26" s="7" t="s">
        <v>52</v>
      </c>
      <c r="Z26" s="122"/>
      <c r="AA26" s="7" t="s">
        <v>52</v>
      </c>
    </row>
    <row r="27" spans="1:27" ht="30" customHeight="1">
      <c r="A27" s="4" t="s">
        <v>520</v>
      </c>
      <c r="B27" s="156" t="s">
        <v>10556</v>
      </c>
      <c r="C27" s="156" t="s">
        <v>10557</v>
      </c>
      <c r="D27" s="156" t="s">
        <v>10553</v>
      </c>
      <c r="E27" s="155"/>
      <c r="F27" s="155" t="s">
        <v>52</v>
      </c>
      <c r="G27" s="155"/>
      <c r="H27" s="155" t="s">
        <v>52</v>
      </c>
      <c r="I27" s="155">
        <v>50000</v>
      </c>
      <c r="J27" s="155" t="s">
        <v>10786</v>
      </c>
      <c r="K27" s="155"/>
      <c r="L27" s="155" t="s">
        <v>52</v>
      </c>
      <c r="M27" s="155">
        <v>46000</v>
      </c>
      <c r="N27" s="155" t="s">
        <v>10773</v>
      </c>
      <c r="O27" s="155">
        <v>46000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0</v>
      </c>
      <c r="V27" s="121">
        <v>0</v>
      </c>
      <c r="W27" s="4" t="s">
        <v>52</v>
      </c>
      <c r="X27" s="7" t="s">
        <v>52</v>
      </c>
      <c r="Y27" s="7" t="s">
        <v>52</v>
      </c>
      <c r="Z27" s="122"/>
      <c r="AA27" s="7" t="s">
        <v>52</v>
      </c>
    </row>
    <row r="28" spans="1:27" ht="30" customHeight="1">
      <c r="A28" s="4" t="s">
        <v>537</v>
      </c>
      <c r="B28" s="156" t="s">
        <v>10556</v>
      </c>
      <c r="C28" s="156" t="s">
        <v>10558</v>
      </c>
      <c r="D28" s="156" t="s">
        <v>10553</v>
      </c>
      <c r="E28" s="155"/>
      <c r="F28" s="155" t="s">
        <v>52</v>
      </c>
      <c r="G28" s="155"/>
      <c r="H28" s="155" t="s">
        <v>52</v>
      </c>
      <c r="I28" s="155">
        <v>19712</v>
      </c>
      <c r="J28" s="155" t="s">
        <v>10785</v>
      </c>
      <c r="K28" s="155"/>
      <c r="L28" s="155" t="s">
        <v>52</v>
      </c>
      <c r="M28" s="155"/>
      <c r="N28" s="155" t="s">
        <v>52</v>
      </c>
      <c r="O28" s="155">
        <v>19712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4" t="s">
        <v>52</v>
      </c>
      <c r="X28" s="7" t="s">
        <v>52</v>
      </c>
      <c r="Y28" s="7" t="s">
        <v>52</v>
      </c>
      <c r="Z28" s="122"/>
      <c r="AA28" s="7" t="s">
        <v>52</v>
      </c>
    </row>
    <row r="29" spans="1:27" ht="30" customHeight="1">
      <c r="A29" s="4" t="s">
        <v>661</v>
      </c>
      <c r="B29" s="156" t="s">
        <v>10556</v>
      </c>
      <c r="C29" s="156" t="s">
        <v>10559</v>
      </c>
      <c r="D29" s="156" t="s">
        <v>10553</v>
      </c>
      <c r="E29" s="155"/>
      <c r="F29" s="155" t="s">
        <v>52</v>
      </c>
      <c r="G29" s="155"/>
      <c r="H29" s="155" t="s">
        <v>52</v>
      </c>
      <c r="I29" s="155">
        <v>53750</v>
      </c>
      <c r="J29" s="155" t="s">
        <v>10785</v>
      </c>
      <c r="K29" s="155"/>
      <c r="L29" s="155" t="s">
        <v>52</v>
      </c>
      <c r="M29" s="155">
        <v>49750</v>
      </c>
      <c r="N29" s="155" t="s">
        <v>10773</v>
      </c>
      <c r="O29" s="155">
        <v>49750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4" t="s">
        <v>52</v>
      </c>
      <c r="X29" s="7" t="s">
        <v>52</v>
      </c>
      <c r="Y29" s="7" t="s">
        <v>52</v>
      </c>
      <c r="Z29" s="122"/>
      <c r="AA29" s="7" t="s">
        <v>52</v>
      </c>
    </row>
    <row r="30" spans="1:27" ht="30" customHeight="1">
      <c r="A30" s="4" t="s">
        <v>573</v>
      </c>
      <c r="B30" s="156" t="s">
        <v>10556</v>
      </c>
      <c r="C30" s="156" t="s">
        <v>10560</v>
      </c>
      <c r="D30" s="156" t="s">
        <v>10553</v>
      </c>
      <c r="E30" s="155"/>
      <c r="F30" s="155" t="s">
        <v>52</v>
      </c>
      <c r="G30" s="155"/>
      <c r="H30" s="155" t="s">
        <v>52</v>
      </c>
      <c r="I30" s="155">
        <v>20000</v>
      </c>
      <c r="J30" s="155" t="s">
        <v>10785</v>
      </c>
      <c r="K30" s="155"/>
      <c r="L30" s="155" t="s">
        <v>52</v>
      </c>
      <c r="M30" s="155"/>
      <c r="N30" s="155" t="s">
        <v>52</v>
      </c>
      <c r="O30" s="155">
        <v>20000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4" t="s">
        <v>52</v>
      </c>
      <c r="X30" s="7" t="s">
        <v>52</v>
      </c>
      <c r="Y30" s="7" t="s">
        <v>52</v>
      </c>
      <c r="Z30" s="122"/>
      <c r="AA30" s="7" t="s">
        <v>52</v>
      </c>
    </row>
    <row r="31" spans="1:27" ht="30" customHeight="1">
      <c r="A31" s="4" t="s">
        <v>709</v>
      </c>
      <c r="B31" s="156" t="s">
        <v>10561</v>
      </c>
      <c r="C31" s="156" t="s">
        <v>10562</v>
      </c>
      <c r="D31" s="156" t="s">
        <v>10553</v>
      </c>
      <c r="E31" s="155"/>
      <c r="F31" s="155" t="s">
        <v>52</v>
      </c>
      <c r="G31" s="155"/>
      <c r="H31" s="155" t="s">
        <v>52</v>
      </c>
      <c r="I31" s="155">
        <v>158000</v>
      </c>
      <c r="J31" s="155" t="s">
        <v>10779</v>
      </c>
      <c r="K31" s="155"/>
      <c r="L31" s="155" t="s">
        <v>52</v>
      </c>
      <c r="M31" s="155"/>
      <c r="N31" s="155" t="s">
        <v>52</v>
      </c>
      <c r="O31" s="155">
        <v>158000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4" t="s">
        <v>52</v>
      </c>
      <c r="X31" s="7" t="s">
        <v>52</v>
      </c>
      <c r="Y31" s="7" t="s">
        <v>52</v>
      </c>
      <c r="Z31" s="122"/>
      <c r="AA31" s="7" t="s">
        <v>52</v>
      </c>
    </row>
    <row r="32" spans="1:27" ht="30" customHeight="1">
      <c r="A32" s="4" t="s">
        <v>498</v>
      </c>
      <c r="B32" s="156" t="s">
        <v>10561</v>
      </c>
      <c r="C32" s="156" t="s">
        <v>10563</v>
      </c>
      <c r="D32" s="156" t="s">
        <v>10553</v>
      </c>
      <c r="E32" s="155"/>
      <c r="F32" s="155" t="s">
        <v>52</v>
      </c>
      <c r="G32" s="155"/>
      <c r="H32" s="155" t="s">
        <v>52</v>
      </c>
      <c r="I32" s="155">
        <v>158000</v>
      </c>
      <c r="J32" s="155" t="s">
        <v>10779</v>
      </c>
      <c r="K32" s="155"/>
      <c r="L32" s="155" t="s">
        <v>52</v>
      </c>
      <c r="M32" s="155"/>
      <c r="N32" s="155" t="s">
        <v>52</v>
      </c>
      <c r="O32" s="155">
        <v>158000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4" t="s">
        <v>52</v>
      </c>
      <c r="X32" s="7" t="s">
        <v>52</v>
      </c>
      <c r="Y32" s="7" t="s">
        <v>52</v>
      </c>
      <c r="Z32" s="122"/>
      <c r="AA32" s="7" t="s">
        <v>52</v>
      </c>
    </row>
    <row r="33" spans="1:27" ht="30" customHeight="1">
      <c r="A33" s="4" t="s">
        <v>740</v>
      </c>
      <c r="B33" s="156" t="s">
        <v>10561</v>
      </c>
      <c r="C33" s="156" t="s">
        <v>10564</v>
      </c>
      <c r="D33" s="156" t="s">
        <v>10553</v>
      </c>
      <c r="E33" s="155"/>
      <c r="F33" s="155" t="s">
        <v>52</v>
      </c>
      <c r="G33" s="155"/>
      <c r="H33" s="155" t="s">
        <v>52</v>
      </c>
      <c r="I33" s="155">
        <v>148000</v>
      </c>
      <c r="J33" s="155" t="s">
        <v>10779</v>
      </c>
      <c r="K33" s="155"/>
      <c r="L33" s="155" t="s">
        <v>52</v>
      </c>
      <c r="M33" s="155"/>
      <c r="N33" s="155" t="s">
        <v>52</v>
      </c>
      <c r="O33" s="155">
        <v>148000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4" t="s">
        <v>52</v>
      </c>
      <c r="X33" s="7" t="s">
        <v>52</v>
      </c>
      <c r="Y33" s="7" t="s">
        <v>52</v>
      </c>
      <c r="Z33" s="122"/>
      <c r="AA33" s="7" t="s">
        <v>52</v>
      </c>
    </row>
    <row r="34" spans="1:27" ht="30" customHeight="1">
      <c r="A34" s="4" t="s">
        <v>774</v>
      </c>
      <c r="B34" s="156" t="s">
        <v>10561</v>
      </c>
      <c r="C34" s="156" t="s">
        <v>10565</v>
      </c>
      <c r="D34" s="156" t="s">
        <v>10553</v>
      </c>
      <c r="E34" s="155"/>
      <c r="F34" s="155" t="s">
        <v>52</v>
      </c>
      <c r="G34" s="155"/>
      <c r="H34" s="155" t="s">
        <v>52</v>
      </c>
      <c r="I34" s="155">
        <v>148000</v>
      </c>
      <c r="J34" s="155" t="s">
        <v>10779</v>
      </c>
      <c r="K34" s="155"/>
      <c r="L34" s="155" t="s">
        <v>52</v>
      </c>
      <c r="M34" s="155"/>
      <c r="N34" s="155" t="s">
        <v>52</v>
      </c>
      <c r="O34" s="155">
        <v>148000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4" t="s">
        <v>52</v>
      </c>
      <c r="X34" s="7" t="s">
        <v>52</v>
      </c>
      <c r="Y34" s="7" t="s">
        <v>52</v>
      </c>
      <c r="Z34" s="122"/>
      <c r="AA34" s="7" t="s">
        <v>52</v>
      </c>
    </row>
    <row r="35" spans="1:27" ht="30" customHeight="1">
      <c r="A35" s="4" t="s">
        <v>771</v>
      </c>
      <c r="B35" s="156" t="s">
        <v>10566</v>
      </c>
      <c r="C35" s="156" t="s">
        <v>10567</v>
      </c>
      <c r="D35" s="156" t="s">
        <v>9855</v>
      </c>
      <c r="E35" s="155"/>
      <c r="F35" s="155" t="s">
        <v>52</v>
      </c>
      <c r="G35" s="155">
        <v>1030</v>
      </c>
      <c r="H35" s="155" t="s">
        <v>10784</v>
      </c>
      <c r="I35" s="155">
        <v>1019</v>
      </c>
      <c r="J35" s="155" t="s">
        <v>10785</v>
      </c>
      <c r="K35" s="155"/>
      <c r="L35" s="155" t="s">
        <v>52</v>
      </c>
      <c r="M35" s="155">
        <v>988</v>
      </c>
      <c r="N35" s="155" t="s">
        <v>10773</v>
      </c>
      <c r="O35" s="155">
        <v>988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4" t="s">
        <v>52</v>
      </c>
      <c r="X35" s="7" t="s">
        <v>52</v>
      </c>
      <c r="Y35" s="7" t="s">
        <v>52</v>
      </c>
      <c r="Z35" s="122"/>
      <c r="AA35" s="7" t="s">
        <v>52</v>
      </c>
    </row>
    <row r="36" spans="1:27" ht="30" customHeight="1">
      <c r="A36" s="4" t="s">
        <v>768</v>
      </c>
      <c r="B36" s="156" t="s">
        <v>10566</v>
      </c>
      <c r="C36" s="156" t="s">
        <v>10568</v>
      </c>
      <c r="D36" s="156" t="s">
        <v>9855</v>
      </c>
      <c r="E36" s="155"/>
      <c r="F36" s="155" t="s">
        <v>52</v>
      </c>
      <c r="G36" s="155">
        <v>1070</v>
      </c>
      <c r="H36" s="155" t="s">
        <v>10784</v>
      </c>
      <c r="I36" s="155">
        <v>1045</v>
      </c>
      <c r="J36" s="155" t="s">
        <v>10785</v>
      </c>
      <c r="K36" s="155"/>
      <c r="L36" s="155" t="s">
        <v>52</v>
      </c>
      <c r="M36" s="155">
        <v>1014</v>
      </c>
      <c r="N36" s="155" t="s">
        <v>10773</v>
      </c>
      <c r="O36" s="155">
        <v>1014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4" t="s">
        <v>52</v>
      </c>
      <c r="X36" s="7" t="s">
        <v>52</v>
      </c>
      <c r="Y36" s="7" t="s">
        <v>52</v>
      </c>
      <c r="Z36" s="122"/>
      <c r="AA36" s="7" t="s">
        <v>52</v>
      </c>
    </row>
    <row r="37" spans="1:27" ht="30" customHeight="1">
      <c r="A37" s="4" t="s">
        <v>490</v>
      </c>
      <c r="B37" s="156" t="s">
        <v>10566</v>
      </c>
      <c r="C37" s="156" t="s">
        <v>10569</v>
      </c>
      <c r="D37" s="156" t="s">
        <v>9855</v>
      </c>
      <c r="E37" s="155"/>
      <c r="F37" s="155" t="s">
        <v>52</v>
      </c>
      <c r="G37" s="155">
        <v>1195</v>
      </c>
      <c r="H37" s="155" t="s">
        <v>10784</v>
      </c>
      <c r="I37" s="155">
        <v>1081</v>
      </c>
      <c r="J37" s="155" t="s">
        <v>10785</v>
      </c>
      <c r="K37" s="155"/>
      <c r="L37" s="155" t="s">
        <v>52</v>
      </c>
      <c r="M37" s="155">
        <v>1048</v>
      </c>
      <c r="N37" s="155" t="s">
        <v>10773</v>
      </c>
      <c r="O37" s="155">
        <v>1048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4" t="s">
        <v>52</v>
      </c>
      <c r="X37" s="7" t="s">
        <v>52</v>
      </c>
      <c r="Y37" s="7" t="s">
        <v>52</v>
      </c>
      <c r="Z37" s="122"/>
      <c r="AA37" s="7" t="s">
        <v>52</v>
      </c>
    </row>
    <row r="38" spans="1:27" ht="30" customHeight="1">
      <c r="A38" s="4" t="s">
        <v>742</v>
      </c>
      <c r="B38" s="156" t="s">
        <v>10566</v>
      </c>
      <c r="C38" s="156" t="s">
        <v>10570</v>
      </c>
      <c r="D38" s="156" t="s">
        <v>9855</v>
      </c>
      <c r="E38" s="155"/>
      <c r="F38" s="155" t="s">
        <v>52</v>
      </c>
      <c r="G38" s="155">
        <v>1020</v>
      </c>
      <c r="H38" s="155" t="s">
        <v>10784</v>
      </c>
      <c r="I38" s="155">
        <v>992</v>
      </c>
      <c r="J38" s="155" t="s">
        <v>10785</v>
      </c>
      <c r="K38" s="155"/>
      <c r="L38" s="155" t="s">
        <v>52</v>
      </c>
      <c r="M38" s="155">
        <v>962</v>
      </c>
      <c r="N38" s="155" t="s">
        <v>10773</v>
      </c>
      <c r="O38" s="155">
        <v>962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4" t="s">
        <v>52</v>
      </c>
      <c r="X38" s="7" t="s">
        <v>52</v>
      </c>
      <c r="Y38" s="7" t="s">
        <v>52</v>
      </c>
      <c r="Z38" s="122"/>
      <c r="AA38" s="7" t="s">
        <v>52</v>
      </c>
    </row>
    <row r="39" spans="1:27" ht="30" customHeight="1">
      <c r="A39" s="4" t="s">
        <v>717</v>
      </c>
      <c r="B39" s="156" t="s">
        <v>10566</v>
      </c>
      <c r="C39" s="156" t="s">
        <v>10571</v>
      </c>
      <c r="D39" s="156" t="s">
        <v>9855</v>
      </c>
      <c r="E39" s="155"/>
      <c r="F39" s="155" t="s">
        <v>52</v>
      </c>
      <c r="G39" s="155">
        <v>1080</v>
      </c>
      <c r="H39" s="155" t="s">
        <v>10784</v>
      </c>
      <c r="I39" s="155">
        <v>950</v>
      </c>
      <c r="J39" s="155" t="s">
        <v>10785</v>
      </c>
      <c r="K39" s="155"/>
      <c r="L39" s="155" t="s">
        <v>52</v>
      </c>
      <c r="M39" s="155">
        <v>921</v>
      </c>
      <c r="N39" s="155" t="s">
        <v>10773</v>
      </c>
      <c r="O39" s="155">
        <v>921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4" t="s">
        <v>52</v>
      </c>
      <c r="X39" s="7" t="s">
        <v>52</v>
      </c>
      <c r="Y39" s="7" t="s">
        <v>52</v>
      </c>
      <c r="Z39" s="122"/>
      <c r="AA39" s="7" t="s">
        <v>52</v>
      </c>
    </row>
    <row r="40" spans="1:27" ht="30" customHeight="1">
      <c r="A40" s="4" t="s">
        <v>776</v>
      </c>
      <c r="B40" s="156" t="s">
        <v>10566</v>
      </c>
      <c r="C40" s="156" t="s">
        <v>10572</v>
      </c>
      <c r="D40" s="156" t="s">
        <v>9855</v>
      </c>
      <c r="E40" s="155"/>
      <c r="F40" s="155" t="s">
        <v>52</v>
      </c>
      <c r="G40" s="155">
        <v>1130</v>
      </c>
      <c r="H40" s="155" t="s">
        <v>10784</v>
      </c>
      <c r="I40" s="155">
        <v>950</v>
      </c>
      <c r="J40" s="155" t="s">
        <v>10785</v>
      </c>
      <c r="K40" s="155"/>
      <c r="L40" s="155" t="s">
        <v>52</v>
      </c>
      <c r="M40" s="155">
        <v>921</v>
      </c>
      <c r="N40" s="155" t="s">
        <v>10773</v>
      </c>
      <c r="O40" s="155">
        <v>921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4" t="s">
        <v>52</v>
      </c>
      <c r="X40" s="7" t="s">
        <v>52</v>
      </c>
      <c r="Y40" s="7" t="s">
        <v>52</v>
      </c>
      <c r="Z40" s="122"/>
      <c r="AA40" s="7" t="s">
        <v>52</v>
      </c>
    </row>
    <row r="41" spans="1:27" ht="30" customHeight="1">
      <c r="A41" s="4" t="s">
        <v>773</v>
      </c>
      <c r="B41" s="156" t="s">
        <v>10566</v>
      </c>
      <c r="C41" s="156" t="s">
        <v>10573</v>
      </c>
      <c r="D41" s="156" t="s">
        <v>9855</v>
      </c>
      <c r="E41" s="155"/>
      <c r="F41" s="155" t="s">
        <v>52</v>
      </c>
      <c r="G41" s="155">
        <v>1200</v>
      </c>
      <c r="H41" s="155" t="s">
        <v>10784</v>
      </c>
      <c r="I41" s="155">
        <v>950</v>
      </c>
      <c r="J41" s="155" t="s">
        <v>10785</v>
      </c>
      <c r="K41" s="155"/>
      <c r="L41" s="155" t="s">
        <v>52</v>
      </c>
      <c r="M41" s="155">
        <v>921</v>
      </c>
      <c r="N41" s="155" t="s">
        <v>10773</v>
      </c>
      <c r="O41" s="155">
        <v>921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4" t="s">
        <v>52</v>
      </c>
      <c r="X41" s="7" t="s">
        <v>52</v>
      </c>
      <c r="Y41" s="7" t="s">
        <v>52</v>
      </c>
      <c r="Z41" s="122"/>
      <c r="AA41" s="7" t="s">
        <v>52</v>
      </c>
    </row>
    <row r="42" spans="1:27" ht="30" customHeight="1">
      <c r="A42" s="4" t="s">
        <v>590</v>
      </c>
      <c r="B42" s="156" t="s">
        <v>10566</v>
      </c>
      <c r="C42" s="156" t="s">
        <v>10574</v>
      </c>
      <c r="D42" s="156" t="s">
        <v>9855</v>
      </c>
      <c r="E42" s="155"/>
      <c r="F42" s="155" t="s">
        <v>52</v>
      </c>
      <c r="G42" s="155">
        <v>1070</v>
      </c>
      <c r="H42" s="155" t="s">
        <v>10784</v>
      </c>
      <c r="I42" s="155">
        <v>950</v>
      </c>
      <c r="J42" s="155" t="s">
        <v>10785</v>
      </c>
      <c r="K42" s="155"/>
      <c r="L42" s="155" t="s">
        <v>52</v>
      </c>
      <c r="M42" s="155">
        <v>921</v>
      </c>
      <c r="N42" s="155" t="s">
        <v>10773</v>
      </c>
      <c r="O42" s="155">
        <v>921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4" t="s">
        <v>52</v>
      </c>
      <c r="X42" s="7" t="s">
        <v>52</v>
      </c>
      <c r="Y42" s="7" t="s">
        <v>52</v>
      </c>
      <c r="Z42" s="122"/>
      <c r="AA42" s="7" t="s">
        <v>52</v>
      </c>
    </row>
    <row r="43" spans="1:27" ht="30" customHeight="1">
      <c r="A43" s="4" t="s">
        <v>617</v>
      </c>
      <c r="B43" s="156" t="s">
        <v>10575</v>
      </c>
      <c r="C43" s="156" t="s">
        <v>10576</v>
      </c>
      <c r="D43" s="156" t="s">
        <v>9855</v>
      </c>
      <c r="E43" s="155"/>
      <c r="F43" s="155" t="s">
        <v>52</v>
      </c>
      <c r="G43" s="155">
        <v>1870000</v>
      </c>
      <c r="H43" s="155" t="s">
        <v>10787</v>
      </c>
      <c r="I43" s="155">
        <v>2040000</v>
      </c>
      <c r="J43" s="155" t="s">
        <v>10788</v>
      </c>
      <c r="K43" s="155"/>
      <c r="L43" s="155" t="s">
        <v>52</v>
      </c>
      <c r="M43" s="155"/>
      <c r="N43" s="155" t="s">
        <v>52</v>
      </c>
      <c r="O43" s="155">
        <v>1870000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4" t="s">
        <v>52</v>
      </c>
      <c r="X43" s="7" t="s">
        <v>52</v>
      </c>
      <c r="Y43" s="7" t="s">
        <v>52</v>
      </c>
      <c r="Z43" s="122"/>
      <c r="AA43" s="7" t="s">
        <v>52</v>
      </c>
    </row>
    <row r="44" spans="1:27" ht="30" customHeight="1">
      <c r="A44" s="4" t="s">
        <v>637</v>
      </c>
      <c r="B44" s="156" t="s">
        <v>10575</v>
      </c>
      <c r="C44" s="156" t="s">
        <v>10577</v>
      </c>
      <c r="D44" s="156" t="s">
        <v>9855</v>
      </c>
      <c r="E44" s="155"/>
      <c r="F44" s="155" t="s">
        <v>52</v>
      </c>
      <c r="G44" s="155">
        <v>1300000</v>
      </c>
      <c r="H44" s="155" t="s">
        <v>10787</v>
      </c>
      <c r="I44" s="155"/>
      <c r="J44" s="155" t="s">
        <v>52</v>
      </c>
      <c r="K44" s="155"/>
      <c r="L44" s="155" t="s">
        <v>52</v>
      </c>
      <c r="M44" s="155"/>
      <c r="N44" s="155" t="s">
        <v>52</v>
      </c>
      <c r="O44" s="155">
        <v>1300000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4" t="s">
        <v>52</v>
      </c>
      <c r="X44" s="7" t="s">
        <v>52</v>
      </c>
      <c r="Y44" s="7" t="s">
        <v>52</v>
      </c>
      <c r="Z44" s="122"/>
      <c r="AA44" s="7" t="s">
        <v>52</v>
      </c>
    </row>
    <row r="45" spans="1:27" ht="30" customHeight="1">
      <c r="A45" s="4" t="s">
        <v>659</v>
      </c>
      <c r="B45" s="156" t="s">
        <v>10575</v>
      </c>
      <c r="C45" s="156" t="s">
        <v>10578</v>
      </c>
      <c r="D45" s="156" t="s">
        <v>9855</v>
      </c>
      <c r="E45" s="155"/>
      <c r="F45" s="155" t="s">
        <v>52</v>
      </c>
      <c r="G45" s="155">
        <v>2090000</v>
      </c>
      <c r="H45" s="155" t="s">
        <v>10787</v>
      </c>
      <c r="I45" s="155">
        <v>2220000</v>
      </c>
      <c r="J45" s="155" t="s">
        <v>10788</v>
      </c>
      <c r="K45" s="155"/>
      <c r="L45" s="155" t="s">
        <v>52</v>
      </c>
      <c r="M45" s="155"/>
      <c r="N45" s="155" t="s">
        <v>52</v>
      </c>
      <c r="O45" s="155">
        <v>2090000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4" t="s">
        <v>52</v>
      </c>
      <c r="X45" s="7" t="s">
        <v>52</v>
      </c>
      <c r="Y45" s="7" t="s">
        <v>52</v>
      </c>
      <c r="Z45" s="122"/>
      <c r="AA45" s="7" t="s">
        <v>52</v>
      </c>
    </row>
    <row r="46" spans="1:27" ht="30" customHeight="1">
      <c r="A46" s="4" t="s">
        <v>682</v>
      </c>
      <c r="B46" s="156" t="s">
        <v>10575</v>
      </c>
      <c r="C46" s="156" t="s">
        <v>10579</v>
      </c>
      <c r="D46" s="156" t="s">
        <v>9855</v>
      </c>
      <c r="E46" s="155"/>
      <c r="F46" s="155" t="s">
        <v>52</v>
      </c>
      <c r="G46" s="155">
        <v>1430000</v>
      </c>
      <c r="H46" s="155" t="s">
        <v>10787</v>
      </c>
      <c r="I46" s="155">
        <v>1560000</v>
      </c>
      <c r="J46" s="155" t="s">
        <v>10788</v>
      </c>
      <c r="K46" s="155"/>
      <c r="L46" s="155" t="s">
        <v>52</v>
      </c>
      <c r="M46" s="155"/>
      <c r="N46" s="155" t="s">
        <v>52</v>
      </c>
      <c r="O46" s="155">
        <v>1430000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v>0</v>
      </c>
      <c r="W46" s="4" t="s">
        <v>52</v>
      </c>
      <c r="X46" s="7" t="s">
        <v>52</v>
      </c>
      <c r="Y46" s="7" t="s">
        <v>52</v>
      </c>
      <c r="Z46" s="122"/>
      <c r="AA46" s="7" t="s">
        <v>52</v>
      </c>
    </row>
    <row r="47" spans="1:27" ht="30" customHeight="1">
      <c r="A47" s="4" t="s">
        <v>772</v>
      </c>
      <c r="B47" s="156" t="s">
        <v>10580</v>
      </c>
      <c r="C47" s="156" t="s">
        <v>10581</v>
      </c>
      <c r="D47" s="156" t="s">
        <v>9855</v>
      </c>
      <c r="E47" s="155"/>
      <c r="F47" s="155" t="s">
        <v>52</v>
      </c>
      <c r="G47" s="155"/>
      <c r="H47" s="155" t="s">
        <v>52</v>
      </c>
      <c r="I47" s="155">
        <v>51000</v>
      </c>
      <c r="J47" s="155" t="s">
        <v>10779</v>
      </c>
      <c r="K47" s="155"/>
      <c r="L47" s="155" t="s">
        <v>52</v>
      </c>
      <c r="M47" s="155"/>
      <c r="N47" s="155" t="s">
        <v>52</v>
      </c>
      <c r="O47" s="155">
        <v>51000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4" t="s">
        <v>52</v>
      </c>
      <c r="X47" s="7" t="s">
        <v>52</v>
      </c>
      <c r="Y47" s="7" t="s">
        <v>52</v>
      </c>
      <c r="Z47" s="122"/>
      <c r="AA47" s="7" t="s">
        <v>52</v>
      </c>
    </row>
    <row r="48" spans="1:27" ht="30" customHeight="1">
      <c r="A48" s="4" t="s">
        <v>775</v>
      </c>
      <c r="B48" s="156" t="s">
        <v>10580</v>
      </c>
      <c r="C48" s="156" t="s">
        <v>9870</v>
      </c>
      <c r="D48" s="156" t="s">
        <v>9855</v>
      </c>
      <c r="E48" s="155"/>
      <c r="F48" s="155" t="s">
        <v>52</v>
      </c>
      <c r="G48" s="155"/>
      <c r="H48" s="155" t="s">
        <v>52</v>
      </c>
      <c r="I48" s="155">
        <v>81000</v>
      </c>
      <c r="J48" s="155" t="s">
        <v>10779</v>
      </c>
      <c r="K48" s="155"/>
      <c r="L48" s="155" t="s">
        <v>52</v>
      </c>
      <c r="M48" s="155"/>
      <c r="N48" s="155" t="s">
        <v>52</v>
      </c>
      <c r="O48" s="155">
        <v>81000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4" t="s">
        <v>52</v>
      </c>
      <c r="X48" s="7" t="s">
        <v>52</v>
      </c>
      <c r="Y48" s="7" t="s">
        <v>52</v>
      </c>
      <c r="Z48" s="122"/>
      <c r="AA48" s="7" t="s">
        <v>52</v>
      </c>
    </row>
    <row r="49" spans="1:27" ht="30" customHeight="1">
      <c r="A49" s="4" t="s">
        <v>705</v>
      </c>
      <c r="B49" s="156" t="s">
        <v>10582</v>
      </c>
      <c r="C49" s="156" t="s">
        <v>10583</v>
      </c>
      <c r="D49" s="156" t="s">
        <v>9925</v>
      </c>
      <c r="E49" s="155">
        <v>73450</v>
      </c>
      <c r="F49" s="155" t="s">
        <v>10789</v>
      </c>
      <c r="G49" s="155">
        <v>75320</v>
      </c>
      <c r="H49" s="155" t="s">
        <v>10790</v>
      </c>
      <c r="I49" s="155">
        <v>77810</v>
      </c>
      <c r="J49" s="155" t="s">
        <v>1834</v>
      </c>
      <c r="K49" s="155"/>
      <c r="L49" s="155" t="s">
        <v>52</v>
      </c>
      <c r="M49" s="155"/>
      <c r="N49" s="155" t="s">
        <v>52</v>
      </c>
      <c r="O49" s="155">
        <v>73450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4" t="s">
        <v>52</v>
      </c>
      <c r="X49" s="7" t="s">
        <v>52</v>
      </c>
      <c r="Y49" s="7" t="s">
        <v>52</v>
      </c>
      <c r="Z49" s="122"/>
      <c r="AA49" s="7" t="s">
        <v>52</v>
      </c>
    </row>
    <row r="50" spans="1:27" ht="30" customHeight="1">
      <c r="A50" s="4" t="s">
        <v>721</v>
      </c>
      <c r="B50" s="156" t="s">
        <v>10584</v>
      </c>
      <c r="C50" s="156" t="s">
        <v>10585</v>
      </c>
      <c r="D50" s="156" t="s">
        <v>9855</v>
      </c>
      <c r="E50" s="155"/>
      <c r="F50" s="155" t="s">
        <v>52</v>
      </c>
      <c r="G50" s="155">
        <v>2970</v>
      </c>
      <c r="H50" s="155" t="s">
        <v>10784</v>
      </c>
      <c r="I50" s="155">
        <v>2687</v>
      </c>
      <c r="J50" s="155" t="s">
        <v>10785</v>
      </c>
      <c r="K50" s="155"/>
      <c r="L50" s="155" t="s">
        <v>52</v>
      </c>
      <c r="M50" s="155">
        <v>2606</v>
      </c>
      <c r="N50" s="155" t="s">
        <v>10773</v>
      </c>
      <c r="O50" s="155">
        <v>2606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4" t="s">
        <v>52</v>
      </c>
      <c r="X50" s="7" t="s">
        <v>52</v>
      </c>
      <c r="Y50" s="7" t="s">
        <v>52</v>
      </c>
      <c r="Z50" s="122"/>
      <c r="AA50" s="7" t="s">
        <v>52</v>
      </c>
    </row>
    <row r="51" spans="1:27" ht="30" customHeight="1">
      <c r="A51" s="4" t="s">
        <v>492</v>
      </c>
      <c r="B51" s="156" t="s">
        <v>10584</v>
      </c>
      <c r="C51" s="156" t="s">
        <v>10586</v>
      </c>
      <c r="D51" s="156" t="s">
        <v>9855</v>
      </c>
      <c r="E51" s="155"/>
      <c r="F51" s="155" t="s">
        <v>52</v>
      </c>
      <c r="G51" s="155">
        <v>2960</v>
      </c>
      <c r="H51" s="155" t="s">
        <v>10784</v>
      </c>
      <c r="I51" s="155">
        <v>2687</v>
      </c>
      <c r="J51" s="155" t="s">
        <v>10785</v>
      </c>
      <c r="K51" s="155"/>
      <c r="L51" s="155" t="s">
        <v>52</v>
      </c>
      <c r="M51" s="155">
        <v>2606</v>
      </c>
      <c r="N51" s="155" t="s">
        <v>10773</v>
      </c>
      <c r="O51" s="155">
        <v>2606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4" t="s">
        <v>52</v>
      </c>
      <c r="X51" s="7" t="s">
        <v>52</v>
      </c>
      <c r="Y51" s="7" t="s">
        <v>52</v>
      </c>
      <c r="Z51" s="122"/>
      <c r="AA51" s="7" t="s">
        <v>52</v>
      </c>
    </row>
    <row r="52" spans="1:27" ht="30" customHeight="1">
      <c r="A52" s="4" t="s">
        <v>518</v>
      </c>
      <c r="B52" s="156" t="s">
        <v>10584</v>
      </c>
      <c r="C52" s="156" t="s">
        <v>10587</v>
      </c>
      <c r="D52" s="156" t="s">
        <v>9855</v>
      </c>
      <c r="E52" s="155"/>
      <c r="F52" s="155" t="s">
        <v>52</v>
      </c>
      <c r="G52" s="155">
        <v>2960</v>
      </c>
      <c r="H52" s="155" t="s">
        <v>10784</v>
      </c>
      <c r="I52" s="155">
        <v>2812</v>
      </c>
      <c r="J52" s="155" t="s">
        <v>10785</v>
      </c>
      <c r="K52" s="155"/>
      <c r="L52" s="155" t="s">
        <v>52</v>
      </c>
      <c r="M52" s="155">
        <v>2727</v>
      </c>
      <c r="N52" s="155" t="s">
        <v>10773</v>
      </c>
      <c r="O52" s="155">
        <v>2727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v>0</v>
      </c>
      <c r="W52" s="4" t="s">
        <v>52</v>
      </c>
      <c r="X52" s="7" t="s">
        <v>52</v>
      </c>
      <c r="Y52" s="7" t="s">
        <v>52</v>
      </c>
      <c r="Z52" s="122"/>
      <c r="AA52" s="7" t="s">
        <v>52</v>
      </c>
    </row>
    <row r="53" spans="1:27" ht="30" customHeight="1">
      <c r="A53" s="4" t="s">
        <v>535</v>
      </c>
      <c r="B53" s="156" t="s">
        <v>10584</v>
      </c>
      <c r="C53" s="156" t="s">
        <v>10588</v>
      </c>
      <c r="D53" s="156" t="s">
        <v>9855</v>
      </c>
      <c r="E53" s="155"/>
      <c r="F53" s="155" t="s">
        <v>52</v>
      </c>
      <c r="G53" s="155">
        <v>2980</v>
      </c>
      <c r="H53" s="155" t="s">
        <v>10784</v>
      </c>
      <c r="I53" s="155">
        <v>2812</v>
      </c>
      <c r="J53" s="155" t="s">
        <v>10785</v>
      </c>
      <c r="K53" s="155"/>
      <c r="L53" s="155" t="s">
        <v>52</v>
      </c>
      <c r="M53" s="155">
        <v>2727</v>
      </c>
      <c r="N53" s="155" t="s">
        <v>10773</v>
      </c>
      <c r="O53" s="155">
        <v>2727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4" t="s">
        <v>52</v>
      </c>
      <c r="X53" s="7" t="s">
        <v>52</v>
      </c>
      <c r="Y53" s="7" t="s">
        <v>52</v>
      </c>
      <c r="Z53" s="122"/>
      <c r="AA53" s="7" t="s">
        <v>52</v>
      </c>
    </row>
    <row r="54" spans="1:27" ht="30" customHeight="1">
      <c r="A54" s="4" t="s">
        <v>571</v>
      </c>
      <c r="B54" s="156" t="s">
        <v>10589</v>
      </c>
      <c r="C54" s="156" t="s">
        <v>10590</v>
      </c>
      <c r="D54" s="156" t="s">
        <v>9990</v>
      </c>
      <c r="E54" s="155">
        <v>573</v>
      </c>
      <c r="F54" s="155" t="s">
        <v>10791</v>
      </c>
      <c r="G54" s="155">
        <v>529</v>
      </c>
      <c r="H54" s="155" t="s">
        <v>10792</v>
      </c>
      <c r="I54" s="155">
        <v>731</v>
      </c>
      <c r="J54" s="155" t="s">
        <v>10793</v>
      </c>
      <c r="K54" s="155"/>
      <c r="L54" s="155" t="s">
        <v>52</v>
      </c>
      <c r="M54" s="155"/>
      <c r="N54" s="155" t="s">
        <v>52</v>
      </c>
      <c r="O54" s="155">
        <v>529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4" t="s">
        <v>52</v>
      </c>
      <c r="X54" s="7" t="s">
        <v>52</v>
      </c>
      <c r="Y54" s="7" t="s">
        <v>52</v>
      </c>
      <c r="Z54" s="122"/>
      <c r="AA54" s="7" t="s">
        <v>52</v>
      </c>
    </row>
    <row r="55" spans="1:27" ht="30" customHeight="1">
      <c r="A55" s="4" t="s">
        <v>510</v>
      </c>
      <c r="B55" s="156" t="s">
        <v>10591</v>
      </c>
      <c r="C55" s="156" t="s">
        <v>10592</v>
      </c>
      <c r="D55" s="156" t="s">
        <v>10016</v>
      </c>
      <c r="E55" s="155">
        <v>3680</v>
      </c>
      <c r="F55" s="155" t="s">
        <v>10794</v>
      </c>
      <c r="G55" s="155">
        <v>2710</v>
      </c>
      <c r="H55" s="155" t="s">
        <v>1834</v>
      </c>
      <c r="I55" s="155">
        <v>3070</v>
      </c>
      <c r="J55" s="155" t="s">
        <v>10795</v>
      </c>
      <c r="K55" s="155"/>
      <c r="L55" s="155" t="s">
        <v>52</v>
      </c>
      <c r="M55" s="155"/>
      <c r="N55" s="155" t="s">
        <v>52</v>
      </c>
      <c r="O55" s="155">
        <v>2710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4" t="s">
        <v>52</v>
      </c>
      <c r="X55" s="7" t="s">
        <v>52</v>
      </c>
      <c r="Y55" s="7" t="s">
        <v>52</v>
      </c>
      <c r="Z55" s="122"/>
      <c r="AA55" s="7" t="s">
        <v>52</v>
      </c>
    </row>
    <row r="56" spans="1:27" ht="30" customHeight="1">
      <c r="A56" s="4" t="s">
        <v>719</v>
      </c>
      <c r="B56" s="156" t="s">
        <v>10593</v>
      </c>
      <c r="C56" s="156" t="s">
        <v>10594</v>
      </c>
      <c r="D56" s="156" t="s">
        <v>9855</v>
      </c>
      <c r="E56" s="155"/>
      <c r="F56" s="155" t="s">
        <v>52</v>
      </c>
      <c r="G56" s="155"/>
      <c r="H56" s="155" t="s">
        <v>52</v>
      </c>
      <c r="I56" s="155"/>
      <c r="J56" s="155" t="s">
        <v>52</v>
      </c>
      <c r="K56" s="155">
        <v>1519560</v>
      </c>
      <c r="L56" s="155" t="s">
        <v>10796</v>
      </c>
      <c r="M56" s="155"/>
      <c r="N56" s="155" t="s">
        <v>52</v>
      </c>
      <c r="O56" s="155">
        <v>1519560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4" t="s">
        <v>52</v>
      </c>
      <c r="X56" s="7" t="s">
        <v>52</v>
      </c>
      <c r="Y56" s="7" t="s">
        <v>52</v>
      </c>
      <c r="Z56" s="122"/>
      <c r="AA56" s="7" t="s">
        <v>52</v>
      </c>
    </row>
    <row r="57" spans="1:27" ht="30" customHeight="1">
      <c r="A57" s="4" t="s">
        <v>778</v>
      </c>
      <c r="B57" s="156" t="s">
        <v>10593</v>
      </c>
      <c r="C57" s="156" t="s">
        <v>10595</v>
      </c>
      <c r="D57" s="156" t="s">
        <v>9855</v>
      </c>
      <c r="E57" s="155"/>
      <c r="F57" s="155" t="s">
        <v>52</v>
      </c>
      <c r="G57" s="155"/>
      <c r="H57" s="155" t="s">
        <v>52</v>
      </c>
      <c r="I57" s="155"/>
      <c r="J57" s="155" t="s">
        <v>52</v>
      </c>
      <c r="K57" s="155">
        <v>1830708</v>
      </c>
      <c r="L57" s="155" t="s">
        <v>10796</v>
      </c>
      <c r="M57" s="155"/>
      <c r="N57" s="155" t="s">
        <v>52</v>
      </c>
      <c r="O57" s="155">
        <v>1830708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4" t="s">
        <v>52</v>
      </c>
      <c r="X57" s="7" t="s">
        <v>52</v>
      </c>
      <c r="Y57" s="7" t="s">
        <v>52</v>
      </c>
      <c r="Z57" s="122"/>
      <c r="AA57" s="7" t="s">
        <v>52</v>
      </c>
    </row>
    <row r="58" spans="1:27" ht="30" customHeight="1">
      <c r="A58" s="4" t="s">
        <v>780</v>
      </c>
      <c r="B58" s="156" t="s">
        <v>10593</v>
      </c>
      <c r="C58" s="156" t="s">
        <v>10596</v>
      </c>
      <c r="D58" s="156" t="s">
        <v>9855</v>
      </c>
      <c r="E58" s="155"/>
      <c r="F58" s="155" t="s">
        <v>52</v>
      </c>
      <c r="G58" s="155"/>
      <c r="H58" s="155" t="s">
        <v>52</v>
      </c>
      <c r="I58" s="155"/>
      <c r="J58" s="155" t="s">
        <v>52</v>
      </c>
      <c r="K58" s="155">
        <v>2103948</v>
      </c>
      <c r="L58" s="155" t="s">
        <v>10796</v>
      </c>
      <c r="M58" s="155"/>
      <c r="N58" s="155" t="s">
        <v>52</v>
      </c>
      <c r="O58" s="155">
        <v>2103948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4" t="s">
        <v>52</v>
      </c>
      <c r="X58" s="7" t="s">
        <v>52</v>
      </c>
      <c r="Y58" s="7" t="s">
        <v>52</v>
      </c>
      <c r="Z58" s="122"/>
      <c r="AA58" s="7" t="s">
        <v>52</v>
      </c>
    </row>
    <row r="59" spans="1:27" ht="30" customHeight="1">
      <c r="A59" s="4" t="s">
        <v>782</v>
      </c>
      <c r="B59" s="156" t="s">
        <v>10593</v>
      </c>
      <c r="C59" s="156" t="s">
        <v>10597</v>
      </c>
      <c r="D59" s="156" t="s">
        <v>9855</v>
      </c>
      <c r="E59" s="155"/>
      <c r="F59" s="155" t="s">
        <v>52</v>
      </c>
      <c r="G59" s="155"/>
      <c r="H59" s="155" t="s">
        <v>52</v>
      </c>
      <c r="I59" s="155"/>
      <c r="J59" s="155" t="s">
        <v>52</v>
      </c>
      <c r="K59" s="155">
        <v>2269410</v>
      </c>
      <c r="L59" s="155" t="s">
        <v>10796</v>
      </c>
      <c r="M59" s="155"/>
      <c r="N59" s="155" t="s">
        <v>52</v>
      </c>
      <c r="O59" s="155">
        <v>2269410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4" t="s">
        <v>52</v>
      </c>
      <c r="X59" s="7" t="s">
        <v>52</v>
      </c>
      <c r="Y59" s="7" t="s">
        <v>52</v>
      </c>
      <c r="Z59" s="122"/>
      <c r="AA59" s="7" t="s">
        <v>52</v>
      </c>
    </row>
    <row r="60" spans="1:27" ht="30" customHeight="1">
      <c r="A60" s="4" t="s">
        <v>784</v>
      </c>
      <c r="B60" s="156" t="s">
        <v>10593</v>
      </c>
      <c r="C60" s="156" t="s">
        <v>10598</v>
      </c>
      <c r="D60" s="156" t="s">
        <v>9855</v>
      </c>
      <c r="E60" s="155"/>
      <c r="F60" s="155" t="s">
        <v>52</v>
      </c>
      <c r="G60" s="155">
        <v>1870000</v>
      </c>
      <c r="H60" s="155" t="s">
        <v>10787</v>
      </c>
      <c r="I60" s="155">
        <v>1980000</v>
      </c>
      <c r="J60" s="155" t="s">
        <v>10788</v>
      </c>
      <c r="K60" s="155"/>
      <c r="L60" s="155" t="s">
        <v>52</v>
      </c>
      <c r="M60" s="155"/>
      <c r="N60" s="155" t="s">
        <v>52</v>
      </c>
      <c r="O60" s="155">
        <v>1870000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v>0</v>
      </c>
      <c r="W60" s="4" t="s">
        <v>52</v>
      </c>
      <c r="X60" s="7" t="s">
        <v>52</v>
      </c>
      <c r="Y60" s="7" t="s">
        <v>52</v>
      </c>
      <c r="Z60" s="122"/>
      <c r="AA60" s="7" t="s">
        <v>52</v>
      </c>
    </row>
    <row r="61" spans="1:27" ht="30" customHeight="1">
      <c r="A61" s="4" t="s">
        <v>371</v>
      </c>
      <c r="B61" s="156" t="s">
        <v>10599</v>
      </c>
      <c r="C61" s="156" t="s">
        <v>10600</v>
      </c>
      <c r="D61" s="156" t="s">
        <v>10386</v>
      </c>
      <c r="E61" s="155"/>
      <c r="F61" s="155" t="s">
        <v>52</v>
      </c>
      <c r="G61" s="155"/>
      <c r="H61" s="155" t="s">
        <v>52</v>
      </c>
      <c r="I61" s="155"/>
      <c r="J61" s="155" t="s">
        <v>52</v>
      </c>
      <c r="K61" s="155">
        <v>559791</v>
      </c>
      <c r="L61" s="155" t="s">
        <v>10797</v>
      </c>
      <c r="M61" s="155"/>
      <c r="N61" s="155" t="s">
        <v>52</v>
      </c>
      <c r="O61" s="155">
        <v>559791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4" t="s">
        <v>52</v>
      </c>
      <c r="X61" s="7" t="s">
        <v>52</v>
      </c>
      <c r="Y61" s="7" t="s">
        <v>52</v>
      </c>
      <c r="Z61" s="122"/>
      <c r="AA61" s="7" t="s">
        <v>52</v>
      </c>
    </row>
    <row r="62" spans="1:27" ht="30" customHeight="1">
      <c r="A62" s="4" t="s">
        <v>770</v>
      </c>
      <c r="B62" s="156" t="s">
        <v>10599</v>
      </c>
      <c r="C62" s="156" t="s">
        <v>10601</v>
      </c>
      <c r="D62" s="156" t="s">
        <v>10386</v>
      </c>
      <c r="E62" s="155"/>
      <c r="F62" s="155" t="s">
        <v>52</v>
      </c>
      <c r="G62" s="155"/>
      <c r="H62" s="155" t="s">
        <v>52</v>
      </c>
      <c r="I62" s="155"/>
      <c r="J62" s="155" t="s">
        <v>52</v>
      </c>
      <c r="K62" s="155">
        <v>554955</v>
      </c>
      <c r="L62" s="155" t="s">
        <v>10797</v>
      </c>
      <c r="M62" s="155"/>
      <c r="N62" s="155" t="s">
        <v>52</v>
      </c>
      <c r="O62" s="155">
        <v>554955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4" t="s">
        <v>52</v>
      </c>
      <c r="X62" s="7" t="s">
        <v>52</v>
      </c>
      <c r="Y62" s="7" t="s">
        <v>52</v>
      </c>
      <c r="Z62" s="122"/>
      <c r="AA62" s="7" t="s">
        <v>52</v>
      </c>
    </row>
    <row r="63" spans="1:27" ht="30" customHeight="1">
      <c r="A63" s="4" t="s">
        <v>600</v>
      </c>
      <c r="B63" s="156" t="s">
        <v>10599</v>
      </c>
      <c r="C63" s="156" t="s">
        <v>10602</v>
      </c>
      <c r="D63" s="156" t="s">
        <v>10386</v>
      </c>
      <c r="E63" s="155"/>
      <c r="F63" s="155" t="s">
        <v>52</v>
      </c>
      <c r="G63" s="155"/>
      <c r="H63" s="155" t="s">
        <v>52</v>
      </c>
      <c r="I63" s="155"/>
      <c r="J63" s="155" t="s">
        <v>52</v>
      </c>
      <c r="K63" s="155">
        <v>554955</v>
      </c>
      <c r="L63" s="155" t="s">
        <v>10797</v>
      </c>
      <c r="M63" s="155"/>
      <c r="N63" s="155" t="s">
        <v>52</v>
      </c>
      <c r="O63" s="155">
        <v>554955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4" t="s">
        <v>52</v>
      </c>
      <c r="X63" s="7" t="s">
        <v>52</v>
      </c>
      <c r="Y63" s="7" t="s">
        <v>52</v>
      </c>
      <c r="Z63" s="122"/>
      <c r="AA63" s="7" t="s">
        <v>52</v>
      </c>
    </row>
    <row r="64" spans="1:27" ht="30" customHeight="1">
      <c r="A64" s="4" t="s">
        <v>350</v>
      </c>
      <c r="B64" s="156" t="s">
        <v>10599</v>
      </c>
      <c r="C64" s="156" t="s">
        <v>10603</v>
      </c>
      <c r="D64" s="156" t="s">
        <v>10386</v>
      </c>
      <c r="E64" s="155"/>
      <c r="F64" s="155" t="s">
        <v>52</v>
      </c>
      <c r="G64" s="155"/>
      <c r="H64" s="155" t="s">
        <v>52</v>
      </c>
      <c r="I64" s="155"/>
      <c r="J64" s="155" t="s">
        <v>52</v>
      </c>
      <c r="K64" s="155">
        <v>554955</v>
      </c>
      <c r="L64" s="155" t="s">
        <v>10797</v>
      </c>
      <c r="M64" s="155"/>
      <c r="N64" s="155" t="s">
        <v>52</v>
      </c>
      <c r="O64" s="155">
        <v>554955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4" t="s">
        <v>52</v>
      </c>
      <c r="X64" s="7" t="s">
        <v>52</v>
      </c>
      <c r="Y64" s="7" t="s">
        <v>52</v>
      </c>
      <c r="Z64" s="122"/>
      <c r="AA64" s="7" t="s">
        <v>52</v>
      </c>
    </row>
    <row r="65" spans="1:27" ht="30" customHeight="1">
      <c r="A65" s="4" t="s">
        <v>512</v>
      </c>
      <c r="B65" s="156" t="s">
        <v>10599</v>
      </c>
      <c r="C65" s="156" t="s">
        <v>10604</v>
      </c>
      <c r="D65" s="156" t="s">
        <v>10386</v>
      </c>
      <c r="E65" s="155"/>
      <c r="F65" s="155" t="s">
        <v>52</v>
      </c>
      <c r="G65" s="155"/>
      <c r="H65" s="155" t="s">
        <v>52</v>
      </c>
      <c r="I65" s="155"/>
      <c r="J65" s="155" t="s">
        <v>52</v>
      </c>
      <c r="K65" s="155">
        <v>554955</v>
      </c>
      <c r="L65" s="155" t="s">
        <v>10797</v>
      </c>
      <c r="M65" s="155"/>
      <c r="N65" s="155" t="s">
        <v>52</v>
      </c>
      <c r="O65" s="155">
        <v>554955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4" t="s">
        <v>52</v>
      </c>
      <c r="X65" s="7" t="s">
        <v>52</v>
      </c>
      <c r="Y65" s="7" t="s">
        <v>52</v>
      </c>
      <c r="Z65" s="122"/>
      <c r="AA65" s="7" t="s">
        <v>52</v>
      </c>
    </row>
    <row r="66" spans="1:27" ht="30" customHeight="1">
      <c r="A66" s="4" t="s">
        <v>713</v>
      </c>
      <c r="B66" s="156" t="s">
        <v>10605</v>
      </c>
      <c r="C66" s="156" t="s">
        <v>9997</v>
      </c>
      <c r="D66" s="156" t="s">
        <v>9925</v>
      </c>
      <c r="E66" s="155">
        <v>61749</v>
      </c>
      <c r="F66" s="155" t="s">
        <v>10798</v>
      </c>
      <c r="G66" s="155">
        <v>57880</v>
      </c>
      <c r="H66" s="155" t="s">
        <v>10790</v>
      </c>
      <c r="I66" s="155">
        <v>60540</v>
      </c>
      <c r="J66" s="155" t="s">
        <v>1834</v>
      </c>
      <c r="K66" s="155"/>
      <c r="L66" s="155" t="s">
        <v>52</v>
      </c>
      <c r="M66" s="155">
        <v>52154</v>
      </c>
      <c r="N66" s="155" t="s">
        <v>10773</v>
      </c>
      <c r="O66" s="155">
        <v>52154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4" t="s">
        <v>52</v>
      </c>
      <c r="X66" s="7" t="s">
        <v>52</v>
      </c>
      <c r="Y66" s="7" t="s">
        <v>52</v>
      </c>
      <c r="Z66" s="122"/>
      <c r="AA66" s="7" t="s">
        <v>52</v>
      </c>
    </row>
    <row r="67" spans="1:27" ht="30" customHeight="1">
      <c r="A67" s="4" t="s">
        <v>508</v>
      </c>
      <c r="B67" s="156" t="s">
        <v>10605</v>
      </c>
      <c r="C67" s="156" t="s">
        <v>10606</v>
      </c>
      <c r="D67" s="156" t="s">
        <v>9990</v>
      </c>
      <c r="E67" s="155">
        <v>60222</v>
      </c>
      <c r="F67" s="155" t="s">
        <v>10798</v>
      </c>
      <c r="G67" s="155">
        <v>56450</v>
      </c>
      <c r="H67" s="155" t="s">
        <v>10790</v>
      </c>
      <c r="I67" s="155">
        <v>59210</v>
      </c>
      <c r="J67" s="155" t="s">
        <v>1834</v>
      </c>
      <c r="K67" s="155"/>
      <c r="L67" s="155" t="s">
        <v>52</v>
      </c>
      <c r="M67" s="155">
        <v>51454</v>
      </c>
      <c r="N67" s="155" t="s">
        <v>10773</v>
      </c>
      <c r="O67" s="155">
        <v>51454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4" t="s">
        <v>52</v>
      </c>
      <c r="X67" s="7" t="s">
        <v>52</v>
      </c>
      <c r="Y67" s="7" t="s">
        <v>52</v>
      </c>
      <c r="Z67" s="122"/>
      <c r="AA67" s="7" t="s">
        <v>52</v>
      </c>
    </row>
    <row r="68" spans="1:27" ht="30" customHeight="1">
      <c r="A68" s="4" t="s">
        <v>711</v>
      </c>
      <c r="B68" s="156" t="s">
        <v>10605</v>
      </c>
      <c r="C68" s="156" t="s">
        <v>10607</v>
      </c>
      <c r="D68" s="156" t="s">
        <v>9925</v>
      </c>
      <c r="E68" s="155">
        <v>76940</v>
      </c>
      <c r="F68" s="155" t="s">
        <v>10798</v>
      </c>
      <c r="G68" s="155">
        <v>72130</v>
      </c>
      <c r="H68" s="155" t="s">
        <v>10790</v>
      </c>
      <c r="I68" s="155">
        <v>75430</v>
      </c>
      <c r="J68" s="155" t="s">
        <v>1834</v>
      </c>
      <c r="K68" s="155">
        <v>70390</v>
      </c>
      <c r="L68" s="155" t="s">
        <v>10797</v>
      </c>
      <c r="M68" s="155"/>
      <c r="N68" s="155" t="s">
        <v>52</v>
      </c>
      <c r="O68" s="155">
        <v>70390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4" t="s">
        <v>52</v>
      </c>
      <c r="X68" s="7" t="s">
        <v>52</v>
      </c>
      <c r="Y68" s="7" t="s">
        <v>52</v>
      </c>
      <c r="Z68" s="122"/>
      <c r="AA68" s="7" t="s">
        <v>52</v>
      </c>
    </row>
    <row r="69" spans="1:27" ht="30" customHeight="1">
      <c r="A69" s="4" t="s">
        <v>728</v>
      </c>
      <c r="B69" s="156" t="s">
        <v>10605</v>
      </c>
      <c r="C69" s="156" t="s">
        <v>10608</v>
      </c>
      <c r="D69" s="156" t="s">
        <v>9925</v>
      </c>
      <c r="E69" s="155">
        <v>78764</v>
      </c>
      <c r="F69" s="155" t="s">
        <v>10798</v>
      </c>
      <c r="G69" s="155">
        <v>73820</v>
      </c>
      <c r="H69" s="155" t="s">
        <v>10790</v>
      </c>
      <c r="I69" s="155">
        <v>77220</v>
      </c>
      <c r="J69" s="155" t="s">
        <v>1834</v>
      </c>
      <c r="K69" s="155">
        <v>71830</v>
      </c>
      <c r="L69" s="155" t="s">
        <v>10797</v>
      </c>
      <c r="M69" s="155"/>
      <c r="N69" s="155" t="s">
        <v>52</v>
      </c>
      <c r="O69" s="155">
        <v>71830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v>0</v>
      </c>
      <c r="W69" s="4" t="s">
        <v>52</v>
      </c>
      <c r="X69" s="7" t="s">
        <v>52</v>
      </c>
      <c r="Y69" s="7" t="s">
        <v>52</v>
      </c>
      <c r="Z69" s="122"/>
      <c r="AA69" s="7" t="s">
        <v>52</v>
      </c>
    </row>
    <row r="70" spans="1:27" ht="30" customHeight="1">
      <c r="A70" s="4" t="s">
        <v>761</v>
      </c>
      <c r="B70" s="156" t="s">
        <v>10609</v>
      </c>
      <c r="C70" s="156" t="s">
        <v>10305</v>
      </c>
      <c r="D70" s="156" t="s">
        <v>10129</v>
      </c>
      <c r="E70" s="155"/>
      <c r="F70" s="155" t="s">
        <v>52</v>
      </c>
      <c r="G70" s="155"/>
      <c r="H70" s="155" t="s">
        <v>52</v>
      </c>
      <c r="I70" s="155">
        <v>24000000</v>
      </c>
      <c r="J70" s="155" t="s">
        <v>10787</v>
      </c>
      <c r="K70" s="155">
        <v>29400000</v>
      </c>
      <c r="L70" s="155" t="s">
        <v>10788</v>
      </c>
      <c r="M70" s="155"/>
      <c r="N70" s="155" t="s">
        <v>52</v>
      </c>
      <c r="O70" s="155">
        <v>24000000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4" t="s">
        <v>52</v>
      </c>
      <c r="X70" s="7" t="s">
        <v>52</v>
      </c>
      <c r="Y70" s="7" t="s">
        <v>52</v>
      </c>
      <c r="Z70" s="122"/>
      <c r="AA70" s="7" t="s">
        <v>52</v>
      </c>
    </row>
    <row r="71" spans="1:27" ht="30" customHeight="1">
      <c r="A71" s="4" t="s">
        <v>730</v>
      </c>
      <c r="B71" s="156" t="s">
        <v>10610</v>
      </c>
      <c r="C71" s="156" t="s">
        <v>10611</v>
      </c>
      <c r="D71" s="156" t="s">
        <v>9990</v>
      </c>
      <c r="E71" s="155">
        <v>54000</v>
      </c>
      <c r="F71" s="155" t="s">
        <v>10799</v>
      </c>
      <c r="G71" s="155">
        <v>60000</v>
      </c>
      <c r="H71" s="155" t="s">
        <v>1386</v>
      </c>
      <c r="I71" s="155">
        <v>60000</v>
      </c>
      <c r="J71" s="155" t="s">
        <v>1063</v>
      </c>
      <c r="K71" s="155"/>
      <c r="L71" s="155" t="s">
        <v>52</v>
      </c>
      <c r="M71" s="155"/>
      <c r="N71" s="155" t="s">
        <v>52</v>
      </c>
      <c r="O71" s="155">
        <v>54000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v>0</v>
      </c>
      <c r="W71" s="4" t="s">
        <v>52</v>
      </c>
      <c r="X71" s="7" t="s">
        <v>52</v>
      </c>
      <c r="Y71" s="7" t="s">
        <v>52</v>
      </c>
      <c r="Z71" s="122"/>
      <c r="AA71" s="7" t="s">
        <v>52</v>
      </c>
    </row>
    <row r="72" spans="1:27" ht="30" customHeight="1">
      <c r="A72" s="4" t="s">
        <v>504</v>
      </c>
      <c r="B72" s="156" t="s">
        <v>10612</v>
      </c>
      <c r="C72" s="156" t="s">
        <v>10613</v>
      </c>
      <c r="D72" s="156" t="s">
        <v>9990</v>
      </c>
      <c r="E72" s="155">
        <v>23000</v>
      </c>
      <c r="F72" s="155" t="s">
        <v>10799</v>
      </c>
      <c r="G72" s="155">
        <v>23000</v>
      </c>
      <c r="H72" s="155" t="s">
        <v>1063</v>
      </c>
      <c r="I72" s="155"/>
      <c r="J72" s="155" t="s">
        <v>52</v>
      </c>
      <c r="K72" s="155"/>
      <c r="L72" s="155" t="s">
        <v>52</v>
      </c>
      <c r="M72" s="155"/>
      <c r="N72" s="155" t="s">
        <v>52</v>
      </c>
      <c r="O72" s="155">
        <v>23000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4" t="s">
        <v>52</v>
      </c>
      <c r="X72" s="7" t="s">
        <v>52</v>
      </c>
      <c r="Y72" s="7" t="s">
        <v>52</v>
      </c>
      <c r="Z72" s="122"/>
      <c r="AA72" s="7" t="s">
        <v>52</v>
      </c>
    </row>
    <row r="73" spans="1:27" ht="30" customHeight="1">
      <c r="A73" s="4" t="s">
        <v>332</v>
      </c>
      <c r="B73" s="156" t="s">
        <v>10614</v>
      </c>
      <c r="C73" s="156" t="s">
        <v>10615</v>
      </c>
      <c r="D73" s="156" t="s">
        <v>10020</v>
      </c>
      <c r="E73" s="155"/>
      <c r="F73" s="155" t="s">
        <v>10800</v>
      </c>
      <c r="G73" s="155"/>
      <c r="H73" s="155" t="s">
        <v>10801</v>
      </c>
      <c r="I73" s="155"/>
      <c r="J73" s="155" t="s">
        <v>52</v>
      </c>
      <c r="K73" s="155"/>
      <c r="L73" s="155" t="s">
        <v>52</v>
      </c>
      <c r="M73" s="155"/>
      <c r="N73" s="155" t="s">
        <v>10773</v>
      </c>
      <c r="O73" s="155">
        <v>-210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4" t="s">
        <v>52</v>
      </c>
      <c r="X73" s="7" t="s">
        <v>52</v>
      </c>
      <c r="Y73" s="7" t="s">
        <v>52</v>
      </c>
      <c r="Z73" s="122"/>
      <c r="AA73" s="7" t="s">
        <v>52</v>
      </c>
    </row>
    <row r="74" spans="1:27" ht="30" customHeight="1">
      <c r="A74" s="4" t="s">
        <v>334</v>
      </c>
      <c r="B74" s="156" t="s">
        <v>10616</v>
      </c>
      <c r="C74" s="156" t="s">
        <v>10617</v>
      </c>
      <c r="D74" s="156" t="s">
        <v>9855</v>
      </c>
      <c r="E74" s="155"/>
      <c r="F74" s="155" t="s">
        <v>52</v>
      </c>
      <c r="G74" s="155"/>
      <c r="H74" s="155" t="s">
        <v>52</v>
      </c>
      <c r="I74" s="155"/>
      <c r="J74" s="155" t="s">
        <v>52</v>
      </c>
      <c r="K74" s="155">
        <v>3500</v>
      </c>
      <c r="L74" s="155" t="s">
        <v>10784</v>
      </c>
      <c r="M74" s="155"/>
      <c r="N74" s="155" t="s">
        <v>52</v>
      </c>
      <c r="O74" s="155">
        <v>3500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4" t="s">
        <v>52</v>
      </c>
      <c r="X74" s="7" t="s">
        <v>52</v>
      </c>
      <c r="Y74" s="7" t="s">
        <v>52</v>
      </c>
      <c r="Z74" s="122"/>
      <c r="AA74" s="7" t="s">
        <v>52</v>
      </c>
    </row>
    <row r="75" spans="1:27" ht="30" customHeight="1">
      <c r="A75" s="4" t="s">
        <v>336</v>
      </c>
      <c r="B75" s="156" t="s">
        <v>10618</v>
      </c>
      <c r="C75" s="156" t="s">
        <v>10619</v>
      </c>
      <c r="D75" s="156" t="s">
        <v>9855</v>
      </c>
      <c r="E75" s="155"/>
      <c r="F75" s="155" t="s">
        <v>52</v>
      </c>
      <c r="G75" s="155"/>
      <c r="H75" s="155" t="s">
        <v>52</v>
      </c>
      <c r="I75" s="155"/>
      <c r="J75" s="155" t="s">
        <v>52</v>
      </c>
      <c r="K75" s="155">
        <v>3000</v>
      </c>
      <c r="L75" s="155" t="s">
        <v>10784</v>
      </c>
      <c r="M75" s="155"/>
      <c r="N75" s="155" t="s">
        <v>52</v>
      </c>
      <c r="O75" s="155">
        <v>3000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4" t="s">
        <v>52</v>
      </c>
      <c r="X75" s="7" t="s">
        <v>52</v>
      </c>
      <c r="Y75" s="7" t="s">
        <v>52</v>
      </c>
      <c r="Z75" s="122"/>
      <c r="AA75" s="7" t="s">
        <v>52</v>
      </c>
    </row>
    <row r="76" spans="1:27" ht="30" customHeight="1">
      <c r="A76" s="4" t="s">
        <v>141</v>
      </c>
      <c r="B76" s="156" t="s">
        <v>10620</v>
      </c>
      <c r="C76" s="156" t="s">
        <v>10619</v>
      </c>
      <c r="D76" s="156" t="s">
        <v>9855</v>
      </c>
      <c r="E76" s="155"/>
      <c r="F76" s="155" t="s">
        <v>52</v>
      </c>
      <c r="G76" s="155"/>
      <c r="H76" s="155" t="s">
        <v>52</v>
      </c>
      <c r="I76" s="155"/>
      <c r="J76" s="155" t="s">
        <v>52</v>
      </c>
      <c r="K76" s="155">
        <v>2000</v>
      </c>
      <c r="L76" s="155" t="s">
        <v>10784</v>
      </c>
      <c r="M76" s="155"/>
      <c r="N76" s="155" t="s">
        <v>52</v>
      </c>
      <c r="O76" s="155">
        <v>2000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4" t="s">
        <v>52</v>
      </c>
      <c r="X76" s="7" t="s">
        <v>52</v>
      </c>
      <c r="Y76" s="7" t="s">
        <v>52</v>
      </c>
      <c r="Z76" s="122"/>
      <c r="AA76" s="7" t="s">
        <v>52</v>
      </c>
    </row>
    <row r="77" spans="1:27" ht="30" customHeight="1">
      <c r="A77" s="4" t="s">
        <v>143</v>
      </c>
      <c r="B77" s="156" t="s">
        <v>10621</v>
      </c>
      <c r="C77" s="156" t="s">
        <v>6674</v>
      </c>
      <c r="D77" s="156" t="s">
        <v>9855</v>
      </c>
      <c r="E77" s="155"/>
      <c r="F77" s="155" t="s">
        <v>52</v>
      </c>
      <c r="G77" s="155"/>
      <c r="H77" s="155" t="s">
        <v>52</v>
      </c>
      <c r="I77" s="155"/>
      <c r="J77" s="155" t="s">
        <v>52</v>
      </c>
      <c r="K77" s="155">
        <v>127500</v>
      </c>
      <c r="L77" s="155" t="s">
        <v>10784</v>
      </c>
      <c r="M77" s="155"/>
      <c r="N77" s="155" t="s">
        <v>52</v>
      </c>
      <c r="O77" s="155">
        <v>127500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4" t="s">
        <v>52</v>
      </c>
      <c r="X77" s="7" t="s">
        <v>52</v>
      </c>
      <c r="Y77" s="7" t="s">
        <v>52</v>
      </c>
      <c r="Z77" s="122"/>
      <c r="AA77" s="7" t="s">
        <v>52</v>
      </c>
    </row>
    <row r="78" spans="1:27" ht="30" customHeight="1">
      <c r="A78" s="4" t="s">
        <v>145</v>
      </c>
      <c r="B78" s="156" t="s">
        <v>10622</v>
      </c>
      <c r="C78" s="156" t="s">
        <v>6674</v>
      </c>
      <c r="D78" s="156" t="s">
        <v>9855</v>
      </c>
      <c r="E78" s="155"/>
      <c r="F78" s="155" t="s">
        <v>52</v>
      </c>
      <c r="G78" s="155"/>
      <c r="H78" s="155" t="s">
        <v>52</v>
      </c>
      <c r="I78" s="155"/>
      <c r="J78" s="155" t="s">
        <v>52</v>
      </c>
      <c r="K78" s="155">
        <v>2000000</v>
      </c>
      <c r="L78" s="155" t="s">
        <v>10784</v>
      </c>
      <c r="M78" s="155"/>
      <c r="N78" s="155" t="s">
        <v>52</v>
      </c>
      <c r="O78" s="155">
        <v>2000000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4" t="s">
        <v>52</v>
      </c>
      <c r="X78" s="7" t="s">
        <v>52</v>
      </c>
      <c r="Y78" s="7" t="s">
        <v>52</v>
      </c>
      <c r="Z78" s="122"/>
      <c r="AA78" s="7" t="s">
        <v>52</v>
      </c>
    </row>
    <row r="79" spans="1:27" ht="30" customHeight="1">
      <c r="A79" s="4" t="s">
        <v>147</v>
      </c>
      <c r="B79" s="156" t="s">
        <v>10623</v>
      </c>
      <c r="C79" s="156" t="s">
        <v>10100</v>
      </c>
      <c r="D79" s="156" t="s">
        <v>9855</v>
      </c>
      <c r="E79" s="155"/>
      <c r="F79" s="155" t="s">
        <v>52</v>
      </c>
      <c r="G79" s="155"/>
      <c r="H79" s="155" t="s">
        <v>52</v>
      </c>
      <c r="I79" s="155"/>
      <c r="J79" s="155" t="s">
        <v>52</v>
      </c>
      <c r="K79" s="155">
        <v>130500</v>
      </c>
      <c r="L79" s="155" t="s">
        <v>10784</v>
      </c>
      <c r="M79" s="155"/>
      <c r="N79" s="155" t="s">
        <v>52</v>
      </c>
      <c r="O79" s="155">
        <v>130500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4" t="s">
        <v>52</v>
      </c>
      <c r="X79" s="7" t="s">
        <v>52</v>
      </c>
      <c r="Y79" s="7" t="s">
        <v>52</v>
      </c>
      <c r="Z79" s="122"/>
      <c r="AA79" s="7" t="s">
        <v>52</v>
      </c>
    </row>
    <row r="80" spans="1:27" ht="30" customHeight="1">
      <c r="A80" s="4" t="s">
        <v>149</v>
      </c>
      <c r="B80" s="156" t="s">
        <v>10624</v>
      </c>
      <c r="C80" s="156" t="s">
        <v>10100</v>
      </c>
      <c r="D80" s="156" t="s">
        <v>9855</v>
      </c>
      <c r="E80" s="155"/>
      <c r="F80" s="155" t="s">
        <v>52</v>
      </c>
      <c r="G80" s="155"/>
      <c r="H80" s="155" t="s">
        <v>52</v>
      </c>
      <c r="I80" s="155"/>
      <c r="J80" s="155" t="s">
        <v>52</v>
      </c>
      <c r="K80" s="155">
        <v>165000</v>
      </c>
      <c r="L80" s="155" t="s">
        <v>10784</v>
      </c>
      <c r="M80" s="155"/>
      <c r="N80" s="155" t="s">
        <v>52</v>
      </c>
      <c r="O80" s="155">
        <v>165000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4" t="s">
        <v>52</v>
      </c>
      <c r="X80" s="7" t="s">
        <v>52</v>
      </c>
      <c r="Y80" s="7" t="s">
        <v>52</v>
      </c>
      <c r="Z80" s="122"/>
      <c r="AA80" s="7" t="s">
        <v>52</v>
      </c>
    </row>
    <row r="81" spans="1:27" ht="30" customHeight="1">
      <c r="A81" s="4" t="s">
        <v>151</v>
      </c>
      <c r="B81" s="156" t="s">
        <v>10625</v>
      </c>
      <c r="C81" s="156" t="s">
        <v>10100</v>
      </c>
      <c r="D81" s="156" t="s">
        <v>9855</v>
      </c>
      <c r="E81" s="155"/>
      <c r="F81" s="155" t="s">
        <v>52</v>
      </c>
      <c r="G81" s="155"/>
      <c r="H81" s="155" t="s">
        <v>52</v>
      </c>
      <c r="I81" s="155"/>
      <c r="J81" s="155" t="s">
        <v>52</v>
      </c>
      <c r="K81" s="155">
        <v>165000</v>
      </c>
      <c r="L81" s="155" t="s">
        <v>10784</v>
      </c>
      <c r="M81" s="155"/>
      <c r="N81" s="155" t="s">
        <v>52</v>
      </c>
      <c r="O81" s="155">
        <v>165000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4" t="s">
        <v>52</v>
      </c>
      <c r="X81" s="7" t="s">
        <v>52</v>
      </c>
      <c r="Y81" s="7" t="s">
        <v>52</v>
      </c>
      <c r="Z81" s="122"/>
      <c r="AA81" s="7" t="s">
        <v>52</v>
      </c>
    </row>
    <row r="82" spans="1:27" ht="30" customHeight="1">
      <c r="A82" s="4" t="s">
        <v>153</v>
      </c>
      <c r="B82" s="156" t="s">
        <v>10626</v>
      </c>
      <c r="C82" s="156" t="s">
        <v>6674</v>
      </c>
      <c r="D82" s="156" t="s">
        <v>9855</v>
      </c>
      <c r="E82" s="155"/>
      <c r="F82" s="155" t="s">
        <v>52</v>
      </c>
      <c r="G82" s="155"/>
      <c r="H82" s="155" t="s">
        <v>52</v>
      </c>
      <c r="I82" s="155"/>
      <c r="J82" s="155" t="s">
        <v>52</v>
      </c>
      <c r="K82" s="155">
        <v>127500</v>
      </c>
      <c r="L82" s="155" t="s">
        <v>10784</v>
      </c>
      <c r="M82" s="155"/>
      <c r="N82" s="155" t="s">
        <v>52</v>
      </c>
      <c r="O82" s="155">
        <v>127500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4" t="s">
        <v>52</v>
      </c>
      <c r="X82" s="7" t="s">
        <v>52</v>
      </c>
      <c r="Y82" s="7" t="s">
        <v>52</v>
      </c>
      <c r="Z82" s="122"/>
      <c r="AA82" s="7" t="s">
        <v>52</v>
      </c>
    </row>
    <row r="83" spans="1:27" ht="30" customHeight="1">
      <c r="A83" s="4" t="s">
        <v>155</v>
      </c>
      <c r="B83" s="156" t="s">
        <v>10627</v>
      </c>
      <c r="C83" s="156" t="s">
        <v>6674</v>
      </c>
      <c r="D83" s="156" t="s">
        <v>9855</v>
      </c>
      <c r="E83" s="155"/>
      <c r="F83" s="155" t="s">
        <v>52</v>
      </c>
      <c r="G83" s="155"/>
      <c r="H83" s="155" t="s">
        <v>52</v>
      </c>
      <c r="I83" s="155"/>
      <c r="J83" s="155" t="s">
        <v>52</v>
      </c>
      <c r="K83" s="155">
        <v>127500</v>
      </c>
      <c r="L83" s="155" t="s">
        <v>10784</v>
      </c>
      <c r="M83" s="155"/>
      <c r="N83" s="155" t="s">
        <v>52</v>
      </c>
      <c r="O83" s="155">
        <v>127500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4" t="s">
        <v>52</v>
      </c>
      <c r="X83" s="7" t="s">
        <v>52</v>
      </c>
      <c r="Y83" s="7" t="s">
        <v>52</v>
      </c>
      <c r="Z83" s="122"/>
      <c r="AA83" s="7" t="s">
        <v>52</v>
      </c>
    </row>
    <row r="84" spans="1:27" ht="30" customHeight="1">
      <c r="A84" s="4" t="s">
        <v>157</v>
      </c>
      <c r="B84" s="156" t="s">
        <v>10628</v>
      </c>
      <c r="C84" s="156" t="s">
        <v>10629</v>
      </c>
      <c r="D84" s="156" t="s">
        <v>10553</v>
      </c>
      <c r="E84" s="155"/>
      <c r="F84" s="155" t="s">
        <v>52</v>
      </c>
      <c r="G84" s="155"/>
      <c r="H84" s="155" t="s">
        <v>52</v>
      </c>
      <c r="I84" s="155">
        <v>2980000</v>
      </c>
      <c r="J84" s="155" t="s">
        <v>10779</v>
      </c>
      <c r="K84" s="155">
        <v>2350000</v>
      </c>
      <c r="L84" s="155" t="s">
        <v>10802</v>
      </c>
      <c r="M84" s="155"/>
      <c r="N84" s="155" t="s">
        <v>52</v>
      </c>
      <c r="O84" s="155">
        <v>2350000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4" t="s">
        <v>52</v>
      </c>
      <c r="X84" s="7" t="s">
        <v>52</v>
      </c>
      <c r="Y84" s="7" t="s">
        <v>52</v>
      </c>
      <c r="Z84" s="122"/>
      <c r="AA84" s="7" t="s">
        <v>52</v>
      </c>
    </row>
    <row r="85" spans="1:27" ht="30" customHeight="1">
      <c r="A85" s="4" t="s">
        <v>159</v>
      </c>
      <c r="B85" s="156" t="s">
        <v>10628</v>
      </c>
      <c r="C85" s="156" t="s">
        <v>10630</v>
      </c>
      <c r="D85" s="156" t="s">
        <v>10553</v>
      </c>
      <c r="E85" s="155"/>
      <c r="F85" s="155" t="s">
        <v>52</v>
      </c>
      <c r="G85" s="155"/>
      <c r="H85" s="155" t="s">
        <v>52</v>
      </c>
      <c r="I85" s="155">
        <v>3250000</v>
      </c>
      <c r="J85" s="155" t="s">
        <v>10779</v>
      </c>
      <c r="K85" s="155">
        <v>3030000</v>
      </c>
      <c r="L85" s="155" t="s">
        <v>10802</v>
      </c>
      <c r="M85" s="155"/>
      <c r="N85" s="155" t="s">
        <v>52</v>
      </c>
      <c r="O85" s="155">
        <v>3030000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4" t="s">
        <v>52</v>
      </c>
      <c r="X85" s="7" t="s">
        <v>52</v>
      </c>
      <c r="Y85" s="7" t="s">
        <v>52</v>
      </c>
      <c r="Z85" s="122"/>
      <c r="AA85" s="7" t="s">
        <v>52</v>
      </c>
    </row>
    <row r="86" spans="1:27" ht="30" customHeight="1">
      <c r="A86" s="4" t="s">
        <v>161</v>
      </c>
      <c r="B86" s="156" t="s">
        <v>10631</v>
      </c>
      <c r="C86" s="156" t="s">
        <v>10632</v>
      </c>
      <c r="D86" s="156" t="s">
        <v>9990</v>
      </c>
      <c r="E86" s="155">
        <v>32993</v>
      </c>
      <c r="F86" s="155" t="s">
        <v>10803</v>
      </c>
      <c r="G86" s="155">
        <v>36244</v>
      </c>
      <c r="H86" s="155" t="s">
        <v>834</v>
      </c>
      <c r="I86" s="155">
        <v>35280</v>
      </c>
      <c r="J86" s="155" t="s">
        <v>1077</v>
      </c>
      <c r="K86" s="155"/>
      <c r="L86" s="155" t="s">
        <v>52</v>
      </c>
      <c r="M86" s="155"/>
      <c r="N86" s="155" t="s">
        <v>52</v>
      </c>
      <c r="O86" s="155">
        <v>32993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4" t="s">
        <v>52</v>
      </c>
      <c r="X86" s="7" t="s">
        <v>52</v>
      </c>
      <c r="Y86" s="7" t="s">
        <v>52</v>
      </c>
      <c r="Z86" s="122"/>
      <c r="AA86" s="7" t="s">
        <v>52</v>
      </c>
    </row>
    <row r="87" spans="1:27" ht="30" customHeight="1">
      <c r="A87" s="4" t="s">
        <v>163</v>
      </c>
      <c r="B87" s="156" t="s">
        <v>10633</v>
      </c>
      <c r="C87" s="156" t="s">
        <v>10634</v>
      </c>
      <c r="D87" s="156" t="s">
        <v>10016</v>
      </c>
      <c r="E87" s="155">
        <v>1335</v>
      </c>
      <c r="F87" s="155" t="s">
        <v>10804</v>
      </c>
      <c r="G87" s="155">
        <v>1232</v>
      </c>
      <c r="H87" s="155" t="s">
        <v>4204</v>
      </c>
      <c r="I87" s="155">
        <v>1525</v>
      </c>
      <c r="J87" s="155" t="s">
        <v>838</v>
      </c>
      <c r="K87" s="155"/>
      <c r="L87" s="155" t="s">
        <v>52</v>
      </c>
      <c r="M87" s="155"/>
      <c r="N87" s="155" t="s">
        <v>52</v>
      </c>
      <c r="O87" s="155">
        <v>1232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4" t="s">
        <v>52</v>
      </c>
      <c r="X87" s="7" t="s">
        <v>52</v>
      </c>
      <c r="Y87" s="7" t="s">
        <v>52</v>
      </c>
      <c r="Z87" s="122"/>
      <c r="AA87" s="7" t="s">
        <v>52</v>
      </c>
    </row>
    <row r="88" spans="1:27" ht="30" customHeight="1">
      <c r="A88" s="4" t="s">
        <v>165</v>
      </c>
      <c r="B88" s="156" t="s">
        <v>10635</v>
      </c>
      <c r="C88" s="156" t="s">
        <v>10636</v>
      </c>
      <c r="D88" s="156" t="s">
        <v>9990</v>
      </c>
      <c r="E88" s="155">
        <v>4823</v>
      </c>
      <c r="F88" s="155" t="s">
        <v>10805</v>
      </c>
      <c r="G88" s="155">
        <v>4845</v>
      </c>
      <c r="H88" s="155" t="s">
        <v>10783</v>
      </c>
      <c r="I88" s="155">
        <v>4832</v>
      </c>
      <c r="J88" s="155" t="s">
        <v>3399</v>
      </c>
      <c r="K88" s="155"/>
      <c r="L88" s="155" t="s">
        <v>52</v>
      </c>
      <c r="M88" s="155"/>
      <c r="N88" s="155" t="s">
        <v>52</v>
      </c>
      <c r="O88" s="155">
        <v>4823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4" t="s">
        <v>52</v>
      </c>
      <c r="X88" s="7" t="s">
        <v>52</v>
      </c>
      <c r="Y88" s="7" t="s">
        <v>52</v>
      </c>
      <c r="Z88" s="122"/>
      <c r="AA88" s="7" t="s">
        <v>52</v>
      </c>
    </row>
    <row r="89" spans="1:27" ht="30" customHeight="1">
      <c r="A89" s="4" t="s">
        <v>166</v>
      </c>
      <c r="B89" s="156" t="s">
        <v>10637</v>
      </c>
      <c r="C89" s="156" t="s">
        <v>10638</v>
      </c>
      <c r="D89" s="156" t="s">
        <v>9990</v>
      </c>
      <c r="E89" s="155">
        <v>126477</v>
      </c>
      <c r="F89" s="155" t="s">
        <v>829</v>
      </c>
      <c r="G89" s="155">
        <v>141102</v>
      </c>
      <c r="H89" s="155" t="s">
        <v>1222</v>
      </c>
      <c r="I89" s="155">
        <v>126711</v>
      </c>
      <c r="J89" s="155" t="s">
        <v>1330</v>
      </c>
      <c r="K89" s="155"/>
      <c r="L89" s="155" t="s">
        <v>52</v>
      </c>
      <c r="M89" s="155"/>
      <c r="N89" s="155" t="s">
        <v>52</v>
      </c>
      <c r="O89" s="155">
        <v>126477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4" t="s">
        <v>52</v>
      </c>
      <c r="X89" s="7" t="s">
        <v>52</v>
      </c>
      <c r="Y89" s="7" t="s">
        <v>52</v>
      </c>
      <c r="Z89" s="122"/>
      <c r="AA89" s="7" t="s">
        <v>52</v>
      </c>
    </row>
    <row r="90" spans="1:27" ht="30" customHeight="1">
      <c r="A90" s="4" t="s">
        <v>168</v>
      </c>
      <c r="B90" s="156" t="s">
        <v>10639</v>
      </c>
      <c r="C90" s="156" t="s">
        <v>10640</v>
      </c>
      <c r="D90" s="156" t="s">
        <v>10020</v>
      </c>
      <c r="E90" s="155">
        <v>755</v>
      </c>
      <c r="F90" s="155" t="s">
        <v>10806</v>
      </c>
      <c r="G90" s="155">
        <v>860</v>
      </c>
      <c r="H90" s="155" t="s">
        <v>1103</v>
      </c>
      <c r="I90" s="155">
        <v>980</v>
      </c>
      <c r="J90" s="155" t="s">
        <v>833</v>
      </c>
      <c r="K90" s="155"/>
      <c r="L90" s="155" t="s">
        <v>52</v>
      </c>
      <c r="M90" s="155">
        <v>690</v>
      </c>
      <c r="N90" s="155" t="s">
        <v>10773</v>
      </c>
      <c r="O90" s="155">
        <v>690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4" t="s">
        <v>52</v>
      </c>
      <c r="X90" s="7" t="s">
        <v>52</v>
      </c>
      <c r="Y90" s="7" t="s">
        <v>52</v>
      </c>
      <c r="Z90" s="122"/>
      <c r="AA90" s="7" t="s">
        <v>52</v>
      </c>
    </row>
    <row r="91" spans="1:27" ht="30" customHeight="1">
      <c r="A91" s="4" t="s">
        <v>170</v>
      </c>
      <c r="B91" s="156" t="s">
        <v>10639</v>
      </c>
      <c r="C91" s="156" t="s">
        <v>10641</v>
      </c>
      <c r="D91" s="156" t="s">
        <v>10020</v>
      </c>
      <c r="E91" s="155">
        <v>825</v>
      </c>
      <c r="F91" s="155" t="s">
        <v>10806</v>
      </c>
      <c r="G91" s="155">
        <v>780</v>
      </c>
      <c r="H91" s="155" t="s">
        <v>1103</v>
      </c>
      <c r="I91" s="155">
        <v>860</v>
      </c>
      <c r="J91" s="155" t="s">
        <v>833</v>
      </c>
      <c r="K91" s="155"/>
      <c r="L91" s="155" t="s">
        <v>52</v>
      </c>
      <c r="M91" s="155">
        <v>710</v>
      </c>
      <c r="N91" s="155" t="s">
        <v>10773</v>
      </c>
      <c r="O91" s="155">
        <v>710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4" t="s">
        <v>52</v>
      </c>
      <c r="X91" s="7" t="s">
        <v>52</v>
      </c>
      <c r="Y91" s="7" t="s">
        <v>52</v>
      </c>
      <c r="Z91" s="122"/>
      <c r="AA91" s="7" t="s">
        <v>52</v>
      </c>
    </row>
    <row r="92" spans="1:27" ht="30" customHeight="1">
      <c r="A92" s="4" t="s">
        <v>172</v>
      </c>
      <c r="B92" s="156" t="s">
        <v>10639</v>
      </c>
      <c r="C92" s="156" t="s">
        <v>10642</v>
      </c>
      <c r="D92" s="156" t="s">
        <v>10020</v>
      </c>
      <c r="E92" s="155">
        <v>825</v>
      </c>
      <c r="F92" s="155" t="s">
        <v>10806</v>
      </c>
      <c r="G92" s="155">
        <v>780</v>
      </c>
      <c r="H92" s="155" t="s">
        <v>1103</v>
      </c>
      <c r="I92" s="155">
        <v>860</v>
      </c>
      <c r="J92" s="155" t="s">
        <v>833</v>
      </c>
      <c r="K92" s="155"/>
      <c r="L92" s="155" t="s">
        <v>52</v>
      </c>
      <c r="M92" s="155">
        <v>710</v>
      </c>
      <c r="N92" s="155" t="s">
        <v>10773</v>
      </c>
      <c r="O92" s="155">
        <v>710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4" t="s">
        <v>52</v>
      </c>
      <c r="X92" s="7" t="s">
        <v>52</v>
      </c>
      <c r="Y92" s="7" t="s">
        <v>52</v>
      </c>
      <c r="Z92" s="122"/>
      <c r="AA92" s="7" t="s">
        <v>52</v>
      </c>
    </row>
    <row r="93" spans="1:27" ht="30" customHeight="1">
      <c r="A93" s="4" t="s">
        <v>174</v>
      </c>
      <c r="B93" s="156" t="s">
        <v>10643</v>
      </c>
      <c r="C93" s="156" t="s">
        <v>10644</v>
      </c>
      <c r="D93" s="156" t="s">
        <v>10020</v>
      </c>
      <c r="E93" s="155">
        <v>820</v>
      </c>
      <c r="F93" s="155" t="s">
        <v>10807</v>
      </c>
      <c r="G93" s="155">
        <v>780</v>
      </c>
      <c r="H93" s="155" t="s">
        <v>1235</v>
      </c>
      <c r="I93" s="155">
        <v>973</v>
      </c>
      <c r="J93" s="155" t="s">
        <v>1412</v>
      </c>
      <c r="K93" s="155"/>
      <c r="L93" s="155" t="s">
        <v>52</v>
      </c>
      <c r="M93" s="155">
        <v>710</v>
      </c>
      <c r="N93" s="155" t="s">
        <v>10773</v>
      </c>
      <c r="O93" s="155">
        <v>710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4" t="s">
        <v>52</v>
      </c>
      <c r="X93" s="7" t="s">
        <v>52</v>
      </c>
      <c r="Y93" s="7" t="s">
        <v>52</v>
      </c>
      <c r="Z93" s="122"/>
      <c r="AA93" s="7" t="s">
        <v>52</v>
      </c>
    </row>
    <row r="94" spans="1:27" ht="30" customHeight="1">
      <c r="A94" s="4" t="s">
        <v>176</v>
      </c>
      <c r="B94" s="156" t="s">
        <v>10639</v>
      </c>
      <c r="C94" s="156" t="s">
        <v>10645</v>
      </c>
      <c r="D94" s="156" t="s">
        <v>10020</v>
      </c>
      <c r="E94" s="155">
        <v>825</v>
      </c>
      <c r="F94" s="155" t="s">
        <v>10806</v>
      </c>
      <c r="G94" s="155">
        <v>780</v>
      </c>
      <c r="H94" s="155" t="s">
        <v>1103</v>
      </c>
      <c r="I94" s="155">
        <v>860</v>
      </c>
      <c r="J94" s="155" t="s">
        <v>833</v>
      </c>
      <c r="K94" s="155"/>
      <c r="L94" s="155" t="s">
        <v>52</v>
      </c>
      <c r="M94" s="155">
        <v>710</v>
      </c>
      <c r="N94" s="155" t="s">
        <v>10773</v>
      </c>
      <c r="O94" s="155">
        <v>710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4" t="s">
        <v>52</v>
      </c>
      <c r="X94" s="7" t="s">
        <v>52</v>
      </c>
      <c r="Y94" s="7" t="s">
        <v>52</v>
      </c>
      <c r="Z94" s="122"/>
      <c r="AA94" s="7" t="s">
        <v>52</v>
      </c>
    </row>
    <row r="95" spans="1:27" ht="30" customHeight="1">
      <c r="A95" s="4" t="s">
        <v>178</v>
      </c>
      <c r="B95" s="156" t="s">
        <v>10646</v>
      </c>
      <c r="C95" s="156" t="s">
        <v>10647</v>
      </c>
      <c r="D95" s="156" t="s">
        <v>10016</v>
      </c>
      <c r="E95" s="155">
        <v>6910</v>
      </c>
      <c r="F95" s="155" t="s">
        <v>10808</v>
      </c>
      <c r="G95" s="155">
        <v>5050</v>
      </c>
      <c r="H95" s="155" t="s">
        <v>1243</v>
      </c>
      <c r="I95" s="155">
        <v>5770</v>
      </c>
      <c r="J95" s="155" t="s">
        <v>1096</v>
      </c>
      <c r="K95" s="155"/>
      <c r="L95" s="155" t="s">
        <v>52</v>
      </c>
      <c r="M95" s="155"/>
      <c r="N95" s="155" t="s">
        <v>52</v>
      </c>
      <c r="O95" s="155">
        <v>5050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4" t="s">
        <v>52</v>
      </c>
      <c r="X95" s="7" t="s">
        <v>52</v>
      </c>
      <c r="Y95" s="7" t="s">
        <v>52</v>
      </c>
      <c r="Z95" s="122"/>
      <c r="AA95" s="7" t="s">
        <v>52</v>
      </c>
    </row>
    <row r="96" spans="1:27" ht="30" customHeight="1">
      <c r="A96" s="4" t="s">
        <v>180</v>
      </c>
      <c r="B96" s="156" t="s">
        <v>10648</v>
      </c>
      <c r="C96" s="156" t="s">
        <v>10649</v>
      </c>
      <c r="D96" s="156" t="s">
        <v>9990</v>
      </c>
      <c r="E96" s="155">
        <v>110810</v>
      </c>
      <c r="F96" s="155" t="s">
        <v>10809</v>
      </c>
      <c r="G96" s="155">
        <v>85714</v>
      </c>
      <c r="H96" s="155" t="s">
        <v>10810</v>
      </c>
      <c r="I96" s="155">
        <v>91429</v>
      </c>
      <c r="J96" s="155" t="s">
        <v>835</v>
      </c>
      <c r="K96" s="155"/>
      <c r="L96" s="155" t="s">
        <v>52</v>
      </c>
      <c r="M96" s="155"/>
      <c r="N96" s="155" t="s">
        <v>52</v>
      </c>
      <c r="O96" s="155">
        <v>85714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4" t="s">
        <v>52</v>
      </c>
      <c r="X96" s="7" t="s">
        <v>52</v>
      </c>
      <c r="Y96" s="7" t="s">
        <v>52</v>
      </c>
      <c r="Z96" s="122"/>
      <c r="AA96" s="7" t="s">
        <v>52</v>
      </c>
    </row>
    <row r="97" spans="1:27" ht="30" customHeight="1">
      <c r="A97" s="4" t="s">
        <v>182</v>
      </c>
      <c r="B97" s="156" t="s">
        <v>10650</v>
      </c>
      <c r="C97" s="156" t="s">
        <v>10061</v>
      </c>
      <c r="D97" s="156" t="s">
        <v>10062</v>
      </c>
      <c r="E97" s="155"/>
      <c r="F97" s="155" t="s">
        <v>52</v>
      </c>
      <c r="G97" s="155">
        <v>140000</v>
      </c>
      <c r="H97" s="155" t="s">
        <v>10811</v>
      </c>
      <c r="I97" s="155">
        <v>137000</v>
      </c>
      <c r="J97" s="155" t="s">
        <v>10812</v>
      </c>
      <c r="K97" s="155"/>
      <c r="L97" s="155" t="s">
        <v>52</v>
      </c>
      <c r="M97" s="155"/>
      <c r="N97" s="155" t="s">
        <v>52</v>
      </c>
      <c r="O97" s="155">
        <v>137000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4" t="s">
        <v>52</v>
      </c>
      <c r="X97" s="7" t="s">
        <v>52</v>
      </c>
      <c r="Y97" s="7" t="s">
        <v>52</v>
      </c>
      <c r="Z97" s="122"/>
      <c r="AA97" s="7" t="s">
        <v>52</v>
      </c>
    </row>
    <row r="98" spans="1:27" ht="30" customHeight="1">
      <c r="A98" s="4" t="s">
        <v>184</v>
      </c>
      <c r="B98" s="156" t="s">
        <v>10650</v>
      </c>
      <c r="C98" s="156" t="s">
        <v>10086</v>
      </c>
      <c r="D98" s="156" t="s">
        <v>10062</v>
      </c>
      <c r="E98" s="155"/>
      <c r="F98" s="155" t="s">
        <v>52</v>
      </c>
      <c r="G98" s="155">
        <v>150000</v>
      </c>
      <c r="H98" s="155" t="s">
        <v>10811</v>
      </c>
      <c r="I98" s="155">
        <v>167000</v>
      </c>
      <c r="J98" s="155" t="s">
        <v>10812</v>
      </c>
      <c r="K98" s="155"/>
      <c r="L98" s="155" t="s">
        <v>52</v>
      </c>
      <c r="M98" s="155"/>
      <c r="N98" s="155" t="s">
        <v>52</v>
      </c>
      <c r="O98" s="155">
        <v>150000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4" t="s">
        <v>52</v>
      </c>
      <c r="X98" s="7" t="s">
        <v>52</v>
      </c>
      <c r="Y98" s="7" t="s">
        <v>52</v>
      </c>
      <c r="Z98" s="122"/>
      <c r="AA98" s="7" t="s">
        <v>52</v>
      </c>
    </row>
    <row r="99" spans="1:27" ht="30" customHeight="1">
      <c r="A99" s="4" t="s">
        <v>186</v>
      </c>
      <c r="B99" s="156" t="s">
        <v>10651</v>
      </c>
      <c r="C99" s="156" t="s">
        <v>10061</v>
      </c>
      <c r="D99" s="156" t="s">
        <v>10062</v>
      </c>
      <c r="E99" s="155"/>
      <c r="F99" s="155" t="s">
        <v>52</v>
      </c>
      <c r="G99" s="155">
        <v>150000</v>
      </c>
      <c r="H99" s="155" t="s">
        <v>10811</v>
      </c>
      <c r="I99" s="155">
        <v>147000</v>
      </c>
      <c r="J99" s="155" t="s">
        <v>10812</v>
      </c>
      <c r="K99" s="155"/>
      <c r="L99" s="155" t="s">
        <v>52</v>
      </c>
      <c r="M99" s="155"/>
      <c r="N99" s="155" t="s">
        <v>52</v>
      </c>
      <c r="O99" s="155">
        <v>147000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4" t="s">
        <v>52</v>
      </c>
      <c r="X99" s="7" t="s">
        <v>52</v>
      </c>
      <c r="Y99" s="7" t="s">
        <v>52</v>
      </c>
      <c r="Z99" s="122"/>
      <c r="AA99" s="7" t="s">
        <v>52</v>
      </c>
    </row>
    <row r="100" spans="1:27" ht="30" customHeight="1">
      <c r="A100" s="4" t="s">
        <v>418</v>
      </c>
      <c r="B100" s="156" t="s">
        <v>10651</v>
      </c>
      <c r="C100" s="156" t="s">
        <v>10086</v>
      </c>
      <c r="D100" s="156" t="s">
        <v>10062</v>
      </c>
      <c r="E100" s="155"/>
      <c r="F100" s="155" t="s">
        <v>52</v>
      </c>
      <c r="G100" s="155">
        <v>160000</v>
      </c>
      <c r="H100" s="155" t="s">
        <v>10811</v>
      </c>
      <c r="I100" s="155">
        <v>177000</v>
      </c>
      <c r="J100" s="155" t="s">
        <v>10812</v>
      </c>
      <c r="K100" s="155"/>
      <c r="L100" s="155" t="s">
        <v>52</v>
      </c>
      <c r="M100" s="155"/>
      <c r="N100" s="155" t="s">
        <v>52</v>
      </c>
      <c r="O100" s="155">
        <v>160000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</v>
      </c>
      <c r="V100" s="121">
        <v>0</v>
      </c>
      <c r="W100" s="4" t="s">
        <v>52</v>
      </c>
      <c r="X100" s="7" t="s">
        <v>52</v>
      </c>
      <c r="Y100" s="7" t="s">
        <v>52</v>
      </c>
      <c r="Z100" s="122"/>
      <c r="AA100" s="7" t="s">
        <v>52</v>
      </c>
    </row>
    <row r="101" spans="1:27" ht="30" customHeight="1">
      <c r="A101" s="4" t="s">
        <v>188</v>
      </c>
      <c r="B101" s="156" t="s">
        <v>10652</v>
      </c>
      <c r="C101" s="156" t="s">
        <v>10065</v>
      </c>
      <c r="D101" s="156" t="s">
        <v>9855</v>
      </c>
      <c r="E101" s="155"/>
      <c r="F101" s="155" t="s">
        <v>52</v>
      </c>
      <c r="G101" s="155">
        <v>1000</v>
      </c>
      <c r="H101" s="155" t="s">
        <v>10811</v>
      </c>
      <c r="I101" s="155">
        <v>1500</v>
      </c>
      <c r="J101" s="155" t="s">
        <v>10812</v>
      </c>
      <c r="K101" s="155"/>
      <c r="L101" s="155" t="s">
        <v>52</v>
      </c>
      <c r="M101" s="155"/>
      <c r="N101" s="155" t="s">
        <v>52</v>
      </c>
      <c r="O101" s="155">
        <v>1000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4" t="s">
        <v>52</v>
      </c>
      <c r="X101" s="7" t="s">
        <v>52</v>
      </c>
      <c r="Y101" s="7" t="s">
        <v>52</v>
      </c>
      <c r="Z101" s="122"/>
      <c r="AA101" s="7" t="s">
        <v>52</v>
      </c>
    </row>
    <row r="102" spans="1:27" ht="30" customHeight="1">
      <c r="A102" s="4" t="s">
        <v>190</v>
      </c>
      <c r="B102" s="156" t="s">
        <v>10653</v>
      </c>
      <c r="C102" s="156" t="s">
        <v>9870</v>
      </c>
      <c r="D102" s="156" t="s">
        <v>9855</v>
      </c>
      <c r="E102" s="155">
        <v>94000</v>
      </c>
      <c r="F102" s="155" t="s">
        <v>10813</v>
      </c>
      <c r="G102" s="155">
        <v>99000</v>
      </c>
      <c r="H102" s="155" t="s">
        <v>10814</v>
      </c>
      <c r="I102" s="155"/>
      <c r="J102" s="155" t="s">
        <v>52</v>
      </c>
      <c r="K102" s="155"/>
      <c r="L102" s="155" t="s">
        <v>52</v>
      </c>
      <c r="M102" s="155"/>
      <c r="N102" s="155" t="s">
        <v>52</v>
      </c>
      <c r="O102" s="155">
        <v>94000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0</v>
      </c>
      <c r="V102" s="121">
        <v>0</v>
      </c>
      <c r="W102" s="4" t="s">
        <v>52</v>
      </c>
      <c r="X102" s="7" t="s">
        <v>52</v>
      </c>
      <c r="Y102" s="7" t="s">
        <v>52</v>
      </c>
      <c r="Z102" s="122"/>
      <c r="AA102" s="7" t="s">
        <v>52</v>
      </c>
    </row>
    <row r="103" spans="1:27" ht="30" customHeight="1">
      <c r="A103" s="4" t="s">
        <v>192</v>
      </c>
      <c r="B103" s="156" t="s">
        <v>10653</v>
      </c>
      <c r="C103" s="156" t="s">
        <v>10654</v>
      </c>
      <c r="D103" s="156" t="s">
        <v>9855</v>
      </c>
      <c r="E103" s="155">
        <v>296800</v>
      </c>
      <c r="F103" s="155" t="s">
        <v>10813</v>
      </c>
      <c r="G103" s="155">
        <v>310000</v>
      </c>
      <c r="H103" s="155" t="s">
        <v>10814</v>
      </c>
      <c r="I103" s="155"/>
      <c r="J103" s="155" t="s">
        <v>52</v>
      </c>
      <c r="K103" s="155"/>
      <c r="L103" s="155" t="s">
        <v>52</v>
      </c>
      <c r="M103" s="155"/>
      <c r="N103" s="155" t="s">
        <v>52</v>
      </c>
      <c r="O103" s="155">
        <v>296800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4" t="s">
        <v>52</v>
      </c>
      <c r="X103" s="7" t="s">
        <v>52</v>
      </c>
      <c r="Y103" s="7" t="s">
        <v>52</v>
      </c>
      <c r="Z103" s="122"/>
      <c r="AA103" s="7" t="s">
        <v>52</v>
      </c>
    </row>
    <row r="104" spans="1:27" ht="30" customHeight="1">
      <c r="A104" s="4" t="s">
        <v>194</v>
      </c>
      <c r="B104" s="156" t="s">
        <v>10655</v>
      </c>
      <c r="C104" s="156" t="s">
        <v>10656</v>
      </c>
      <c r="D104" s="156" t="s">
        <v>9855</v>
      </c>
      <c r="E104" s="155"/>
      <c r="F104" s="155" t="s">
        <v>52</v>
      </c>
      <c r="G104" s="155">
        <v>310000</v>
      </c>
      <c r="H104" s="155" t="s">
        <v>10814</v>
      </c>
      <c r="I104" s="155">
        <v>297000</v>
      </c>
      <c r="J104" s="155" t="s">
        <v>10815</v>
      </c>
      <c r="K104" s="155"/>
      <c r="L104" s="155" t="s">
        <v>52</v>
      </c>
      <c r="M104" s="155"/>
      <c r="N104" s="155" t="s">
        <v>52</v>
      </c>
      <c r="O104" s="155">
        <v>297000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4" t="s">
        <v>52</v>
      </c>
      <c r="X104" s="7" t="s">
        <v>52</v>
      </c>
      <c r="Y104" s="7" t="s">
        <v>52</v>
      </c>
      <c r="Z104" s="122"/>
      <c r="AA104" s="7" t="s">
        <v>52</v>
      </c>
    </row>
    <row r="105" spans="1:27" ht="30" customHeight="1">
      <c r="A105" s="4" t="s">
        <v>196</v>
      </c>
      <c r="B105" s="156" t="s">
        <v>10655</v>
      </c>
      <c r="C105" s="156" t="s">
        <v>10657</v>
      </c>
      <c r="D105" s="156" t="s">
        <v>9855</v>
      </c>
      <c r="E105" s="155">
        <v>68300</v>
      </c>
      <c r="F105" s="155" t="s">
        <v>10816</v>
      </c>
      <c r="G105" s="155">
        <v>73000</v>
      </c>
      <c r="H105" s="155" t="s">
        <v>10817</v>
      </c>
      <c r="I105" s="155">
        <v>73000</v>
      </c>
      <c r="J105" s="155" t="s">
        <v>10814</v>
      </c>
      <c r="K105" s="155">
        <v>73000</v>
      </c>
      <c r="L105" s="155" t="s">
        <v>10815</v>
      </c>
      <c r="M105" s="155">
        <v>65360</v>
      </c>
      <c r="N105" s="155" t="s">
        <v>10773</v>
      </c>
      <c r="O105" s="155">
        <v>65360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4" t="s">
        <v>52</v>
      </c>
      <c r="X105" s="7" t="s">
        <v>52</v>
      </c>
      <c r="Y105" s="7" t="s">
        <v>52</v>
      </c>
      <c r="Z105" s="122"/>
      <c r="AA105" s="7" t="s">
        <v>52</v>
      </c>
    </row>
    <row r="106" spans="1:27" ht="30" customHeight="1">
      <c r="A106" s="4" t="s">
        <v>198</v>
      </c>
      <c r="B106" s="156" t="s">
        <v>10655</v>
      </c>
      <c r="C106" s="156" t="s">
        <v>10658</v>
      </c>
      <c r="D106" s="156" t="s">
        <v>9855</v>
      </c>
      <c r="E106" s="155">
        <v>67300</v>
      </c>
      <c r="F106" s="155" t="s">
        <v>10816</v>
      </c>
      <c r="G106" s="155">
        <v>72000</v>
      </c>
      <c r="H106" s="155" t="s">
        <v>10817</v>
      </c>
      <c r="I106" s="155">
        <v>72000</v>
      </c>
      <c r="J106" s="155" t="s">
        <v>10814</v>
      </c>
      <c r="K106" s="155">
        <v>72000</v>
      </c>
      <c r="L106" s="155" t="s">
        <v>10815</v>
      </c>
      <c r="M106" s="155">
        <v>64410</v>
      </c>
      <c r="N106" s="155" t="s">
        <v>10773</v>
      </c>
      <c r="O106" s="155">
        <v>64410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4" t="s">
        <v>52</v>
      </c>
      <c r="X106" s="7" t="s">
        <v>52</v>
      </c>
      <c r="Y106" s="7" t="s">
        <v>52</v>
      </c>
      <c r="Z106" s="122"/>
      <c r="AA106" s="7" t="s">
        <v>52</v>
      </c>
    </row>
    <row r="107" spans="1:27" ht="30" customHeight="1">
      <c r="A107" s="4" t="s">
        <v>422</v>
      </c>
      <c r="B107" s="156" t="s">
        <v>10659</v>
      </c>
      <c r="C107" s="156" t="s">
        <v>10658</v>
      </c>
      <c r="D107" s="156" t="s">
        <v>9855</v>
      </c>
      <c r="E107" s="155"/>
      <c r="F107" s="155" t="s">
        <v>52</v>
      </c>
      <c r="G107" s="155"/>
      <c r="H107" s="155" t="s">
        <v>52</v>
      </c>
      <c r="I107" s="155"/>
      <c r="J107" s="155" t="s">
        <v>52</v>
      </c>
      <c r="K107" s="155"/>
      <c r="L107" s="155" t="s">
        <v>52</v>
      </c>
      <c r="M107" s="155"/>
      <c r="N107" s="155" t="s">
        <v>52</v>
      </c>
      <c r="O107" s="155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4" t="s">
        <v>52</v>
      </c>
      <c r="X107" s="7" t="s">
        <v>52</v>
      </c>
      <c r="Y107" s="7" t="s">
        <v>52</v>
      </c>
      <c r="Z107" s="122"/>
      <c r="AA107" s="7" t="s">
        <v>52</v>
      </c>
    </row>
    <row r="108" spans="1:27" ht="30" customHeight="1">
      <c r="A108" s="4" t="s">
        <v>199</v>
      </c>
      <c r="B108" s="156" t="s">
        <v>10655</v>
      </c>
      <c r="C108" s="156" t="s">
        <v>10660</v>
      </c>
      <c r="D108" s="156" t="s">
        <v>9855</v>
      </c>
      <c r="E108" s="155">
        <v>67300</v>
      </c>
      <c r="F108" s="155" t="s">
        <v>10816</v>
      </c>
      <c r="G108" s="155">
        <v>73500</v>
      </c>
      <c r="H108" s="155" t="s">
        <v>10817</v>
      </c>
      <c r="I108" s="155">
        <v>72000</v>
      </c>
      <c r="J108" s="155" t="s">
        <v>10814</v>
      </c>
      <c r="K108" s="155">
        <v>72000</v>
      </c>
      <c r="L108" s="155" t="s">
        <v>10815</v>
      </c>
      <c r="M108" s="155">
        <v>64410</v>
      </c>
      <c r="N108" s="155" t="s">
        <v>10773</v>
      </c>
      <c r="O108" s="155">
        <v>64410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4" t="s">
        <v>52</v>
      </c>
      <c r="X108" s="7" t="s">
        <v>52</v>
      </c>
      <c r="Y108" s="7" t="s">
        <v>52</v>
      </c>
      <c r="Z108" s="122"/>
      <c r="AA108" s="7" t="s">
        <v>52</v>
      </c>
    </row>
    <row r="109" spans="1:27" ht="30" customHeight="1">
      <c r="A109" s="4" t="s">
        <v>424</v>
      </c>
      <c r="B109" s="156" t="s">
        <v>10655</v>
      </c>
      <c r="C109" s="156" t="s">
        <v>10661</v>
      </c>
      <c r="D109" s="156" t="s">
        <v>9855</v>
      </c>
      <c r="E109" s="155">
        <v>68300</v>
      </c>
      <c r="F109" s="155" t="s">
        <v>10816</v>
      </c>
      <c r="G109" s="155">
        <v>73500</v>
      </c>
      <c r="H109" s="155" t="s">
        <v>10817</v>
      </c>
      <c r="I109" s="155">
        <v>73000</v>
      </c>
      <c r="J109" s="155" t="s">
        <v>10814</v>
      </c>
      <c r="K109" s="155">
        <v>73000</v>
      </c>
      <c r="L109" s="155" t="s">
        <v>10815</v>
      </c>
      <c r="M109" s="155">
        <v>65360</v>
      </c>
      <c r="N109" s="155" t="s">
        <v>10773</v>
      </c>
      <c r="O109" s="155">
        <v>65360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4" t="s">
        <v>52</v>
      </c>
      <c r="X109" s="7" t="s">
        <v>52</v>
      </c>
      <c r="Y109" s="7" t="s">
        <v>52</v>
      </c>
      <c r="Z109" s="122"/>
      <c r="AA109" s="7" t="s">
        <v>52</v>
      </c>
    </row>
    <row r="110" spans="1:27" ht="30" customHeight="1">
      <c r="A110" s="4" t="s">
        <v>201</v>
      </c>
      <c r="B110" s="156" t="s">
        <v>10655</v>
      </c>
      <c r="C110" s="156" t="s">
        <v>10662</v>
      </c>
      <c r="D110" s="156" t="s">
        <v>9855</v>
      </c>
      <c r="E110" s="155"/>
      <c r="F110" s="155" t="s">
        <v>52</v>
      </c>
      <c r="G110" s="155"/>
      <c r="H110" s="155" t="s">
        <v>52</v>
      </c>
      <c r="I110" s="155"/>
      <c r="J110" s="155" t="s">
        <v>52</v>
      </c>
      <c r="K110" s="155">
        <v>195000</v>
      </c>
      <c r="L110" s="155" t="s">
        <v>10779</v>
      </c>
      <c r="M110" s="155"/>
      <c r="N110" s="155" t="s">
        <v>52</v>
      </c>
      <c r="O110" s="155">
        <v>195000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4" t="s">
        <v>52</v>
      </c>
      <c r="X110" s="7" t="s">
        <v>52</v>
      </c>
      <c r="Y110" s="7" t="s">
        <v>52</v>
      </c>
      <c r="Z110" s="122"/>
      <c r="AA110" s="7" t="s">
        <v>52</v>
      </c>
    </row>
    <row r="111" spans="1:27" ht="30" customHeight="1">
      <c r="A111" s="4" t="s">
        <v>203</v>
      </c>
      <c r="B111" s="156" t="s">
        <v>10655</v>
      </c>
      <c r="C111" s="156" t="s">
        <v>10663</v>
      </c>
      <c r="D111" s="156" t="s">
        <v>9855</v>
      </c>
      <c r="E111" s="155"/>
      <c r="F111" s="155" t="s">
        <v>52</v>
      </c>
      <c r="G111" s="155"/>
      <c r="H111" s="155" t="s">
        <v>52</v>
      </c>
      <c r="I111" s="155"/>
      <c r="J111" s="155" t="s">
        <v>52</v>
      </c>
      <c r="K111" s="155">
        <v>195000</v>
      </c>
      <c r="L111" s="155" t="s">
        <v>10779</v>
      </c>
      <c r="M111" s="155"/>
      <c r="N111" s="155" t="s">
        <v>52</v>
      </c>
      <c r="O111" s="155">
        <v>195000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4" t="s">
        <v>52</v>
      </c>
      <c r="X111" s="7" t="s">
        <v>52</v>
      </c>
      <c r="Y111" s="7" t="s">
        <v>52</v>
      </c>
      <c r="Z111" s="122"/>
      <c r="AA111" s="7" t="s">
        <v>52</v>
      </c>
    </row>
    <row r="112" spans="1:27" ht="30" customHeight="1">
      <c r="A112" s="4" t="s">
        <v>205</v>
      </c>
      <c r="B112" s="156" t="s">
        <v>10655</v>
      </c>
      <c r="C112" s="156" t="s">
        <v>10664</v>
      </c>
      <c r="D112" s="156" t="s">
        <v>9855</v>
      </c>
      <c r="E112" s="155"/>
      <c r="F112" s="155" t="s">
        <v>52</v>
      </c>
      <c r="G112" s="155"/>
      <c r="H112" s="155" t="s">
        <v>52</v>
      </c>
      <c r="I112" s="155"/>
      <c r="J112" s="155" t="s">
        <v>52</v>
      </c>
      <c r="K112" s="155">
        <v>195000</v>
      </c>
      <c r="L112" s="155" t="s">
        <v>10779</v>
      </c>
      <c r="M112" s="155"/>
      <c r="N112" s="155" t="s">
        <v>52</v>
      </c>
      <c r="O112" s="155">
        <v>195000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4" t="s">
        <v>52</v>
      </c>
      <c r="X112" s="7" t="s">
        <v>52</v>
      </c>
      <c r="Y112" s="7" t="s">
        <v>52</v>
      </c>
      <c r="Z112" s="122"/>
      <c r="AA112" s="7" t="s">
        <v>52</v>
      </c>
    </row>
    <row r="113" spans="1:27" ht="30" customHeight="1">
      <c r="A113" s="4" t="s">
        <v>426</v>
      </c>
      <c r="B113" s="156" t="s">
        <v>10655</v>
      </c>
      <c r="C113" s="156" t="s">
        <v>10665</v>
      </c>
      <c r="D113" s="156" t="s">
        <v>9855</v>
      </c>
      <c r="E113" s="155"/>
      <c r="F113" s="155" t="s">
        <v>52</v>
      </c>
      <c r="G113" s="155"/>
      <c r="H113" s="155" t="s">
        <v>52</v>
      </c>
      <c r="I113" s="155"/>
      <c r="J113" s="155" t="s">
        <v>52</v>
      </c>
      <c r="K113" s="155">
        <v>195000</v>
      </c>
      <c r="L113" s="155" t="s">
        <v>10779</v>
      </c>
      <c r="M113" s="155"/>
      <c r="N113" s="155" t="s">
        <v>52</v>
      </c>
      <c r="O113" s="155">
        <v>195000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4" t="s">
        <v>52</v>
      </c>
      <c r="X113" s="7" t="s">
        <v>52</v>
      </c>
      <c r="Y113" s="7" t="s">
        <v>52</v>
      </c>
      <c r="Z113" s="122"/>
      <c r="AA113" s="7" t="s">
        <v>52</v>
      </c>
    </row>
    <row r="114" spans="1:27" ht="30" customHeight="1">
      <c r="A114" s="4" t="s">
        <v>207</v>
      </c>
      <c r="B114" s="156" t="s">
        <v>10666</v>
      </c>
      <c r="C114" s="156" t="s">
        <v>10001</v>
      </c>
      <c r="D114" s="156" t="s">
        <v>9855</v>
      </c>
      <c r="E114" s="155">
        <v>108000</v>
      </c>
      <c r="F114" s="155" t="s">
        <v>10818</v>
      </c>
      <c r="G114" s="155">
        <v>108000</v>
      </c>
      <c r="H114" s="155" t="s">
        <v>10819</v>
      </c>
      <c r="I114" s="155">
        <v>108000</v>
      </c>
      <c r="J114" s="155" t="s">
        <v>10820</v>
      </c>
      <c r="K114" s="155"/>
      <c r="L114" s="155" t="s">
        <v>52</v>
      </c>
      <c r="M114" s="155"/>
      <c r="N114" s="155" t="s">
        <v>52</v>
      </c>
      <c r="O114" s="155">
        <v>108000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4" t="s">
        <v>52</v>
      </c>
      <c r="X114" s="7" t="s">
        <v>52</v>
      </c>
      <c r="Y114" s="7" t="s">
        <v>52</v>
      </c>
      <c r="Z114" s="122"/>
      <c r="AA114" s="7" t="s">
        <v>52</v>
      </c>
    </row>
    <row r="115" spans="1:27" ht="30" customHeight="1">
      <c r="A115" s="4" t="s">
        <v>209</v>
      </c>
      <c r="B115" s="156" t="s">
        <v>10667</v>
      </c>
      <c r="C115" s="156" t="s">
        <v>10668</v>
      </c>
      <c r="D115" s="156" t="s">
        <v>10669</v>
      </c>
      <c r="E115" s="155"/>
      <c r="F115" s="155" t="s">
        <v>52</v>
      </c>
      <c r="G115" s="155"/>
      <c r="H115" s="155" t="s">
        <v>52</v>
      </c>
      <c r="I115" s="155"/>
      <c r="J115" s="155" t="s">
        <v>52</v>
      </c>
      <c r="K115" s="155">
        <v>145000</v>
      </c>
      <c r="L115" s="155" t="s">
        <v>10774</v>
      </c>
      <c r="M115" s="155">
        <v>141500</v>
      </c>
      <c r="N115" s="155" t="s">
        <v>10773</v>
      </c>
      <c r="O115" s="155">
        <v>141500</v>
      </c>
      <c r="P115" s="121">
        <v>0</v>
      </c>
      <c r="Q115" s="121">
        <v>0</v>
      </c>
      <c r="R115" s="121">
        <v>0</v>
      </c>
      <c r="S115" s="121">
        <v>0</v>
      </c>
      <c r="T115" s="121">
        <v>0</v>
      </c>
      <c r="U115" s="121">
        <v>0</v>
      </c>
      <c r="V115" s="121">
        <v>0</v>
      </c>
      <c r="W115" s="4" t="s">
        <v>52</v>
      </c>
      <c r="X115" s="7" t="s">
        <v>52</v>
      </c>
      <c r="Y115" s="7" t="s">
        <v>52</v>
      </c>
      <c r="Z115" s="122"/>
      <c r="AA115" s="7" t="s">
        <v>52</v>
      </c>
    </row>
    <row r="116" spans="1:27" ht="30" customHeight="1">
      <c r="A116" s="4" t="s">
        <v>211</v>
      </c>
      <c r="B116" s="156" t="s">
        <v>10670</v>
      </c>
      <c r="C116" s="156" t="s">
        <v>10671</v>
      </c>
      <c r="D116" s="156" t="s">
        <v>10129</v>
      </c>
      <c r="E116" s="155"/>
      <c r="F116" s="155" t="s">
        <v>52</v>
      </c>
      <c r="G116" s="155"/>
      <c r="H116" s="155" t="s">
        <v>52</v>
      </c>
      <c r="I116" s="155">
        <v>66000000</v>
      </c>
      <c r="J116" s="155" t="s">
        <v>10787</v>
      </c>
      <c r="K116" s="155">
        <v>51309969</v>
      </c>
      <c r="L116" s="155" t="s">
        <v>10821</v>
      </c>
      <c r="M116" s="155"/>
      <c r="N116" s="155" t="s">
        <v>52</v>
      </c>
      <c r="O116" s="155">
        <v>51309969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4" t="s">
        <v>52</v>
      </c>
      <c r="X116" s="7" t="s">
        <v>52</v>
      </c>
      <c r="Y116" s="7" t="s">
        <v>52</v>
      </c>
      <c r="Z116" s="122"/>
      <c r="AA116" s="7" t="s">
        <v>52</v>
      </c>
    </row>
    <row r="117" spans="1:27" ht="30" customHeight="1">
      <c r="A117" s="4" t="s">
        <v>427</v>
      </c>
      <c r="B117" s="156" t="s">
        <v>10670</v>
      </c>
      <c r="C117" s="156" t="s">
        <v>10672</v>
      </c>
      <c r="D117" s="156" t="s">
        <v>10129</v>
      </c>
      <c r="E117" s="155"/>
      <c r="F117" s="155" t="s">
        <v>52</v>
      </c>
      <c r="G117" s="155"/>
      <c r="H117" s="155" t="s">
        <v>52</v>
      </c>
      <c r="I117" s="155">
        <v>66000000</v>
      </c>
      <c r="J117" s="155" t="s">
        <v>10787</v>
      </c>
      <c r="K117" s="155">
        <v>51309969</v>
      </c>
      <c r="L117" s="155" t="s">
        <v>10821</v>
      </c>
      <c r="M117" s="155"/>
      <c r="N117" s="155" t="s">
        <v>52</v>
      </c>
      <c r="O117" s="155">
        <v>51309969</v>
      </c>
      <c r="P117" s="121">
        <v>0</v>
      </c>
      <c r="Q117" s="121">
        <v>0</v>
      </c>
      <c r="R117" s="121">
        <v>0</v>
      </c>
      <c r="S117" s="121">
        <v>0</v>
      </c>
      <c r="T117" s="121">
        <v>0</v>
      </c>
      <c r="U117" s="121">
        <v>0</v>
      </c>
      <c r="V117" s="121">
        <v>0</v>
      </c>
      <c r="W117" s="4" t="s">
        <v>52</v>
      </c>
      <c r="X117" s="7" t="s">
        <v>52</v>
      </c>
      <c r="Y117" s="7" t="s">
        <v>52</v>
      </c>
      <c r="Z117" s="122"/>
      <c r="AA117" s="7" t="s">
        <v>52</v>
      </c>
    </row>
    <row r="118" spans="1:27" ht="30" customHeight="1">
      <c r="A118" s="4" t="s">
        <v>213</v>
      </c>
      <c r="B118" s="156" t="s">
        <v>10670</v>
      </c>
      <c r="C118" s="156" t="s">
        <v>10673</v>
      </c>
      <c r="D118" s="156" t="s">
        <v>10129</v>
      </c>
      <c r="E118" s="155"/>
      <c r="F118" s="155" t="s">
        <v>52</v>
      </c>
      <c r="G118" s="155"/>
      <c r="H118" s="155" t="s">
        <v>52</v>
      </c>
      <c r="I118" s="155">
        <v>77800000</v>
      </c>
      <c r="J118" s="155" t="s">
        <v>10787</v>
      </c>
      <c r="K118" s="155">
        <v>61417304</v>
      </c>
      <c r="L118" s="155" t="s">
        <v>10821</v>
      </c>
      <c r="M118" s="155"/>
      <c r="N118" s="155" t="s">
        <v>52</v>
      </c>
      <c r="O118" s="155">
        <v>61417304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4" t="s">
        <v>52</v>
      </c>
      <c r="X118" s="7" t="s">
        <v>52</v>
      </c>
      <c r="Y118" s="7" t="s">
        <v>52</v>
      </c>
      <c r="Z118" s="122"/>
      <c r="AA118" s="7" t="s">
        <v>52</v>
      </c>
    </row>
    <row r="119" spans="1:27" ht="30" customHeight="1">
      <c r="A119" s="4" t="s">
        <v>215</v>
      </c>
      <c r="B119" s="156" t="s">
        <v>10670</v>
      </c>
      <c r="C119" s="156" t="s">
        <v>10674</v>
      </c>
      <c r="D119" s="156" t="s">
        <v>10129</v>
      </c>
      <c r="E119" s="155"/>
      <c r="F119" s="155" t="s">
        <v>52</v>
      </c>
      <c r="G119" s="155"/>
      <c r="H119" s="155" t="s">
        <v>52</v>
      </c>
      <c r="I119" s="155">
        <v>77800000</v>
      </c>
      <c r="J119" s="155" t="s">
        <v>10787</v>
      </c>
      <c r="K119" s="155">
        <v>61417304</v>
      </c>
      <c r="L119" s="155" t="s">
        <v>10821</v>
      </c>
      <c r="M119" s="155"/>
      <c r="N119" s="155" t="s">
        <v>52</v>
      </c>
      <c r="O119" s="155">
        <v>61417304</v>
      </c>
      <c r="P119" s="121">
        <v>0</v>
      </c>
      <c r="Q119" s="121">
        <v>0</v>
      </c>
      <c r="R119" s="121">
        <v>0</v>
      </c>
      <c r="S119" s="121">
        <v>0</v>
      </c>
      <c r="T119" s="121">
        <v>0</v>
      </c>
      <c r="U119" s="121">
        <v>0</v>
      </c>
      <c r="V119" s="121">
        <v>0</v>
      </c>
      <c r="W119" s="4" t="s">
        <v>52</v>
      </c>
      <c r="X119" s="7" t="s">
        <v>52</v>
      </c>
      <c r="Y119" s="7" t="s">
        <v>52</v>
      </c>
      <c r="Z119" s="122"/>
      <c r="AA119" s="7" t="s">
        <v>52</v>
      </c>
    </row>
    <row r="120" spans="1:27" ht="30" customHeight="1">
      <c r="A120" s="4" t="s">
        <v>217</v>
      </c>
      <c r="B120" s="156" t="s">
        <v>10670</v>
      </c>
      <c r="C120" s="156" t="s">
        <v>10675</v>
      </c>
      <c r="D120" s="156" t="s">
        <v>10129</v>
      </c>
      <c r="E120" s="155"/>
      <c r="F120" s="155" t="s">
        <v>52</v>
      </c>
      <c r="G120" s="155"/>
      <c r="H120" s="155" t="s">
        <v>52</v>
      </c>
      <c r="I120" s="155">
        <v>92000000</v>
      </c>
      <c r="J120" s="155" t="s">
        <v>10787</v>
      </c>
      <c r="K120" s="155"/>
      <c r="L120" s="155" t="s">
        <v>52</v>
      </c>
      <c r="M120" s="155"/>
      <c r="N120" s="155" t="s">
        <v>52</v>
      </c>
      <c r="O120" s="155">
        <v>92000000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4" t="s">
        <v>52</v>
      </c>
      <c r="X120" s="7" t="s">
        <v>52</v>
      </c>
      <c r="Y120" s="7" t="s">
        <v>52</v>
      </c>
      <c r="Z120" s="122"/>
      <c r="AA120" s="7" t="s">
        <v>52</v>
      </c>
    </row>
    <row r="121" spans="1:27" ht="30" customHeight="1">
      <c r="A121" s="4" t="s">
        <v>219</v>
      </c>
      <c r="B121" s="156" t="s">
        <v>10670</v>
      </c>
      <c r="C121" s="156" t="s">
        <v>10676</v>
      </c>
      <c r="D121" s="156" t="s">
        <v>10129</v>
      </c>
      <c r="E121" s="155"/>
      <c r="F121" s="155" t="s">
        <v>52</v>
      </c>
      <c r="G121" s="155"/>
      <c r="H121" s="155" t="s">
        <v>52</v>
      </c>
      <c r="I121" s="155">
        <v>113000000</v>
      </c>
      <c r="J121" s="155" t="s">
        <v>10787</v>
      </c>
      <c r="K121" s="155">
        <v>89571997</v>
      </c>
      <c r="L121" s="155" t="s">
        <v>10821</v>
      </c>
      <c r="M121" s="155"/>
      <c r="N121" s="155" t="s">
        <v>52</v>
      </c>
      <c r="O121" s="155">
        <v>89571997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4" t="s">
        <v>52</v>
      </c>
      <c r="X121" s="7" t="s">
        <v>52</v>
      </c>
      <c r="Y121" s="7" t="s">
        <v>52</v>
      </c>
      <c r="Z121" s="122"/>
      <c r="AA121" s="7" t="s">
        <v>52</v>
      </c>
    </row>
    <row r="122" spans="1:27" ht="30" customHeight="1">
      <c r="A122" s="4" t="s">
        <v>221</v>
      </c>
      <c r="B122" s="156" t="s">
        <v>10670</v>
      </c>
      <c r="C122" s="156" t="s">
        <v>10677</v>
      </c>
      <c r="D122" s="156" t="s">
        <v>10129</v>
      </c>
      <c r="E122" s="155"/>
      <c r="F122" s="155" t="s">
        <v>52</v>
      </c>
      <c r="G122" s="155"/>
      <c r="H122" s="155" t="s">
        <v>52</v>
      </c>
      <c r="I122" s="155">
        <v>113000000</v>
      </c>
      <c r="J122" s="155" t="s">
        <v>10787</v>
      </c>
      <c r="K122" s="155">
        <v>89571997</v>
      </c>
      <c r="L122" s="155" t="s">
        <v>10821</v>
      </c>
      <c r="M122" s="155"/>
      <c r="N122" s="155" t="s">
        <v>52</v>
      </c>
      <c r="O122" s="155">
        <v>89571997</v>
      </c>
      <c r="P122" s="121">
        <v>0</v>
      </c>
      <c r="Q122" s="121">
        <v>0</v>
      </c>
      <c r="R122" s="121">
        <v>0</v>
      </c>
      <c r="S122" s="121">
        <v>0</v>
      </c>
      <c r="T122" s="121">
        <v>0</v>
      </c>
      <c r="U122" s="121">
        <v>0</v>
      </c>
      <c r="V122" s="121">
        <v>0</v>
      </c>
      <c r="W122" s="4" t="s">
        <v>52</v>
      </c>
      <c r="X122" s="7" t="s">
        <v>52</v>
      </c>
      <c r="Y122" s="7" t="s">
        <v>52</v>
      </c>
      <c r="Z122" s="122"/>
      <c r="AA122" s="7" t="s">
        <v>52</v>
      </c>
    </row>
    <row r="123" spans="1:27" ht="30" customHeight="1">
      <c r="A123" s="4" t="s">
        <v>223</v>
      </c>
      <c r="B123" s="156" t="s">
        <v>10670</v>
      </c>
      <c r="C123" s="156" t="s">
        <v>10678</v>
      </c>
      <c r="D123" s="156" t="s">
        <v>10129</v>
      </c>
      <c r="E123" s="155"/>
      <c r="F123" s="155" t="s">
        <v>52</v>
      </c>
      <c r="G123" s="155"/>
      <c r="H123" s="155" t="s">
        <v>52</v>
      </c>
      <c r="I123" s="155">
        <v>127000000</v>
      </c>
      <c r="J123" s="155" t="s">
        <v>10787</v>
      </c>
      <c r="K123" s="155">
        <v>101070766</v>
      </c>
      <c r="L123" s="155" t="s">
        <v>10821</v>
      </c>
      <c r="M123" s="155"/>
      <c r="N123" s="155" t="s">
        <v>52</v>
      </c>
      <c r="O123" s="155">
        <v>101070766</v>
      </c>
      <c r="P123" s="121">
        <v>0</v>
      </c>
      <c r="Q123" s="121">
        <v>0</v>
      </c>
      <c r="R123" s="121">
        <v>0</v>
      </c>
      <c r="S123" s="121">
        <v>0</v>
      </c>
      <c r="T123" s="121">
        <v>0</v>
      </c>
      <c r="U123" s="121">
        <v>0</v>
      </c>
      <c r="V123" s="121">
        <v>0</v>
      </c>
      <c r="W123" s="4" t="s">
        <v>52</v>
      </c>
      <c r="X123" s="7" t="s">
        <v>52</v>
      </c>
      <c r="Y123" s="7" t="s">
        <v>52</v>
      </c>
      <c r="Z123" s="122"/>
      <c r="AA123" s="7" t="s">
        <v>52</v>
      </c>
    </row>
    <row r="124" spans="1:27" ht="30" customHeight="1">
      <c r="A124" s="4" t="s">
        <v>429</v>
      </c>
      <c r="B124" s="156" t="s">
        <v>10679</v>
      </c>
      <c r="C124" s="156" t="s">
        <v>10680</v>
      </c>
      <c r="D124" s="156" t="s">
        <v>10129</v>
      </c>
      <c r="E124" s="155"/>
      <c r="F124" s="155" t="s">
        <v>52</v>
      </c>
      <c r="G124" s="155"/>
      <c r="H124" s="155" t="s">
        <v>52</v>
      </c>
      <c r="I124" s="155">
        <v>127000000</v>
      </c>
      <c r="J124" s="155" t="s">
        <v>10787</v>
      </c>
      <c r="K124" s="155">
        <v>101070766</v>
      </c>
      <c r="L124" s="155" t="s">
        <v>10821</v>
      </c>
      <c r="M124" s="155"/>
      <c r="N124" s="155" t="s">
        <v>52</v>
      </c>
      <c r="O124" s="155">
        <v>101070766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0</v>
      </c>
      <c r="W124" s="4" t="s">
        <v>52</v>
      </c>
      <c r="X124" s="7" t="s">
        <v>52</v>
      </c>
      <c r="Y124" s="7" t="s">
        <v>52</v>
      </c>
      <c r="Z124" s="122"/>
      <c r="AA124" s="7" t="s">
        <v>52</v>
      </c>
    </row>
    <row r="125" spans="1:27" ht="30" customHeight="1">
      <c r="A125" s="4" t="s">
        <v>225</v>
      </c>
      <c r="B125" s="156" t="s">
        <v>10679</v>
      </c>
      <c r="C125" s="156" t="s">
        <v>10681</v>
      </c>
      <c r="D125" s="156" t="s">
        <v>10129</v>
      </c>
      <c r="E125" s="155"/>
      <c r="F125" s="155" t="s">
        <v>52</v>
      </c>
      <c r="G125" s="155"/>
      <c r="H125" s="155" t="s">
        <v>52</v>
      </c>
      <c r="I125" s="155">
        <v>251000000</v>
      </c>
      <c r="J125" s="155" t="s">
        <v>10787</v>
      </c>
      <c r="K125" s="155"/>
      <c r="L125" s="155" t="s">
        <v>52</v>
      </c>
      <c r="M125" s="155"/>
      <c r="N125" s="155" t="s">
        <v>52</v>
      </c>
      <c r="O125" s="155">
        <v>251000000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4" t="s">
        <v>52</v>
      </c>
      <c r="X125" s="7" t="s">
        <v>52</v>
      </c>
      <c r="Y125" s="7" t="s">
        <v>52</v>
      </c>
      <c r="Z125" s="122"/>
      <c r="AA125" s="7" t="s">
        <v>52</v>
      </c>
    </row>
    <row r="126" spans="1:27" ht="30" customHeight="1">
      <c r="A126" s="4" t="s">
        <v>227</v>
      </c>
      <c r="B126" s="156" t="s">
        <v>10679</v>
      </c>
      <c r="C126" s="156" t="s">
        <v>10682</v>
      </c>
      <c r="D126" s="156" t="s">
        <v>10129</v>
      </c>
      <c r="E126" s="155"/>
      <c r="F126" s="155" t="s">
        <v>52</v>
      </c>
      <c r="G126" s="155"/>
      <c r="H126" s="155" t="s">
        <v>52</v>
      </c>
      <c r="I126" s="155">
        <v>251000000</v>
      </c>
      <c r="J126" s="155" t="s">
        <v>10787</v>
      </c>
      <c r="K126" s="155"/>
      <c r="L126" s="155" t="s">
        <v>52</v>
      </c>
      <c r="M126" s="155"/>
      <c r="N126" s="155" t="s">
        <v>52</v>
      </c>
      <c r="O126" s="155">
        <v>251000000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4" t="s">
        <v>52</v>
      </c>
      <c r="X126" s="7" t="s">
        <v>52</v>
      </c>
      <c r="Y126" s="7" t="s">
        <v>52</v>
      </c>
      <c r="Z126" s="122"/>
      <c r="AA126" s="7" t="s">
        <v>52</v>
      </c>
    </row>
    <row r="127" spans="1:27" ht="30" customHeight="1">
      <c r="A127" s="4" t="s">
        <v>229</v>
      </c>
      <c r="B127" s="156" t="s">
        <v>10679</v>
      </c>
      <c r="C127" s="156" t="s">
        <v>10683</v>
      </c>
      <c r="D127" s="156" t="s">
        <v>10129</v>
      </c>
      <c r="E127" s="155"/>
      <c r="F127" s="155" t="s">
        <v>52</v>
      </c>
      <c r="G127" s="155"/>
      <c r="H127" s="155" t="s">
        <v>52</v>
      </c>
      <c r="I127" s="155">
        <v>251000000</v>
      </c>
      <c r="J127" s="155" t="s">
        <v>10787</v>
      </c>
      <c r="K127" s="155"/>
      <c r="L127" s="155" t="s">
        <v>52</v>
      </c>
      <c r="M127" s="155"/>
      <c r="N127" s="155" t="s">
        <v>52</v>
      </c>
      <c r="O127" s="155">
        <v>251000000</v>
      </c>
      <c r="P127" s="121">
        <v>0</v>
      </c>
      <c r="Q127" s="121">
        <v>0</v>
      </c>
      <c r="R127" s="121">
        <v>0</v>
      </c>
      <c r="S127" s="121">
        <v>0</v>
      </c>
      <c r="T127" s="121">
        <v>0</v>
      </c>
      <c r="U127" s="121">
        <v>0</v>
      </c>
      <c r="V127" s="121">
        <v>0</v>
      </c>
      <c r="W127" s="4" t="s">
        <v>52</v>
      </c>
      <c r="X127" s="7" t="s">
        <v>52</v>
      </c>
      <c r="Y127" s="7" t="s">
        <v>52</v>
      </c>
      <c r="Z127" s="122"/>
      <c r="AA127" s="7" t="s">
        <v>52</v>
      </c>
    </row>
    <row r="128" spans="1:27" ht="30" customHeight="1">
      <c r="A128" s="4" t="s">
        <v>231</v>
      </c>
      <c r="B128" s="156" t="s">
        <v>10679</v>
      </c>
      <c r="C128" s="156" t="s">
        <v>10684</v>
      </c>
      <c r="D128" s="156" t="s">
        <v>10129</v>
      </c>
      <c r="E128" s="155"/>
      <c r="F128" s="155" t="s">
        <v>52</v>
      </c>
      <c r="G128" s="155"/>
      <c r="H128" s="155" t="s">
        <v>52</v>
      </c>
      <c r="I128" s="155">
        <v>127000000</v>
      </c>
      <c r="J128" s="155" t="s">
        <v>10787</v>
      </c>
      <c r="K128" s="155">
        <v>101070766</v>
      </c>
      <c r="L128" s="155" t="s">
        <v>10821</v>
      </c>
      <c r="M128" s="155"/>
      <c r="N128" s="155" t="s">
        <v>52</v>
      </c>
      <c r="O128" s="155">
        <v>101070766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4" t="s">
        <v>52</v>
      </c>
      <c r="X128" s="7" t="s">
        <v>52</v>
      </c>
      <c r="Y128" s="7" t="s">
        <v>52</v>
      </c>
      <c r="Z128" s="122"/>
      <c r="AA128" s="7" t="s">
        <v>52</v>
      </c>
    </row>
    <row r="129" spans="1:27" ht="30" customHeight="1">
      <c r="A129" s="4" t="s">
        <v>233</v>
      </c>
      <c r="B129" s="156" t="s">
        <v>10670</v>
      </c>
      <c r="C129" s="156" t="s">
        <v>10685</v>
      </c>
      <c r="D129" s="156" t="s">
        <v>10129</v>
      </c>
      <c r="E129" s="155"/>
      <c r="F129" s="155" t="s">
        <v>52</v>
      </c>
      <c r="G129" s="155"/>
      <c r="H129" s="155" t="s">
        <v>52</v>
      </c>
      <c r="I129" s="155">
        <v>149000000</v>
      </c>
      <c r="J129" s="155" t="s">
        <v>10787</v>
      </c>
      <c r="K129" s="155">
        <v>118506537</v>
      </c>
      <c r="L129" s="155" t="s">
        <v>10821</v>
      </c>
      <c r="M129" s="155"/>
      <c r="N129" s="155" t="s">
        <v>52</v>
      </c>
      <c r="O129" s="155">
        <v>118506537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4" t="s">
        <v>52</v>
      </c>
      <c r="X129" s="7" t="s">
        <v>52</v>
      </c>
      <c r="Y129" s="7" t="s">
        <v>52</v>
      </c>
      <c r="Z129" s="122"/>
      <c r="AA129" s="7" t="s">
        <v>52</v>
      </c>
    </row>
    <row r="130" spans="1:27" ht="30" customHeight="1">
      <c r="A130" s="4" t="s">
        <v>235</v>
      </c>
      <c r="B130" s="156" t="s">
        <v>10679</v>
      </c>
      <c r="C130" s="156" t="s">
        <v>10686</v>
      </c>
      <c r="D130" s="156" t="s">
        <v>10129</v>
      </c>
      <c r="E130" s="155"/>
      <c r="F130" s="155" t="s">
        <v>52</v>
      </c>
      <c r="G130" s="155"/>
      <c r="H130" s="155" t="s">
        <v>52</v>
      </c>
      <c r="I130" s="155">
        <v>149000000</v>
      </c>
      <c r="J130" s="155" t="s">
        <v>10787</v>
      </c>
      <c r="K130" s="155">
        <v>118506537</v>
      </c>
      <c r="L130" s="155" t="s">
        <v>10821</v>
      </c>
      <c r="M130" s="155"/>
      <c r="N130" s="155" t="s">
        <v>52</v>
      </c>
      <c r="O130" s="155">
        <v>118506537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4" t="s">
        <v>52</v>
      </c>
      <c r="X130" s="7" t="s">
        <v>52</v>
      </c>
      <c r="Y130" s="7" t="s">
        <v>52</v>
      </c>
      <c r="Z130" s="122"/>
      <c r="AA130" s="7" t="s">
        <v>52</v>
      </c>
    </row>
    <row r="131" spans="1:27" ht="30" customHeight="1">
      <c r="A131" s="4" t="s">
        <v>237</v>
      </c>
      <c r="B131" s="156" t="s">
        <v>10679</v>
      </c>
      <c r="C131" s="156" t="s">
        <v>10687</v>
      </c>
      <c r="D131" s="156" t="s">
        <v>10129</v>
      </c>
      <c r="E131" s="155"/>
      <c r="F131" s="155" t="s">
        <v>52</v>
      </c>
      <c r="G131" s="155"/>
      <c r="H131" s="155" t="s">
        <v>52</v>
      </c>
      <c r="I131" s="155">
        <v>149000000</v>
      </c>
      <c r="J131" s="155" t="s">
        <v>10787</v>
      </c>
      <c r="K131" s="155">
        <v>118506537</v>
      </c>
      <c r="L131" s="155" t="s">
        <v>10821</v>
      </c>
      <c r="M131" s="155"/>
      <c r="N131" s="155" t="s">
        <v>52</v>
      </c>
      <c r="O131" s="155">
        <v>118506537</v>
      </c>
      <c r="P131" s="121">
        <v>0</v>
      </c>
      <c r="Q131" s="121">
        <v>0</v>
      </c>
      <c r="R131" s="121">
        <v>0</v>
      </c>
      <c r="S131" s="121">
        <v>0</v>
      </c>
      <c r="T131" s="121">
        <v>0</v>
      </c>
      <c r="U131" s="121">
        <v>0</v>
      </c>
      <c r="V131" s="121">
        <v>0</v>
      </c>
      <c r="W131" s="4" t="s">
        <v>52</v>
      </c>
      <c r="X131" s="7" t="s">
        <v>52</v>
      </c>
      <c r="Y131" s="7" t="s">
        <v>52</v>
      </c>
      <c r="Z131" s="122"/>
      <c r="AA131" s="7" t="s">
        <v>52</v>
      </c>
    </row>
    <row r="132" spans="1:27" ht="30" customHeight="1">
      <c r="A132" s="4" t="s">
        <v>239</v>
      </c>
      <c r="B132" s="156" t="s">
        <v>10670</v>
      </c>
      <c r="C132" s="156" t="s">
        <v>10688</v>
      </c>
      <c r="D132" s="156" t="s">
        <v>10129</v>
      </c>
      <c r="E132" s="155"/>
      <c r="F132" s="155" t="s">
        <v>52</v>
      </c>
      <c r="G132" s="155"/>
      <c r="H132" s="155" t="s">
        <v>52</v>
      </c>
      <c r="I132" s="155">
        <v>286110000</v>
      </c>
      <c r="J132" s="155" t="s">
        <v>10787</v>
      </c>
      <c r="K132" s="155">
        <v>219485580</v>
      </c>
      <c r="L132" s="155" t="s">
        <v>10821</v>
      </c>
      <c r="M132" s="155"/>
      <c r="N132" s="155" t="s">
        <v>52</v>
      </c>
      <c r="O132" s="155">
        <v>219485580</v>
      </c>
      <c r="P132" s="121">
        <v>0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  <c r="V132" s="121">
        <v>0</v>
      </c>
      <c r="W132" s="4" t="s">
        <v>52</v>
      </c>
      <c r="X132" s="7" t="s">
        <v>52</v>
      </c>
      <c r="Y132" s="7" t="s">
        <v>52</v>
      </c>
      <c r="Z132" s="122"/>
      <c r="AA132" s="7" t="s">
        <v>52</v>
      </c>
    </row>
    <row r="133" spans="1:27" ht="30" customHeight="1">
      <c r="A133" s="4" t="s">
        <v>240</v>
      </c>
      <c r="B133" s="156" t="s">
        <v>10679</v>
      </c>
      <c r="C133" s="156" t="s">
        <v>10689</v>
      </c>
      <c r="D133" s="156" t="s">
        <v>10129</v>
      </c>
      <c r="E133" s="155"/>
      <c r="F133" s="155" t="s">
        <v>52</v>
      </c>
      <c r="G133" s="155"/>
      <c r="H133" s="155" t="s">
        <v>52</v>
      </c>
      <c r="I133" s="155">
        <v>286110000</v>
      </c>
      <c r="J133" s="155" t="s">
        <v>10787</v>
      </c>
      <c r="K133" s="155">
        <v>219485580</v>
      </c>
      <c r="L133" s="155" t="s">
        <v>10821</v>
      </c>
      <c r="M133" s="155"/>
      <c r="N133" s="155" t="s">
        <v>52</v>
      </c>
      <c r="O133" s="155">
        <v>219485580</v>
      </c>
      <c r="P133" s="121">
        <v>0</v>
      </c>
      <c r="Q133" s="121">
        <v>0</v>
      </c>
      <c r="R133" s="121">
        <v>0</v>
      </c>
      <c r="S133" s="121">
        <v>0</v>
      </c>
      <c r="T133" s="121">
        <v>0</v>
      </c>
      <c r="U133" s="121">
        <v>0</v>
      </c>
      <c r="V133" s="121">
        <v>0</v>
      </c>
      <c r="W133" s="4" t="s">
        <v>52</v>
      </c>
      <c r="X133" s="7" t="s">
        <v>52</v>
      </c>
      <c r="Y133" s="7" t="s">
        <v>52</v>
      </c>
      <c r="Z133" s="122"/>
      <c r="AA133" s="7" t="s">
        <v>52</v>
      </c>
    </row>
    <row r="134" spans="1:27" ht="30" customHeight="1">
      <c r="A134" s="4" t="s">
        <v>242</v>
      </c>
      <c r="B134" s="156" t="s">
        <v>10679</v>
      </c>
      <c r="C134" s="156" t="s">
        <v>10690</v>
      </c>
      <c r="D134" s="156" t="s">
        <v>10129</v>
      </c>
      <c r="E134" s="155"/>
      <c r="F134" s="155" t="s">
        <v>52</v>
      </c>
      <c r="G134" s="155"/>
      <c r="H134" s="155" t="s">
        <v>52</v>
      </c>
      <c r="I134" s="155">
        <v>286110000</v>
      </c>
      <c r="J134" s="155" t="s">
        <v>10787</v>
      </c>
      <c r="K134" s="155">
        <v>219485580</v>
      </c>
      <c r="L134" s="155" t="s">
        <v>10821</v>
      </c>
      <c r="M134" s="155"/>
      <c r="N134" s="155" t="s">
        <v>52</v>
      </c>
      <c r="O134" s="155">
        <v>219485580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4" t="s">
        <v>52</v>
      </c>
      <c r="X134" s="7" t="s">
        <v>52</v>
      </c>
      <c r="Y134" s="7" t="s">
        <v>52</v>
      </c>
      <c r="Z134" s="122"/>
      <c r="AA134" s="7" t="s">
        <v>52</v>
      </c>
    </row>
    <row r="135" spans="1:27" ht="30" customHeight="1">
      <c r="A135" s="4" t="s">
        <v>244</v>
      </c>
      <c r="B135" s="156" t="s">
        <v>10670</v>
      </c>
      <c r="C135" s="156" t="s">
        <v>10691</v>
      </c>
      <c r="D135" s="156" t="s">
        <v>10129</v>
      </c>
      <c r="E135" s="155"/>
      <c r="F135" s="155" t="s">
        <v>52</v>
      </c>
      <c r="G135" s="155"/>
      <c r="H135" s="155" t="s">
        <v>52</v>
      </c>
      <c r="I135" s="155">
        <v>149000000</v>
      </c>
      <c r="J135" s="155" t="s">
        <v>10787</v>
      </c>
      <c r="K135" s="155">
        <v>118506537</v>
      </c>
      <c r="L135" s="155" t="s">
        <v>10821</v>
      </c>
      <c r="M135" s="155"/>
      <c r="N135" s="155" t="s">
        <v>52</v>
      </c>
      <c r="O135" s="155">
        <v>118506537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4" t="s">
        <v>52</v>
      </c>
      <c r="X135" s="7" t="s">
        <v>52</v>
      </c>
      <c r="Y135" s="7" t="s">
        <v>52</v>
      </c>
      <c r="Z135" s="122"/>
      <c r="AA135" s="7" t="s">
        <v>52</v>
      </c>
    </row>
    <row r="136" spans="1:27" ht="30" customHeight="1">
      <c r="A136" s="4" t="s">
        <v>246</v>
      </c>
      <c r="B136" s="156" t="s">
        <v>10679</v>
      </c>
      <c r="C136" s="156" t="s">
        <v>10692</v>
      </c>
      <c r="D136" s="156" t="s">
        <v>10129</v>
      </c>
      <c r="E136" s="155"/>
      <c r="F136" s="155" t="s">
        <v>52</v>
      </c>
      <c r="G136" s="155"/>
      <c r="H136" s="155" t="s">
        <v>52</v>
      </c>
      <c r="I136" s="155">
        <v>149000000</v>
      </c>
      <c r="J136" s="155" t="s">
        <v>10787</v>
      </c>
      <c r="K136" s="155">
        <v>118506537</v>
      </c>
      <c r="L136" s="155" t="s">
        <v>10821</v>
      </c>
      <c r="M136" s="155"/>
      <c r="N136" s="155" t="s">
        <v>52</v>
      </c>
      <c r="O136" s="155">
        <v>118506537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4" t="s">
        <v>52</v>
      </c>
      <c r="X136" s="7" t="s">
        <v>52</v>
      </c>
      <c r="Y136" s="7" t="s">
        <v>52</v>
      </c>
      <c r="Z136" s="122"/>
      <c r="AA136" s="7" t="s">
        <v>52</v>
      </c>
    </row>
    <row r="137" spans="1:27" ht="30" customHeight="1">
      <c r="A137" s="4" t="s">
        <v>248</v>
      </c>
      <c r="B137" s="156" t="s">
        <v>10670</v>
      </c>
      <c r="C137" s="156" t="s">
        <v>10693</v>
      </c>
      <c r="D137" s="156" t="s">
        <v>10129</v>
      </c>
      <c r="E137" s="155"/>
      <c r="F137" s="155" t="s">
        <v>52</v>
      </c>
      <c r="G137" s="155"/>
      <c r="H137" s="155" t="s">
        <v>52</v>
      </c>
      <c r="I137" s="155">
        <v>175000000</v>
      </c>
      <c r="J137" s="155" t="s">
        <v>10787</v>
      </c>
      <c r="K137" s="155">
        <v>139352747</v>
      </c>
      <c r="L137" s="155" t="s">
        <v>10821</v>
      </c>
      <c r="M137" s="155"/>
      <c r="N137" s="155" t="s">
        <v>52</v>
      </c>
      <c r="O137" s="155">
        <v>139352747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4" t="s">
        <v>52</v>
      </c>
      <c r="X137" s="7" t="s">
        <v>52</v>
      </c>
      <c r="Y137" s="7" t="s">
        <v>52</v>
      </c>
      <c r="Z137" s="122"/>
      <c r="AA137" s="7" t="s">
        <v>52</v>
      </c>
    </row>
    <row r="138" spans="1:27" ht="30" customHeight="1">
      <c r="A138" s="4" t="s">
        <v>250</v>
      </c>
      <c r="B138" s="156" t="s">
        <v>10679</v>
      </c>
      <c r="C138" s="156" t="s">
        <v>10694</v>
      </c>
      <c r="D138" s="156" t="s">
        <v>10129</v>
      </c>
      <c r="E138" s="155"/>
      <c r="F138" s="155" t="s">
        <v>52</v>
      </c>
      <c r="G138" s="155"/>
      <c r="H138" s="155" t="s">
        <v>52</v>
      </c>
      <c r="I138" s="155">
        <v>175000000</v>
      </c>
      <c r="J138" s="155" t="s">
        <v>10787</v>
      </c>
      <c r="K138" s="155">
        <v>139352747</v>
      </c>
      <c r="L138" s="155" t="s">
        <v>10821</v>
      </c>
      <c r="M138" s="155"/>
      <c r="N138" s="155" t="s">
        <v>52</v>
      </c>
      <c r="O138" s="155">
        <v>139352747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4" t="s">
        <v>52</v>
      </c>
      <c r="X138" s="7" t="s">
        <v>52</v>
      </c>
      <c r="Y138" s="7" t="s">
        <v>52</v>
      </c>
      <c r="Z138" s="122"/>
      <c r="AA138" s="7" t="s">
        <v>52</v>
      </c>
    </row>
    <row r="139" spans="1:27" ht="30" customHeight="1">
      <c r="A139" s="4" t="s">
        <v>252</v>
      </c>
      <c r="B139" s="156" t="s">
        <v>10670</v>
      </c>
      <c r="C139" s="156" t="s">
        <v>10695</v>
      </c>
      <c r="D139" s="156" t="s">
        <v>10129</v>
      </c>
      <c r="E139" s="155"/>
      <c r="F139" s="155" t="s">
        <v>52</v>
      </c>
      <c r="G139" s="155"/>
      <c r="H139" s="155" t="s">
        <v>52</v>
      </c>
      <c r="I139" s="155">
        <v>334070000</v>
      </c>
      <c r="J139" s="155" t="s">
        <v>10787</v>
      </c>
      <c r="K139" s="155">
        <v>263179237</v>
      </c>
      <c r="L139" s="155" t="s">
        <v>10821</v>
      </c>
      <c r="M139" s="155"/>
      <c r="N139" s="155" t="s">
        <v>52</v>
      </c>
      <c r="O139" s="155">
        <v>263179237</v>
      </c>
      <c r="P139" s="121">
        <v>0</v>
      </c>
      <c r="Q139" s="121">
        <v>0</v>
      </c>
      <c r="R139" s="121">
        <v>0</v>
      </c>
      <c r="S139" s="121">
        <v>0</v>
      </c>
      <c r="T139" s="121">
        <v>0</v>
      </c>
      <c r="U139" s="121">
        <v>0</v>
      </c>
      <c r="V139" s="121">
        <v>0</v>
      </c>
      <c r="W139" s="4" t="s">
        <v>52</v>
      </c>
      <c r="X139" s="7" t="s">
        <v>52</v>
      </c>
      <c r="Y139" s="7" t="s">
        <v>52</v>
      </c>
      <c r="Z139" s="122"/>
      <c r="AA139" s="7" t="s">
        <v>52</v>
      </c>
    </row>
    <row r="140" spans="1:27" ht="30" customHeight="1">
      <c r="A140" s="4" t="s">
        <v>254</v>
      </c>
      <c r="B140" s="156" t="s">
        <v>10679</v>
      </c>
      <c r="C140" s="156" t="s">
        <v>10696</v>
      </c>
      <c r="D140" s="156" t="s">
        <v>10129</v>
      </c>
      <c r="E140" s="155"/>
      <c r="F140" s="155" t="s">
        <v>52</v>
      </c>
      <c r="G140" s="155"/>
      <c r="H140" s="155" t="s">
        <v>52</v>
      </c>
      <c r="I140" s="155">
        <v>334070000</v>
      </c>
      <c r="J140" s="155" t="s">
        <v>10787</v>
      </c>
      <c r="K140" s="155">
        <v>263179237</v>
      </c>
      <c r="L140" s="155" t="s">
        <v>10821</v>
      </c>
      <c r="M140" s="155"/>
      <c r="N140" s="155" t="s">
        <v>52</v>
      </c>
      <c r="O140" s="155">
        <v>263179237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4" t="s">
        <v>52</v>
      </c>
      <c r="X140" s="7" t="s">
        <v>52</v>
      </c>
      <c r="Y140" s="7" t="s">
        <v>52</v>
      </c>
      <c r="Z140" s="122"/>
      <c r="AA140" s="7" t="s">
        <v>52</v>
      </c>
    </row>
    <row r="141" spans="1:27" ht="30" customHeight="1">
      <c r="A141" s="4" t="s">
        <v>256</v>
      </c>
      <c r="B141" s="156" t="s">
        <v>10670</v>
      </c>
      <c r="C141" s="156" t="s">
        <v>10697</v>
      </c>
      <c r="D141" s="156" t="s">
        <v>10129</v>
      </c>
      <c r="E141" s="155"/>
      <c r="F141" s="155" t="s">
        <v>52</v>
      </c>
      <c r="G141" s="155"/>
      <c r="H141" s="155" t="s">
        <v>52</v>
      </c>
      <c r="I141" s="155">
        <v>334070000</v>
      </c>
      <c r="J141" s="155" t="s">
        <v>10787</v>
      </c>
      <c r="K141" s="155">
        <v>263179237</v>
      </c>
      <c r="L141" s="155" t="s">
        <v>10821</v>
      </c>
      <c r="M141" s="155"/>
      <c r="N141" s="155" t="s">
        <v>52</v>
      </c>
      <c r="O141" s="155">
        <v>263179237</v>
      </c>
      <c r="P141" s="121">
        <v>0</v>
      </c>
      <c r="Q141" s="121">
        <v>0</v>
      </c>
      <c r="R141" s="121">
        <v>0</v>
      </c>
      <c r="S141" s="121">
        <v>0</v>
      </c>
      <c r="T141" s="121">
        <v>0</v>
      </c>
      <c r="U141" s="121">
        <v>0</v>
      </c>
      <c r="V141" s="121">
        <v>0</v>
      </c>
      <c r="W141" s="4" t="s">
        <v>52</v>
      </c>
      <c r="X141" s="7" t="s">
        <v>52</v>
      </c>
      <c r="Y141" s="7" t="s">
        <v>52</v>
      </c>
      <c r="Z141" s="122"/>
      <c r="AA141" s="7" t="s">
        <v>52</v>
      </c>
    </row>
    <row r="142" spans="1:27" ht="30" customHeight="1">
      <c r="A142" s="4" t="s">
        <v>258</v>
      </c>
      <c r="B142" s="156" t="s">
        <v>10679</v>
      </c>
      <c r="C142" s="156" t="s">
        <v>10698</v>
      </c>
      <c r="D142" s="156" t="s">
        <v>10129</v>
      </c>
      <c r="E142" s="155"/>
      <c r="F142" s="155" t="s">
        <v>52</v>
      </c>
      <c r="G142" s="155"/>
      <c r="H142" s="155" t="s">
        <v>52</v>
      </c>
      <c r="I142" s="155">
        <v>334070000</v>
      </c>
      <c r="J142" s="155" t="s">
        <v>10787</v>
      </c>
      <c r="K142" s="155">
        <v>263179237</v>
      </c>
      <c r="L142" s="155" t="s">
        <v>10821</v>
      </c>
      <c r="M142" s="155"/>
      <c r="N142" s="155" t="s">
        <v>52</v>
      </c>
      <c r="O142" s="155">
        <v>263179237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4" t="s">
        <v>52</v>
      </c>
      <c r="X142" s="7" t="s">
        <v>52</v>
      </c>
      <c r="Y142" s="7" t="s">
        <v>52</v>
      </c>
      <c r="Z142" s="122"/>
      <c r="AA142" s="7" t="s">
        <v>52</v>
      </c>
    </row>
    <row r="143" spans="1:27" ht="30" customHeight="1">
      <c r="A143" s="4" t="s">
        <v>380</v>
      </c>
      <c r="B143" s="156" t="s">
        <v>10670</v>
      </c>
      <c r="C143" s="156" t="s">
        <v>10699</v>
      </c>
      <c r="D143" s="156" t="s">
        <v>10129</v>
      </c>
      <c r="E143" s="155"/>
      <c r="F143" s="155" t="s">
        <v>52</v>
      </c>
      <c r="G143" s="155"/>
      <c r="H143" s="155" t="s">
        <v>52</v>
      </c>
      <c r="I143" s="155">
        <v>175000000</v>
      </c>
      <c r="J143" s="155" t="s">
        <v>10787</v>
      </c>
      <c r="K143" s="155">
        <v>139352747</v>
      </c>
      <c r="L143" s="155" t="s">
        <v>10821</v>
      </c>
      <c r="M143" s="155"/>
      <c r="N143" s="155" t="s">
        <v>52</v>
      </c>
      <c r="O143" s="155">
        <v>139352747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4" t="s">
        <v>52</v>
      </c>
      <c r="X143" s="7" t="s">
        <v>52</v>
      </c>
      <c r="Y143" s="7" t="s">
        <v>52</v>
      </c>
      <c r="Z143" s="122"/>
      <c r="AA143" s="7" t="s">
        <v>52</v>
      </c>
    </row>
    <row r="144" spans="1:27" ht="30" customHeight="1">
      <c r="A144" s="4" t="s">
        <v>450</v>
      </c>
      <c r="B144" s="156" t="s">
        <v>10679</v>
      </c>
      <c r="C144" s="156" t="s">
        <v>10700</v>
      </c>
      <c r="D144" s="156" t="s">
        <v>10129</v>
      </c>
      <c r="E144" s="155"/>
      <c r="F144" s="155" t="s">
        <v>52</v>
      </c>
      <c r="G144" s="155"/>
      <c r="H144" s="155" t="s">
        <v>52</v>
      </c>
      <c r="I144" s="155">
        <v>175000000</v>
      </c>
      <c r="J144" s="155" t="s">
        <v>10787</v>
      </c>
      <c r="K144" s="155">
        <v>139352747</v>
      </c>
      <c r="L144" s="155" t="s">
        <v>10821</v>
      </c>
      <c r="M144" s="155"/>
      <c r="N144" s="155" t="s">
        <v>52</v>
      </c>
      <c r="O144" s="155">
        <v>139352747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4" t="s">
        <v>52</v>
      </c>
      <c r="X144" s="7" t="s">
        <v>52</v>
      </c>
      <c r="Y144" s="7" t="s">
        <v>52</v>
      </c>
      <c r="Z144" s="122"/>
      <c r="AA144" s="7" t="s">
        <v>52</v>
      </c>
    </row>
    <row r="145" spans="1:27" ht="30" customHeight="1">
      <c r="A145" s="4" t="s">
        <v>260</v>
      </c>
      <c r="B145" s="156" t="s">
        <v>10670</v>
      </c>
      <c r="C145" s="156" t="s">
        <v>10701</v>
      </c>
      <c r="D145" s="156" t="s">
        <v>10129</v>
      </c>
      <c r="E145" s="155"/>
      <c r="F145" s="155" t="s">
        <v>52</v>
      </c>
      <c r="G145" s="155"/>
      <c r="H145" s="155" t="s">
        <v>52</v>
      </c>
      <c r="I145" s="155">
        <v>762000000</v>
      </c>
      <c r="J145" s="155" t="s">
        <v>10787</v>
      </c>
      <c r="K145" s="155"/>
      <c r="L145" s="155" t="s">
        <v>52</v>
      </c>
      <c r="M145" s="155"/>
      <c r="N145" s="155" t="s">
        <v>52</v>
      </c>
      <c r="O145" s="155">
        <v>762000000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4" t="s">
        <v>52</v>
      </c>
      <c r="X145" s="7" t="s">
        <v>52</v>
      </c>
      <c r="Y145" s="7" t="s">
        <v>52</v>
      </c>
      <c r="Z145" s="122"/>
      <c r="AA145" s="7" t="s">
        <v>52</v>
      </c>
    </row>
    <row r="146" spans="1:27" ht="30" customHeight="1">
      <c r="A146" s="4" t="s">
        <v>262</v>
      </c>
      <c r="B146" s="156" t="s">
        <v>10702</v>
      </c>
      <c r="C146" s="156" t="s">
        <v>10703</v>
      </c>
      <c r="D146" s="156" t="s">
        <v>10553</v>
      </c>
      <c r="E146" s="155"/>
      <c r="F146" s="155" t="s">
        <v>52</v>
      </c>
      <c r="G146" s="155"/>
      <c r="H146" s="155" t="s">
        <v>52</v>
      </c>
      <c r="I146" s="155">
        <v>4000000</v>
      </c>
      <c r="J146" s="155" t="s">
        <v>10787</v>
      </c>
      <c r="K146" s="155">
        <v>1992897</v>
      </c>
      <c r="L146" s="155" t="s">
        <v>10821</v>
      </c>
      <c r="M146" s="155"/>
      <c r="N146" s="155" t="s">
        <v>52</v>
      </c>
      <c r="O146" s="155">
        <v>1992897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4" t="s">
        <v>52</v>
      </c>
      <c r="X146" s="7" t="s">
        <v>52</v>
      </c>
      <c r="Y146" s="7" t="s">
        <v>52</v>
      </c>
      <c r="Z146" s="122"/>
      <c r="AA146" s="7" t="s">
        <v>52</v>
      </c>
    </row>
    <row r="147" spans="1:27" ht="30" customHeight="1">
      <c r="A147" s="4" t="s">
        <v>264</v>
      </c>
      <c r="B147" s="156" t="s">
        <v>10702</v>
      </c>
      <c r="C147" s="156" t="s">
        <v>10704</v>
      </c>
      <c r="D147" s="156" t="s">
        <v>10553</v>
      </c>
      <c r="E147" s="155"/>
      <c r="F147" s="155" t="s">
        <v>52</v>
      </c>
      <c r="G147" s="155"/>
      <c r="H147" s="155" t="s">
        <v>52</v>
      </c>
      <c r="I147" s="155">
        <v>4000000</v>
      </c>
      <c r="J147" s="155" t="s">
        <v>10787</v>
      </c>
      <c r="K147" s="155">
        <v>1992897</v>
      </c>
      <c r="L147" s="155" t="s">
        <v>10821</v>
      </c>
      <c r="M147" s="155"/>
      <c r="N147" s="155" t="s">
        <v>52</v>
      </c>
      <c r="O147" s="155">
        <v>1992897</v>
      </c>
      <c r="P147" s="121">
        <v>0</v>
      </c>
      <c r="Q147" s="121">
        <v>0</v>
      </c>
      <c r="R147" s="121">
        <v>0</v>
      </c>
      <c r="S147" s="121">
        <v>0</v>
      </c>
      <c r="T147" s="121">
        <v>0</v>
      </c>
      <c r="U147" s="121">
        <v>0</v>
      </c>
      <c r="V147" s="121">
        <v>0</v>
      </c>
      <c r="W147" s="4" t="s">
        <v>52</v>
      </c>
      <c r="X147" s="7" t="s">
        <v>52</v>
      </c>
      <c r="Y147" s="7" t="s">
        <v>52</v>
      </c>
      <c r="Z147" s="122"/>
      <c r="AA147" s="7" t="s">
        <v>52</v>
      </c>
    </row>
    <row r="148" spans="1:27" ht="30" customHeight="1">
      <c r="A148" s="4" t="s">
        <v>382</v>
      </c>
      <c r="B148" s="156" t="s">
        <v>10702</v>
      </c>
      <c r="C148" s="156" t="s">
        <v>10705</v>
      </c>
      <c r="D148" s="156" t="s">
        <v>10553</v>
      </c>
      <c r="E148" s="155"/>
      <c r="F148" s="155" t="s">
        <v>52</v>
      </c>
      <c r="G148" s="155"/>
      <c r="H148" s="155" t="s">
        <v>52</v>
      </c>
      <c r="I148" s="155">
        <v>1360000</v>
      </c>
      <c r="J148" s="155" t="s">
        <v>10787</v>
      </c>
      <c r="K148" s="155"/>
      <c r="L148" s="155" t="s">
        <v>52</v>
      </c>
      <c r="M148" s="155"/>
      <c r="N148" s="155" t="s">
        <v>52</v>
      </c>
      <c r="O148" s="155">
        <v>1360000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4" t="s">
        <v>52</v>
      </c>
      <c r="X148" s="7" t="s">
        <v>52</v>
      </c>
      <c r="Y148" s="7" t="s">
        <v>52</v>
      </c>
      <c r="Z148" s="122"/>
      <c r="AA148" s="7" t="s">
        <v>52</v>
      </c>
    </row>
    <row r="149" spans="1:27" ht="30" customHeight="1">
      <c r="A149" s="4" t="s">
        <v>431</v>
      </c>
      <c r="B149" s="156" t="s">
        <v>10702</v>
      </c>
      <c r="C149" s="156" t="s">
        <v>10706</v>
      </c>
      <c r="D149" s="156" t="s">
        <v>10553</v>
      </c>
      <c r="E149" s="155"/>
      <c r="F149" s="155" t="s">
        <v>52</v>
      </c>
      <c r="G149" s="155"/>
      <c r="H149" s="155" t="s">
        <v>52</v>
      </c>
      <c r="I149" s="155">
        <v>5000000</v>
      </c>
      <c r="J149" s="155" t="s">
        <v>10787</v>
      </c>
      <c r="K149" s="155">
        <v>2776715</v>
      </c>
      <c r="L149" s="155" t="s">
        <v>10821</v>
      </c>
      <c r="M149" s="155"/>
      <c r="N149" s="155" t="s">
        <v>52</v>
      </c>
      <c r="O149" s="155">
        <v>2776715</v>
      </c>
      <c r="P149" s="121">
        <v>0</v>
      </c>
      <c r="Q149" s="121">
        <v>0</v>
      </c>
      <c r="R149" s="121">
        <v>0</v>
      </c>
      <c r="S149" s="121">
        <v>0</v>
      </c>
      <c r="T149" s="121">
        <v>0</v>
      </c>
      <c r="U149" s="121">
        <v>0</v>
      </c>
      <c r="V149" s="121">
        <v>0</v>
      </c>
      <c r="W149" s="4" t="s">
        <v>52</v>
      </c>
      <c r="X149" s="7" t="s">
        <v>52</v>
      </c>
      <c r="Y149" s="7" t="s">
        <v>52</v>
      </c>
      <c r="Z149" s="122"/>
      <c r="AA149" s="7" t="s">
        <v>52</v>
      </c>
    </row>
    <row r="150" spans="1:27" ht="30" customHeight="1">
      <c r="A150" s="4" t="s">
        <v>266</v>
      </c>
      <c r="B150" s="156" t="s">
        <v>10702</v>
      </c>
      <c r="C150" s="156" t="s">
        <v>10707</v>
      </c>
      <c r="D150" s="156" t="s">
        <v>10553</v>
      </c>
      <c r="E150" s="155"/>
      <c r="F150" s="155" t="s">
        <v>52</v>
      </c>
      <c r="G150" s="155"/>
      <c r="H150" s="155" t="s">
        <v>52</v>
      </c>
      <c r="I150" s="155">
        <v>17000000</v>
      </c>
      <c r="J150" s="155" t="s">
        <v>10787</v>
      </c>
      <c r="K150" s="155"/>
      <c r="L150" s="155" t="s">
        <v>52</v>
      </c>
      <c r="M150" s="155"/>
      <c r="N150" s="155" t="s">
        <v>52</v>
      </c>
      <c r="O150" s="155">
        <v>17000000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4" t="s">
        <v>52</v>
      </c>
      <c r="X150" s="7" t="s">
        <v>52</v>
      </c>
      <c r="Y150" s="7" t="s">
        <v>52</v>
      </c>
      <c r="Z150" s="122"/>
      <c r="AA150" s="7" t="s">
        <v>52</v>
      </c>
    </row>
    <row r="151" spans="1:27" ht="30" customHeight="1">
      <c r="A151" s="4" t="s">
        <v>268</v>
      </c>
      <c r="B151" s="156" t="s">
        <v>10702</v>
      </c>
      <c r="C151" s="156" t="s">
        <v>10708</v>
      </c>
      <c r="D151" s="156" t="s">
        <v>10553</v>
      </c>
      <c r="E151" s="155"/>
      <c r="F151" s="155" t="s">
        <v>52</v>
      </c>
      <c r="G151" s="155"/>
      <c r="H151" s="155" t="s">
        <v>52</v>
      </c>
      <c r="I151" s="155">
        <v>5900000</v>
      </c>
      <c r="J151" s="155" t="s">
        <v>10787</v>
      </c>
      <c r="K151" s="155"/>
      <c r="L151" s="155" t="s">
        <v>52</v>
      </c>
      <c r="M151" s="155"/>
      <c r="N151" s="155" t="s">
        <v>52</v>
      </c>
      <c r="O151" s="155">
        <v>5900000</v>
      </c>
      <c r="P151" s="121">
        <v>0</v>
      </c>
      <c r="Q151" s="121">
        <v>0</v>
      </c>
      <c r="R151" s="121">
        <v>0</v>
      </c>
      <c r="S151" s="121">
        <v>0</v>
      </c>
      <c r="T151" s="121">
        <v>0</v>
      </c>
      <c r="U151" s="121">
        <v>0</v>
      </c>
      <c r="V151" s="121">
        <v>0</v>
      </c>
      <c r="W151" s="4" t="s">
        <v>52</v>
      </c>
      <c r="X151" s="7" t="s">
        <v>52</v>
      </c>
      <c r="Y151" s="7" t="s">
        <v>52</v>
      </c>
      <c r="Z151" s="122"/>
      <c r="AA151" s="7" t="s">
        <v>52</v>
      </c>
    </row>
    <row r="152" spans="1:27" ht="30" customHeight="1">
      <c r="A152" s="4" t="s">
        <v>270</v>
      </c>
      <c r="B152" s="156" t="s">
        <v>10702</v>
      </c>
      <c r="C152" s="156" t="s">
        <v>10709</v>
      </c>
      <c r="D152" s="156" t="s">
        <v>10553</v>
      </c>
      <c r="E152" s="155"/>
      <c r="F152" s="155" t="s">
        <v>52</v>
      </c>
      <c r="G152" s="155"/>
      <c r="H152" s="155" t="s">
        <v>52</v>
      </c>
      <c r="I152" s="155">
        <v>20400000</v>
      </c>
      <c r="J152" s="155" t="s">
        <v>10787</v>
      </c>
      <c r="K152" s="155"/>
      <c r="L152" s="155" t="s">
        <v>52</v>
      </c>
      <c r="M152" s="155"/>
      <c r="N152" s="155" t="s">
        <v>52</v>
      </c>
      <c r="O152" s="155">
        <v>20400000</v>
      </c>
      <c r="P152" s="121">
        <v>0</v>
      </c>
      <c r="Q152" s="121">
        <v>0</v>
      </c>
      <c r="R152" s="121">
        <v>0</v>
      </c>
      <c r="S152" s="121">
        <v>0</v>
      </c>
      <c r="T152" s="121">
        <v>0</v>
      </c>
      <c r="U152" s="121">
        <v>0</v>
      </c>
      <c r="V152" s="121">
        <v>0</v>
      </c>
      <c r="W152" s="4" t="s">
        <v>52</v>
      </c>
      <c r="X152" s="7" t="s">
        <v>52</v>
      </c>
      <c r="Y152" s="7" t="s">
        <v>52</v>
      </c>
      <c r="Z152" s="122"/>
      <c r="AA152" s="7" t="s">
        <v>52</v>
      </c>
    </row>
    <row r="153" spans="1:27" ht="30" customHeight="1">
      <c r="A153" s="4" t="s">
        <v>272</v>
      </c>
      <c r="B153" s="156" t="s">
        <v>10670</v>
      </c>
      <c r="C153" s="156" t="s">
        <v>10710</v>
      </c>
      <c r="D153" s="156" t="s">
        <v>10553</v>
      </c>
      <c r="E153" s="155"/>
      <c r="F153" s="155" t="s">
        <v>52</v>
      </c>
      <c r="G153" s="155"/>
      <c r="H153" s="155" t="s">
        <v>52</v>
      </c>
      <c r="I153" s="155">
        <v>57040000</v>
      </c>
      <c r="J153" s="155" t="s">
        <v>10787</v>
      </c>
      <c r="K153" s="155"/>
      <c r="L153" s="155" t="s">
        <v>52</v>
      </c>
      <c r="M153" s="155"/>
      <c r="N153" s="155" t="s">
        <v>52</v>
      </c>
      <c r="O153" s="155">
        <v>57040000</v>
      </c>
      <c r="P153" s="121">
        <v>0</v>
      </c>
      <c r="Q153" s="121">
        <v>0</v>
      </c>
      <c r="R153" s="121">
        <v>0</v>
      </c>
      <c r="S153" s="121">
        <v>0</v>
      </c>
      <c r="T153" s="121">
        <v>0</v>
      </c>
      <c r="U153" s="121">
        <v>0</v>
      </c>
      <c r="V153" s="121">
        <v>0</v>
      </c>
      <c r="W153" s="4" t="s">
        <v>52</v>
      </c>
      <c r="X153" s="7" t="s">
        <v>52</v>
      </c>
      <c r="Y153" s="7" t="s">
        <v>52</v>
      </c>
      <c r="Z153" s="122"/>
      <c r="AA153" s="7" t="s">
        <v>52</v>
      </c>
    </row>
    <row r="154" spans="1:27" ht="30" customHeight="1">
      <c r="A154" s="4" t="s">
        <v>274</v>
      </c>
      <c r="B154" s="156" t="s">
        <v>10711</v>
      </c>
      <c r="C154" s="156" t="s">
        <v>6674</v>
      </c>
      <c r="D154" s="156" t="s">
        <v>9855</v>
      </c>
      <c r="E154" s="155"/>
      <c r="F154" s="155" t="s">
        <v>52</v>
      </c>
      <c r="G154" s="155"/>
      <c r="H154" s="155" t="s">
        <v>52</v>
      </c>
      <c r="I154" s="155"/>
      <c r="J154" s="155" t="s">
        <v>52</v>
      </c>
      <c r="K154" s="155">
        <v>22800</v>
      </c>
      <c r="L154" s="155" t="s">
        <v>10822</v>
      </c>
      <c r="M154" s="155"/>
      <c r="N154" s="155" t="s">
        <v>52</v>
      </c>
      <c r="O154" s="155">
        <v>22800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4" t="s">
        <v>52</v>
      </c>
      <c r="X154" s="7" t="s">
        <v>52</v>
      </c>
      <c r="Y154" s="7" t="s">
        <v>52</v>
      </c>
      <c r="Z154" s="122"/>
      <c r="AA154" s="7" t="s">
        <v>52</v>
      </c>
    </row>
    <row r="155" spans="1:27" ht="30" customHeight="1">
      <c r="A155" s="4" t="s">
        <v>275</v>
      </c>
      <c r="B155" s="156" t="s">
        <v>10712</v>
      </c>
      <c r="C155" s="156" t="s">
        <v>10009</v>
      </c>
      <c r="D155" s="156" t="s">
        <v>9990</v>
      </c>
      <c r="E155" s="155">
        <v>5540</v>
      </c>
      <c r="F155" s="155" t="s">
        <v>10823</v>
      </c>
      <c r="G155" s="155">
        <v>6600</v>
      </c>
      <c r="H155" s="155" t="s">
        <v>10824</v>
      </c>
      <c r="I155" s="155">
        <v>5640</v>
      </c>
      <c r="J155" s="155" t="s">
        <v>2452</v>
      </c>
      <c r="K155" s="155"/>
      <c r="L155" s="155" t="s">
        <v>52</v>
      </c>
      <c r="M155" s="155"/>
      <c r="N155" s="155" t="s">
        <v>52</v>
      </c>
      <c r="O155" s="155">
        <v>5540</v>
      </c>
      <c r="P155" s="121">
        <v>0</v>
      </c>
      <c r="Q155" s="121">
        <v>0</v>
      </c>
      <c r="R155" s="121">
        <v>0</v>
      </c>
      <c r="S155" s="121">
        <v>0</v>
      </c>
      <c r="T155" s="121">
        <v>0</v>
      </c>
      <c r="U155" s="121">
        <v>0</v>
      </c>
      <c r="V155" s="121">
        <v>0</v>
      </c>
      <c r="W155" s="4" t="s">
        <v>52</v>
      </c>
      <c r="X155" s="7" t="s">
        <v>52</v>
      </c>
      <c r="Y155" s="7" t="s">
        <v>52</v>
      </c>
      <c r="Z155" s="122"/>
      <c r="AA155" s="7" t="s">
        <v>52</v>
      </c>
    </row>
    <row r="156" spans="1:27" ht="30" customHeight="1">
      <c r="A156" s="4" t="s">
        <v>277</v>
      </c>
      <c r="B156" s="156" t="s">
        <v>10713</v>
      </c>
      <c r="C156" s="156" t="s">
        <v>10714</v>
      </c>
      <c r="D156" s="156" t="s">
        <v>10715</v>
      </c>
      <c r="E156" s="155"/>
      <c r="F156" s="155" t="s">
        <v>52</v>
      </c>
      <c r="G156" s="155">
        <v>2380</v>
      </c>
      <c r="H156" s="155" t="s">
        <v>10825</v>
      </c>
      <c r="I156" s="155">
        <v>2380</v>
      </c>
      <c r="J156" s="155" t="s">
        <v>10826</v>
      </c>
      <c r="K156" s="155"/>
      <c r="L156" s="155" t="s">
        <v>52</v>
      </c>
      <c r="M156" s="155"/>
      <c r="N156" s="155" t="s">
        <v>52</v>
      </c>
      <c r="O156" s="155">
        <v>2380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4" t="s">
        <v>52</v>
      </c>
      <c r="X156" s="7" t="s">
        <v>52</v>
      </c>
      <c r="Y156" s="7" t="s">
        <v>52</v>
      </c>
      <c r="Z156" s="122"/>
      <c r="AA156" s="7" t="s">
        <v>52</v>
      </c>
    </row>
    <row r="157" spans="1:27" ht="30" customHeight="1">
      <c r="A157" s="4" t="s">
        <v>279</v>
      </c>
      <c r="B157" s="156" t="s">
        <v>10716</v>
      </c>
      <c r="C157" s="156" t="s">
        <v>10022</v>
      </c>
      <c r="D157" s="156" t="s">
        <v>10023</v>
      </c>
      <c r="E157" s="155">
        <v>2736</v>
      </c>
      <c r="F157" s="155" t="s">
        <v>10827</v>
      </c>
      <c r="G157" s="155">
        <v>2946</v>
      </c>
      <c r="H157" s="155" t="s">
        <v>10828</v>
      </c>
      <c r="I157" s="155">
        <v>2946</v>
      </c>
      <c r="J157" s="155" t="s">
        <v>830</v>
      </c>
      <c r="K157" s="155"/>
      <c r="L157" s="155" t="s">
        <v>52</v>
      </c>
      <c r="M157" s="155"/>
      <c r="N157" s="155" t="s">
        <v>52</v>
      </c>
      <c r="O157" s="155">
        <v>2736</v>
      </c>
      <c r="P157" s="121">
        <v>0</v>
      </c>
      <c r="Q157" s="121">
        <v>0</v>
      </c>
      <c r="R157" s="121">
        <v>0</v>
      </c>
      <c r="S157" s="121">
        <v>0</v>
      </c>
      <c r="T157" s="121">
        <v>0</v>
      </c>
      <c r="U157" s="121">
        <v>0</v>
      </c>
      <c r="V157" s="121">
        <v>0</v>
      </c>
      <c r="W157" s="4" t="s">
        <v>52</v>
      </c>
      <c r="X157" s="7" t="s">
        <v>52</v>
      </c>
      <c r="Y157" s="7" t="s">
        <v>52</v>
      </c>
      <c r="Z157" s="122"/>
      <c r="AA157" s="7" t="s">
        <v>52</v>
      </c>
    </row>
    <row r="158" spans="1:27" ht="30" customHeight="1">
      <c r="A158" s="4" t="s">
        <v>281</v>
      </c>
      <c r="B158" s="156" t="s">
        <v>10717</v>
      </c>
      <c r="C158" s="156" t="s">
        <v>10019</v>
      </c>
      <c r="D158" s="156" t="s">
        <v>10020</v>
      </c>
      <c r="E158" s="155">
        <v>13000</v>
      </c>
      <c r="F158" s="155" t="s">
        <v>10827</v>
      </c>
      <c r="G158" s="155">
        <v>16000</v>
      </c>
      <c r="H158" s="155" t="s">
        <v>10828</v>
      </c>
      <c r="I158" s="155">
        <v>16000</v>
      </c>
      <c r="J158" s="155" t="s">
        <v>830</v>
      </c>
      <c r="K158" s="155"/>
      <c r="L158" s="155" t="s">
        <v>52</v>
      </c>
      <c r="M158" s="155">
        <v>9500</v>
      </c>
      <c r="N158" s="155" t="s">
        <v>10773</v>
      </c>
      <c r="O158" s="155">
        <v>9500</v>
      </c>
      <c r="P158" s="121">
        <v>0</v>
      </c>
      <c r="Q158" s="121">
        <v>0</v>
      </c>
      <c r="R158" s="121">
        <v>0</v>
      </c>
      <c r="S158" s="121">
        <v>0</v>
      </c>
      <c r="T158" s="121">
        <v>0</v>
      </c>
      <c r="U158" s="121">
        <v>0</v>
      </c>
      <c r="V158" s="121">
        <v>0</v>
      </c>
      <c r="W158" s="4" t="s">
        <v>52</v>
      </c>
      <c r="X158" s="7" t="s">
        <v>52</v>
      </c>
      <c r="Y158" s="7" t="s">
        <v>52</v>
      </c>
      <c r="Z158" s="122"/>
      <c r="AA158" s="7" t="s">
        <v>52</v>
      </c>
    </row>
    <row r="159" spans="1:27" ht="30" customHeight="1">
      <c r="A159" s="4" t="s">
        <v>283</v>
      </c>
      <c r="B159" s="156" t="s">
        <v>10718</v>
      </c>
      <c r="C159" s="156" t="s">
        <v>10068</v>
      </c>
      <c r="D159" s="156" t="s">
        <v>10020</v>
      </c>
      <c r="E159" s="155">
        <v>1819</v>
      </c>
      <c r="F159" s="155" t="s">
        <v>10829</v>
      </c>
      <c r="G159" s="155">
        <v>1710</v>
      </c>
      <c r="H159" s="155" t="s">
        <v>10830</v>
      </c>
      <c r="I159" s="155">
        <v>1730</v>
      </c>
      <c r="J159" s="155" t="s">
        <v>10831</v>
      </c>
      <c r="K159" s="155"/>
      <c r="L159" s="155" t="s">
        <v>52</v>
      </c>
      <c r="M159" s="155"/>
      <c r="N159" s="155" t="s">
        <v>52</v>
      </c>
      <c r="O159" s="155">
        <v>1710</v>
      </c>
      <c r="P159" s="121">
        <v>0</v>
      </c>
      <c r="Q159" s="121">
        <v>0</v>
      </c>
      <c r="R159" s="121">
        <v>0</v>
      </c>
      <c r="S159" s="121">
        <v>0</v>
      </c>
      <c r="T159" s="121">
        <v>0</v>
      </c>
      <c r="U159" s="121">
        <v>0</v>
      </c>
      <c r="V159" s="121">
        <v>0</v>
      </c>
      <c r="W159" s="4" t="s">
        <v>52</v>
      </c>
      <c r="X159" s="7" t="s">
        <v>52</v>
      </c>
      <c r="Y159" s="7" t="s">
        <v>52</v>
      </c>
      <c r="Z159" s="122"/>
      <c r="AA159" s="7" t="s">
        <v>52</v>
      </c>
    </row>
    <row r="160" spans="1:27" ht="30" customHeight="1">
      <c r="A160" s="4" t="s">
        <v>285</v>
      </c>
      <c r="B160" s="156" t="s">
        <v>10719</v>
      </c>
      <c r="C160" s="156" t="s">
        <v>10720</v>
      </c>
      <c r="D160" s="156" t="s">
        <v>10721</v>
      </c>
      <c r="E160" s="155">
        <v>4180</v>
      </c>
      <c r="F160" s="155" t="s">
        <v>10832</v>
      </c>
      <c r="G160" s="155">
        <v>4800</v>
      </c>
      <c r="H160" s="155" t="s">
        <v>10833</v>
      </c>
      <c r="I160" s="155">
        <v>4080</v>
      </c>
      <c r="J160" s="155" t="s">
        <v>10834</v>
      </c>
      <c r="K160" s="155"/>
      <c r="L160" s="155" t="s">
        <v>52</v>
      </c>
      <c r="M160" s="155"/>
      <c r="N160" s="155" t="s">
        <v>52</v>
      </c>
      <c r="O160" s="155">
        <v>4080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0</v>
      </c>
      <c r="V160" s="121">
        <v>0</v>
      </c>
      <c r="W160" s="4" t="s">
        <v>52</v>
      </c>
      <c r="X160" s="7" t="s">
        <v>52</v>
      </c>
      <c r="Y160" s="7" t="s">
        <v>52</v>
      </c>
      <c r="Z160" s="122"/>
      <c r="AA160" s="7" t="s">
        <v>52</v>
      </c>
    </row>
    <row r="161" spans="1:27" ht="30" customHeight="1">
      <c r="A161" s="4" t="s">
        <v>287</v>
      </c>
      <c r="B161" s="156" t="s">
        <v>10722</v>
      </c>
      <c r="C161" s="156" t="s">
        <v>10100</v>
      </c>
      <c r="D161" s="156" t="s">
        <v>9855</v>
      </c>
      <c r="E161" s="155"/>
      <c r="F161" s="155" t="s">
        <v>52</v>
      </c>
      <c r="G161" s="155"/>
      <c r="H161" s="155" t="s">
        <v>52</v>
      </c>
      <c r="I161" s="155"/>
      <c r="J161" s="155" t="s">
        <v>52</v>
      </c>
      <c r="K161" s="155">
        <v>1500000</v>
      </c>
      <c r="L161" s="155" t="s">
        <v>10784</v>
      </c>
      <c r="M161" s="155"/>
      <c r="N161" s="155" t="s">
        <v>52</v>
      </c>
      <c r="O161" s="155">
        <v>1500000</v>
      </c>
      <c r="P161" s="121">
        <v>0</v>
      </c>
      <c r="Q161" s="121">
        <v>0</v>
      </c>
      <c r="R161" s="121">
        <v>0</v>
      </c>
      <c r="S161" s="121">
        <v>0</v>
      </c>
      <c r="T161" s="121">
        <v>0</v>
      </c>
      <c r="U161" s="121">
        <v>0</v>
      </c>
      <c r="V161" s="121">
        <v>0</v>
      </c>
      <c r="W161" s="4" t="s">
        <v>52</v>
      </c>
      <c r="X161" s="7" t="s">
        <v>52</v>
      </c>
      <c r="Y161" s="7" t="s">
        <v>52</v>
      </c>
      <c r="Z161" s="122"/>
      <c r="AA161" s="7" t="s">
        <v>52</v>
      </c>
    </row>
    <row r="162" spans="1:27" ht="30" customHeight="1">
      <c r="A162" s="4" t="s">
        <v>289</v>
      </c>
      <c r="B162" s="156" t="s">
        <v>10723</v>
      </c>
      <c r="C162" s="156" t="s">
        <v>6674</v>
      </c>
      <c r="D162" s="156" t="s">
        <v>10037</v>
      </c>
      <c r="E162" s="155"/>
      <c r="F162" s="155" t="s">
        <v>52</v>
      </c>
      <c r="G162" s="155"/>
      <c r="H162" s="155" t="s">
        <v>52</v>
      </c>
      <c r="I162" s="155">
        <v>15</v>
      </c>
      <c r="J162" s="155" t="s">
        <v>10835</v>
      </c>
      <c r="K162" s="155"/>
      <c r="L162" s="155" t="s">
        <v>52</v>
      </c>
      <c r="M162" s="155"/>
      <c r="N162" s="155" t="s">
        <v>52</v>
      </c>
      <c r="O162" s="155">
        <v>15</v>
      </c>
      <c r="P162" s="121">
        <v>0</v>
      </c>
      <c r="Q162" s="121">
        <v>0</v>
      </c>
      <c r="R162" s="121">
        <v>0</v>
      </c>
      <c r="S162" s="121">
        <v>0</v>
      </c>
      <c r="T162" s="121">
        <v>0</v>
      </c>
      <c r="U162" s="121">
        <v>0</v>
      </c>
      <c r="V162" s="121">
        <v>0</v>
      </c>
      <c r="W162" s="4" t="s">
        <v>52</v>
      </c>
      <c r="X162" s="7" t="s">
        <v>52</v>
      </c>
      <c r="Y162" s="7" t="s">
        <v>52</v>
      </c>
      <c r="Z162" s="122"/>
      <c r="AA162" s="7" t="s">
        <v>52</v>
      </c>
    </row>
    <row r="163" spans="1:27" ht="30" customHeight="1">
      <c r="A163" s="4" t="s">
        <v>291</v>
      </c>
      <c r="B163" s="156" t="s">
        <v>10724</v>
      </c>
      <c r="C163" s="156" t="s">
        <v>6674</v>
      </c>
      <c r="D163" s="156" t="s">
        <v>10037</v>
      </c>
      <c r="E163" s="155"/>
      <c r="F163" s="155" t="s">
        <v>52</v>
      </c>
      <c r="G163" s="155"/>
      <c r="H163" s="155" t="s">
        <v>52</v>
      </c>
      <c r="I163" s="155">
        <v>12</v>
      </c>
      <c r="J163" s="155" t="s">
        <v>10835</v>
      </c>
      <c r="K163" s="155"/>
      <c r="L163" s="155" t="s">
        <v>52</v>
      </c>
      <c r="M163" s="155"/>
      <c r="N163" s="155" t="s">
        <v>52</v>
      </c>
      <c r="O163" s="155">
        <v>12</v>
      </c>
      <c r="P163" s="121">
        <v>0</v>
      </c>
      <c r="Q163" s="121">
        <v>0</v>
      </c>
      <c r="R163" s="121">
        <v>0</v>
      </c>
      <c r="S163" s="121">
        <v>0</v>
      </c>
      <c r="T163" s="121">
        <v>0</v>
      </c>
      <c r="U163" s="121">
        <v>0</v>
      </c>
      <c r="V163" s="121">
        <v>0</v>
      </c>
      <c r="W163" s="4" t="s">
        <v>52</v>
      </c>
      <c r="X163" s="7" t="s">
        <v>52</v>
      </c>
      <c r="Y163" s="7" t="s">
        <v>52</v>
      </c>
      <c r="Z163" s="122"/>
      <c r="AA163" s="7" t="s">
        <v>52</v>
      </c>
    </row>
    <row r="164" spans="1:27" ht="30" customHeight="1">
      <c r="A164" s="4" t="s">
        <v>293</v>
      </c>
      <c r="B164" s="156" t="s">
        <v>10725</v>
      </c>
      <c r="C164" s="156" t="s">
        <v>6674</v>
      </c>
      <c r="D164" s="156" t="s">
        <v>10037</v>
      </c>
      <c r="E164" s="155"/>
      <c r="F164" s="155" t="s">
        <v>52</v>
      </c>
      <c r="G164" s="155"/>
      <c r="H164" s="155" t="s">
        <v>52</v>
      </c>
      <c r="I164" s="155">
        <v>9</v>
      </c>
      <c r="J164" s="155" t="s">
        <v>10835</v>
      </c>
      <c r="K164" s="155"/>
      <c r="L164" s="155" t="s">
        <v>52</v>
      </c>
      <c r="M164" s="155"/>
      <c r="N164" s="155" t="s">
        <v>52</v>
      </c>
      <c r="O164" s="155">
        <v>9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4" t="s">
        <v>52</v>
      </c>
      <c r="X164" s="7" t="s">
        <v>52</v>
      </c>
      <c r="Y164" s="7" t="s">
        <v>52</v>
      </c>
      <c r="Z164" s="122"/>
      <c r="AA164" s="7" t="s">
        <v>52</v>
      </c>
    </row>
    <row r="165" spans="1:27" ht="30" customHeight="1">
      <c r="A165" s="4" t="s">
        <v>295</v>
      </c>
      <c r="B165" s="156" t="s">
        <v>10726</v>
      </c>
      <c r="C165" s="156" t="s">
        <v>10727</v>
      </c>
      <c r="D165" s="156" t="s">
        <v>9855</v>
      </c>
      <c r="E165" s="155"/>
      <c r="F165" s="155" t="s">
        <v>52</v>
      </c>
      <c r="G165" s="155"/>
      <c r="H165" s="155" t="s">
        <v>52</v>
      </c>
      <c r="I165" s="155"/>
      <c r="J165" s="155" t="s">
        <v>52</v>
      </c>
      <c r="K165" s="155">
        <v>120000</v>
      </c>
      <c r="L165" s="155" t="s">
        <v>10836</v>
      </c>
      <c r="M165" s="155"/>
      <c r="N165" s="155" t="s">
        <v>52</v>
      </c>
      <c r="O165" s="155">
        <v>120000</v>
      </c>
      <c r="P165" s="121">
        <v>0</v>
      </c>
      <c r="Q165" s="121">
        <v>0</v>
      </c>
      <c r="R165" s="121">
        <v>0</v>
      </c>
      <c r="S165" s="121">
        <v>0</v>
      </c>
      <c r="T165" s="121">
        <v>0</v>
      </c>
      <c r="U165" s="121">
        <v>0</v>
      </c>
      <c r="V165" s="121">
        <v>0</v>
      </c>
      <c r="W165" s="4" t="s">
        <v>52</v>
      </c>
      <c r="X165" s="7" t="s">
        <v>52</v>
      </c>
      <c r="Y165" s="7" t="s">
        <v>52</v>
      </c>
      <c r="Z165" s="122"/>
      <c r="AA165" s="7" t="s">
        <v>52</v>
      </c>
    </row>
    <row r="166" spans="1:27" ht="30" customHeight="1">
      <c r="A166" s="4" t="s">
        <v>297</v>
      </c>
      <c r="B166" s="156" t="s">
        <v>10726</v>
      </c>
      <c r="C166" s="156" t="s">
        <v>10728</v>
      </c>
      <c r="D166" s="156" t="s">
        <v>9855</v>
      </c>
      <c r="E166" s="155"/>
      <c r="F166" s="155" t="s">
        <v>52</v>
      </c>
      <c r="G166" s="155"/>
      <c r="H166" s="155" t="s">
        <v>52</v>
      </c>
      <c r="I166" s="155"/>
      <c r="J166" s="155" t="s">
        <v>52</v>
      </c>
      <c r="K166" s="155">
        <v>150000</v>
      </c>
      <c r="L166" s="155" t="s">
        <v>10836</v>
      </c>
      <c r="M166" s="155"/>
      <c r="N166" s="155" t="s">
        <v>52</v>
      </c>
      <c r="O166" s="155">
        <v>150000</v>
      </c>
      <c r="P166" s="121">
        <v>0</v>
      </c>
      <c r="Q166" s="121">
        <v>0</v>
      </c>
      <c r="R166" s="121">
        <v>0</v>
      </c>
      <c r="S166" s="121">
        <v>0</v>
      </c>
      <c r="T166" s="121">
        <v>0</v>
      </c>
      <c r="U166" s="121">
        <v>0</v>
      </c>
      <c r="V166" s="121">
        <v>0</v>
      </c>
      <c r="W166" s="4" t="s">
        <v>52</v>
      </c>
      <c r="X166" s="7" t="s">
        <v>52</v>
      </c>
      <c r="Y166" s="7" t="s">
        <v>52</v>
      </c>
      <c r="Z166" s="122"/>
      <c r="AA166" s="7" t="s">
        <v>52</v>
      </c>
    </row>
    <row r="167" spans="1:27" ht="30" customHeight="1">
      <c r="A167" s="4" t="s">
        <v>299</v>
      </c>
      <c r="B167" s="156" t="s">
        <v>10729</v>
      </c>
      <c r="C167" s="156" t="s">
        <v>10730</v>
      </c>
      <c r="D167" s="156" t="s">
        <v>9855</v>
      </c>
      <c r="E167" s="155"/>
      <c r="F167" s="155" t="s">
        <v>52</v>
      </c>
      <c r="G167" s="155"/>
      <c r="H167" s="155" t="s">
        <v>52</v>
      </c>
      <c r="I167" s="155"/>
      <c r="J167" s="155" t="s">
        <v>52</v>
      </c>
      <c r="K167" s="155">
        <v>295000</v>
      </c>
      <c r="L167" s="155" t="s">
        <v>10836</v>
      </c>
      <c r="M167" s="155"/>
      <c r="N167" s="155" t="s">
        <v>52</v>
      </c>
      <c r="O167" s="155">
        <v>295000</v>
      </c>
      <c r="P167" s="121">
        <v>0</v>
      </c>
      <c r="Q167" s="121">
        <v>0</v>
      </c>
      <c r="R167" s="121">
        <v>0</v>
      </c>
      <c r="S167" s="121">
        <v>0</v>
      </c>
      <c r="T167" s="121">
        <v>0</v>
      </c>
      <c r="U167" s="121">
        <v>0</v>
      </c>
      <c r="V167" s="121">
        <v>0</v>
      </c>
      <c r="W167" s="4" t="s">
        <v>52</v>
      </c>
      <c r="X167" s="7" t="s">
        <v>52</v>
      </c>
      <c r="Y167" s="7" t="s">
        <v>52</v>
      </c>
      <c r="Z167" s="122"/>
      <c r="AA167" s="7" t="s">
        <v>52</v>
      </c>
    </row>
    <row r="168" spans="1:27" ht="30" customHeight="1">
      <c r="A168" s="4" t="s">
        <v>301</v>
      </c>
      <c r="B168" s="156" t="s">
        <v>10731</v>
      </c>
      <c r="C168" s="156" t="s">
        <v>10732</v>
      </c>
      <c r="D168" s="156" t="s">
        <v>9855</v>
      </c>
      <c r="E168" s="155"/>
      <c r="F168" s="155" t="s">
        <v>52</v>
      </c>
      <c r="G168" s="155"/>
      <c r="H168" s="155" t="s">
        <v>52</v>
      </c>
      <c r="I168" s="155"/>
      <c r="J168" s="155" t="s">
        <v>52</v>
      </c>
      <c r="K168" s="155">
        <v>52000</v>
      </c>
      <c r="L168" s="155" t="s">
        <v>10836</v>
      </c>
      <c r="M168" s="155"/>
      <c r="N168" s="155" t="s">
        <v>52</v>
      </c>
      <c r="O168" s="155">
        <v>52000</v>
      </c>
      <c r="P168" s="121">
        <v>0</v>
      </c>
      <c r="Q168" s="121">
        <v>0</v>
      </c>
      <c r="R168" s="121">
        <v>0</v>
      </c>
      <c r="S168" s="121">
        <v>0</v>
      </c>
      <c r="T168" s="121">
        <v>0</v>
      </c>
      <c r="U168" s="121">
        <v>0</v>
      </c>
      <c r="V168" s="121">
        <v>0</v>
      </c>
      <c r="W168" s="4" t="s">
        <v>52</v>
      </c>
      <c r="X168" s="7" t="s">
        <v>52</v>
      </c>
      <c r="Y168" s="7" t="s">
        <v>52</v>
      </c>
      <c r="Z168" s="122"/>
      <c r="AA168" s="7" t="s">
        <v>52</v>
      </c>
    </row>
    <row r="169" spans="1:27" ht="30" customHeight="1">
      <c r="A169" s="4" t="s">
        <v>303</v>
      </c>
      <c r="B169" s="156" t="s">
        <v>10733</v>
      </c>
      <c r="C169" s="156" t="s">
        <v>10734</v>
      </c>
      <c r="D169" s="156" t="s">
        <v>9855</v>
      </c>
      <c r="E169" s="155"/>
      <c r="F169" s="155" t="s">
        <v>52</v>
      </c>
      <c r="G169" s="155"/>
      <c r="H169" s="155" t="s">
        <v>52</v>
      </c>
      <c r="I169" s="155"/>
      <c r="J169" s="155" t="s">
        <v>52</v>
      </c>
      <c r="K169" s="155">
        <v>14500</v>
      </c>
      <c r="L169" s="155" t="s">
        <v>10836</v>
      </c>
      <c r="M169" s="155"/>
      <c r="N169" s="155" t="s">
        <v>52</v>
      </c>
      <c r="O169" s="155">
        <v>14500</v>
      </c>
      <c r="P169" s="121">
        <v>0</v>
      </c>
      <c r="Q169" s="121">
        <v>0</v>
      </c>
      <c r="R169" s="121">
        <v>0</v>
      </c>
      <c r="S169" s="121">
        <v>0</v>
      </c>
      <c r="T169" s="121">
        <v>0</v>
      </c>
      <c r="U169" s="121">
        <v>0</v>
      </c>
      <c r="V169" s="121">
        <v>0</v>
      </c>
      <c r="W169" s="4" t="s">
        <v>52</v>
      </c>
      <c r="X169" s="7" t="s">
        <v>52</v>
      </c>
      <c r="Y169" s="7" t="s">
        <v>52</v>
      </c>
      <c r="Z169" s="122"/>
      <c r="AA169" s="7" t="s">
        <v>52</v>
      </c>
    </row>
    <row r="170" spans="1:27" ht="30" customHeight="1">
      <c r="A170" s="4" t="s">
        <v>305</v>
      </c>
      <c r="B170" s="156" t="s">
        <v>10735</v>
      </c>
      <c r="C170" s="156" t="s">
        <v>10736</v>
      </c>
      <c r="D170" s="156" t="s">
        <v>9855</v>
      </c>
      <c r="E170" s="155"/>
      <c r="F170" s="155" t="s">
        <v>52</v>
      </c>
      <c r="G170" s="155"/>
      <c r="H170" s="155" t="s">
        <v>52</v>
      </c>
      <c r="I170" s="155"/>
      <c r="J170" s="155" t="s">
        <v>52</v>
      </c>
      <c r="K170" s="155">
        <v>1300</v>
      </c>
      <c r="L170" s="155" t="s">
        <v>10836</v>
      </c>
      <c r="M170" s="155"/>
      <c r="N170" s="155" t="s">
        <v>52</v>
      </c>
      <c r="O170" s="155">
        <v>1300</v>
      </c>
      <c r="P170" s="121">
        <v>0</v>
      </c>
      <c r="Q170" s="121">
        <v>0</v>
      </c>
      <c r="R170" s="121">
        <v>0</v>
      </c>
      <c r="S170" s="121">
        <v>0</v>
      </c>
      <c r="T170" s="121">
        <v>0</v>
      </c>
      <c r="U170" s="121">
        <v>0</v>
      </c>
      <c r="V170" s="121">
        <v>0</v>
      </c>
      <c r="W170" s="4" t="s">
        <v>52</v>
      </c>
      <c r="X170" s="7" t="s">
        <v>52</v>
      </c>
      <c r="Y170" s="7" t="s">
        <v>52</v>
      </c>
      <c r="Z170" s="122"/>
      <c r="AA170" s="7" t="s">
        <v>52</v>
      </c>
    </row>
    <row r="171" spans="1:27" ht="30" customHeight="1">
      <c r="A171" s="4" t="s">
        <v>307</v>
      </c>
      <c r="B171" s="156" t="s">
        <v>10737</v>
      </c>
      <c r="C171" s="156" t="s">
        <v>6674</v>
      </c>
      <c r="D171" s="156" t="s">
        <v>10553</v>
      </c>
      <c r="E171" s="155"/>
      <c r="F171" s="155" t="s">
        <v>52</v>
      </c>
      <c r="G171" s="155"/>
      <c r="H171" s="155" t="s">
        <v>52</v>
      </c>
      <c r="I171" s="155"/>
      <c r="J171" s="155" t="s">
        <v>52</v>
      </c>
      <c r="K171" s="155">
        <v>252000</v>
      </c>
      <c r="L171" s="155" t="s">
        <v>10802</v>
      </c>
      <c r="M171" s="155"/>
      <c r="N171" s="155" t="s">
        <v>52</v>
      </c>
      <c r="O171" s="155">
        <v>252000</v>
      </c>
      <c r="P171" s="121">
        <v>0</v>
      </c>
      <c r="Q171" s="121">
        <v>0</v>
      </c>
      <c r="R171" s="121">
        <v>0</v>
      </c>
      <c r="S171" s="121">
        <v>0</v>
      </c>
      <c r="T171" s="121">
        <v>0</v>
      </c>
      <c r="U171" s="121">
        <v>0</v>
      </c>
      <c r="V171" s="121">
        <v>0</v>
      </c>
      <c r="W171" s="4" t="s">
        <v>52</v>
      </c>
      <c r="X171" s="7" t="s">
        <v>52</v>
      </c>
      <c r="Y171" s="7" t="s">
        <v>52</v>
      </c>
      <c r="Z171" s="122"/>
      <c r="AA171" s="7" t="s">
        <v>52</v>
      </c>
    </row>
    <row r="172" spans="1:27" ht="30" customHeight="1">
      <c r="A172" s="4" t="s">
        <v>309</v>
      </c>
      <c r="B172" s="156" t="s">
        <v>10738</v>
      </c>
      <c r="C172" s="156" t="s">
        <v>10739</v>
      </c>
      <c r="D172" s="156" t="s">
        <v>9855</v>
      </c>
      <c r="E172" s="155"/>
      <c r="F172" s="155" t="s">
        <v>52</v>
      </c>
      <c r="G172" s="155"/>
      <c r="H172" s="155" t="s">
        <v>52</v>
      </c>
      <c r="I172" s="155"/>
      <c r="J172" s="155" t="s">
        <v>52</v>
      </c>
      <c r="K172" s="155">
        <v>20480</v>
      </c>
      <c r="L172" s="155" t="s">
        <v>10779</v>
      </c>
      <c r="M172" s="155"/>
      <c r="N172" s="155" t="s">
        <v>52</v>
      </c>
      <c r="O172" s="155">
        <v>20480</v>
      </c>
      <c r="P172" s="121">
        <v>0</v>
      </c>
      <c r="Q172" s="121">
        <v>0</v>
      </c>
      <c r="R172" s="121">
        <v>0</v>
      </c>
      <c r="S172" s="121">
        <v>0</v>
      </c>
      <c r="T172" s="121">
        <v>0</v>
      </c>
      <c r="U172" s="121">
        <v>0</v>
      </c>
      <c r="V172" s="121">
        <v>0</v>
      </c>
      <c r="W172" s="4" t="s">
        <v>52</v>
      </c>
      <c r="X172" s="7" t="s">
        <v>52</v>
      </c>
      <c r="Y172" s="7" t="s">
        <v>52</v>
      </c>
      <c r="Z172" s="122"/>
      <c r="AA172" s="7" t="s">
        <v>52</v>
      </c>
    </row>
    <row r="173" spans="1:27" ht="30" customHeight="1">
      <c r="A173" s="4" t="s">
        <v>311</v>
      </c>
      <c r="B173" s="156" t="s">
        <v>10740</v>
      </c>
      <c r="C173" s="156" t="s">
        <v>10741</v>
      </c>
      <c r="D173" s="156" t="s">
        <v>9855</v>
      </c>
      <c r="E173" s="155"/>
      <c r="F173" s="155" t="s">
        <v>52</v>
      </c>
      <c r="G173" s="155"/>
      <c r="H173" s="155" t="s">
        <v>52</v>
      </c>
      <c r="I173" s="155"/>
      <c r="J173" s="155" t="s">
        <v>52</v>
      </c>
      <c r="K173" s="155">
        <v>56</v>
      </c>
      <c r="L173" s="155" t="s">
        <v>10837</v>
      </c>
      <c r="M173" s="155"/>
      <c r="N173" s="155" t="s">
        <v>52</v>
      </c>
      <c r="O173" s="155">
        <v>56</v>
      </c>
      <c r="P173" s="121">
        <v>0</v>
      </c>
      <c r="Q173" s="121">
        <v>0</v>
      </c>
      <c r="R173" s="121">
        <v>0</v>
      </c>
      <c r="S173" s="121">
        <v>0</v>
      </c>
      <c r="T173" s="121">
        <v>0</v>
      </c>
      <c r="U173" s="121">
        <v>0</v>
      </c>
      <c r="V173" s="121">
        <v>0</v>
      </c>
      <c r="W173" s="4" t="s">
        <v>52</v>
      </c>
      <c r="X173" s="7" t="s">
        <v>52</v>
      </c>
      <c r="Y173" s="7" t="s">
        <v>52</v>
      </c>
      <c r="Z173" s="122"/>
      <c r="AA173" s="7" t="s">
        <v>52</v>
      </c>
    </row>
    <row r="174" spans="1:27" ht="30" customHeight="1">
      <c r="A174" s="4" t="s">
        <v>384</v>
      </c>
      <c r="B174" s="156" t="s">
        <v>10742</v>
      </c>
      <c r="C174" s="156" t="s">
        <v>10743</v>
      </c>
      <c r="D174" s="156" t="s">
        <v>9925</v>
      </c>
      <c r="E174" s="155">
        <v>840</v>
      </c>
      <c r="F174" s="155" t="s">
        <v>10838</v>
      </c>
      <c r="G174" s="155">
        <v>840</v>
      </c>
      <c r="H174" s="155" t="s">
        <v>10839</v>
      </c>
      <c r="I174" s="155">
        <v>500</v>
      </c>
      <c r="J174" s="155" t="s">
        <v>10840</v>
      </c>
      <c r="K174" s="155"/>
      <c r="L174" s="155" t="s">
        <v>52</v>
      </c>
      <c r="M174" s="155"/>
      <c r="N174" s="155" t="s">
        <v>52</v>
      </c>
      <c r="O174" s="155">
        <v>500</v>
      </c>
      <c r="P174" s="121">
        <v>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4" t="s">
        <v>52</v>
      </c>
      <c r="X174" s="7" t="s">
        <v>52</v>
      </c>
      <c r="Y174" s="7" t="s">
        <v>52</v>
      </c>
      <c r="Z174" s="122"/>
      <c r="AA174" s="7" t="s">
        <v>52</v>
      </c>
    </row>
    <row r="175" spans="1:27" ht="30" customHeight="1">
      <c r="A175" s="4" t="s">
        <v>386</v>
      </c>
      <c r="B175" s="156" t="s">
        <v>10744</v>
      </c>
      <c r="C175" s="156" t="s">
        <v>10025</v>
      </c>
      <c r="D175" s="156" t="s">
        <v>9855</v>
      </c>
      <c r="E175" s="155"/>
      <c r="F175" s="155" t="s">
        <v>52</v>
      </c>
      <c r="G175" s="155">
        <v>1020</v>
      </c>
      <c r="H175" s="155" t="s">
        <v>10841</v>
      </c>
      <c r="I175" s="155"/>
      <c r="J175" s="155" t="s">
        <v>52</v>
      </c>
      <c r="K175" s="155"/>
      <c r="L175" s="155" t="s">
        <v>52</v>
      </c>
      <c r="M175" s="155"/>
      <c r="N175" s="155" t="s">
        <v>52</v>
      </c>
      <c r="O175" s="155">
        <v>1020</v>
      </c>
      <c r="P175" s="121">
        <v>0</v>
      </c>
      <c r="Q175" s="121">
        <v>0</v>
      </c>
      <c r="R175" s="121">
        <v>0</v>
      </c>
      <c r="S175" s="121">
        <v>0</v>
      </c>
      <c r="T175" s="121">
        <v>0</v>
      </c>
      <c r="U175" s="121">
        <v>0</v>
      </c>
      <c r="V175" s="121">
        <v>0</v>
      </c>
      <c r="W175" s="4" t="s">
        <v>52</v>
      </c>
      <c r="X175" s="7" t="s">
        <v>52</v>
      </c>
      <c r="Y175" s="7" t="s">
        <v>52</v>
      </c>
      <c r="Z175" s="122"/>
      <c r="AA175" s="7" t="s">
        <v>52</v>
      </c>
    </row>
    <row r="176" spans="1:27" ht="30" customHeight="1">
      <c r="A176" s="4" t="s">
        <v>313</v>
      </c>
      <c r="B176" s="156" t="s">
        <v>10745</v>
      </c>
      <c r="C176" s="156" t="s">
        <v>10027</v>
      </c>
      <c r="D176" s="156" t="s">
        <v>9855</v>
      </c>
      <c r="E176" s="155">
        <v>12130</v>
      </c>
      <c r="F176" s="155" t="s">
        <v>10842</v>
      </c>
      <c r="G176" s="155">
        <v>9130</v>
      </c>
      <c r="H176" s="155" t="s">
        <v>10841</v>
      </c>
      <c r="I176" s="155">
        <v>12130</v>
      </c>
      <c r="J176" s="155" t="s">
        <v>10843</v>
      </c>
      <c r="K176" s="155"/>
      <c r="L176" s="155" t="s">
        <v>52</v>
      </c>
      <c r="M176" s="155"/>
      <c r="N176" s="155" t="s">
        <v>52</v>
      </c>
      <c r="O176" s="155">
        <v>9130</v>
      </c>
      <c r="P176" s="121">
        <v>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0</v>
      </c>
      <c r="W176" s="4" t="s">
        <v>52</v>
      </c>
      <c r="X176" s="7" t="s">
        <v>52</v>
      </c>
      <c r="Y176" s="7" t="s">
        <v>52</v>
      </c>
      <c r="Z176" s="122"/>
      <c r="AA176" s="7" t="s">
        <v>52</v>
      </c>
    </row>
    <row r="177" spans="1:27" ht="30" customHeight="1">
      <c r="A177" s="4" t="s">
        <v>315</v>
      </c>
      <c r="B177" s="156" t="s">
        <v>10746</v>
      </c>
      <c r="C177" s="156" t="s">
        <v>10029</v>
      </c>
      <c r="D177" s="156" t="s">
        <v>9855</v>
      </c>
      <c r="E177" s="155">
        <v>24260</v>
      </c>
      <c r="F177" s="155" t="s">
        <v>10844</v>
      </c>
      <c r="G177" s="155">
        <v>16060</v>
      </c>
      <c r="H177" s="155" t="s">
        <v>10841</v>
      </c>
      <c r="I177" s="155">
        <v>24260</v>
      </c>
      <c r="J177" s="155" t="s">
        <v>10843</v>
      </c>
      <c r="K177" s="155"/>
      <c r="L177" s="155" t="s">
        <v>52</v>
      </c>
      <c r="M177" s="155"/>
      <c r="N177" s="155" t="s">
        <v>52</v>
      </c>
      <c r="O177" s="155">
        <v>16060</v>
      </c>
      <c r="P177" s="121">
        <v>0</v>
      </c>
      <c r="Q177" s="121">
        <v>0</v>
      </c>
      <c r="R177" s="121">
        <v>0</v>
      </c>
      <c r="S177" s="121">
        <v>0</v>
      </c>
      <c r="T177" s="121">
        <v>0</v>
      </c>
      <c r="U177" s="121">
        <v>0</v>
      </c>
      <c r="V177" s="121">
        <v>0</v>
      </c>
      <c r="W177" s="4" t="s">
        <v>52</v>
      </c>
      <c r="X177" s="7" t="s">
        <v>52</v>
      </c>
      <c r="Y177" s="7" t="s">
        <v>52</v>
      </c>
      <c r="Z177" s="122"/>
      <c r="AA177" s="7" t="s">
        <v>52</v>
      </c>
    </row>
    <row r="178" spans="1:27" ht="30" customHeight="1">
      <c r="A178" s="4" t="s">
        <v>317</v>
      </c>
      <c r="B178" s="156" t="s">
        <v>10747</v>
      </c>
      <c r="C178" s="156" t="s">
        <v>10031</v>
      </c>
      <c r="D178" s="156" t="s">
        <v>9855</v>
      </c>
      <c r="E178" s="155">
        <v>7250</v>
      </c>
      <c r="F178" s="155" t="s">
        <v>10844</v>
      </c>
      <c r="G178" s="155">
        <v>5150</v>
      </c>
      <c r="H178" s="155" t="s">
        <v>10841</v>
      </c>
      <c r="I178" s="155">
        <v>7250</v>
      </c>
      <c r="J178" s="155" t="s">
        <v>10843</v>
      </c>
      <c r="K178" s="155"/>
      <c r="L178" s="155" t="s">
        <v>52</v>
      </c>
      <c r="M178" s="155"/>
      <c r="N178" s="155" t="s">
        <v>52</v>
      </c>
      <c r="O178" s="155">
        <v>5150</v>
      </c>
      <c r="P178" s="121">
        <v>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4" t="s">
        <v>52</v>
      </c>
      <c r="X178" s="7" t="s">
        <v>52</v>
      </c>
      <c r="Y178" s="7" t="s">
        <v>52</v>
      </c>
      <c r="Z178" s="122"/>
      <c r="AA178" s="7" t="s">
        <v>52</v>
      </c>
    </row>
    <row r="179" spans="1:27" ht="30" customHeight="1">
      <c r="A179" s="4" t="s">
        <v>319</v>
      </c>
      <c r="B179" s="156" t="s">
        <v>10748</v>
      </c>
      <c r="C179" s="156" t="s">
        <v>10749</v>
      </c>
      <c r="D179" s="156" t="s">
        <v>9855</v>
      </c>
      <c r="E179" s="155"/>
      <c r="F179" s="155" t="s">
        <v>52</v>
      </c>
      <c r="G179" s="155">
        <v>27100</v>
      </c>
      <c r="H179" s="155" t="s">
        <v>10845</v>
      </c>
      <c r="I179" s="155">
        <v>27000</v>
      </c>
      <c r="J179" s="155" t="s">
        <v>10846</v>
      </c>
      <c r="K179" s="155"/>
      <c r="L179" s="155" t="s">
        <v>52</v>
      </c>
      <c r="M179" s="155"/>
      <c r="N179" s="155" t="s">
        <v>52</v>
      </c>
      <c r="O179" s="155">
        <v>27000</v>
      </c>
      <c r="P179" s="121">
        <v>0</v>
      </c>
      <c r="Q179" s="121">
        <v>0</v>
      </c>
      <c r="R179" s="121">
        <v>0</v>
      </c>
      <c r="S179" s="121">
        <v>0</v>
      </c>
      <c r="T179" s="121">
        <v>0</v>
      </c>
      <c r="U179" s="121">
        <v>0</v>
      </c>
      <c r="V179" s="121">
        <v>0</v>
      </c>
      <c r="W179" s="4" t="s">
        <v>52</v>
      </c>
      <c r="X179" s="7" t="s">
        <v>52</v>
      </c>
      <c r="Y179" s="7" t="s">
        <v>52</v>
      </c>
      <c r="Z179" s="122"/>
      <c r="AA179" s="7" t="s">
        <v>52</v>
      </c>
    </row>
    <row r="180" spans="1:27" ht="30" customHeight="1">
      <c r="A180" s="4" t="s">
        <v>321</v>
      </c>
      <c r="B180" s="156" t="s">
        <v>10750</v>
      </c>
      <c r="C180" s="156" t="s">
        <v>10751</v>
      </c>
      <c r="D180" s="156" t="s">
        <v>10752</v>
      </c>
      <c r="E180" s="155">
        <v>1300</v>
      </c>
      <c r="F180" s="155" t="s">
        <v>10847</v>
      </c>
      <c r="G180" s="155">
        <v>1100</v>
      </c>
      <c r="H180" s="155" t="s">
        <v>10848</v>
      </c>
      <c r="I180" s="155">
        <v>1100</v>
      </c>
      <c r="J180" s="155" t="s">
        <v>10849</v>
      </c>
      <c r="K180" s="155"/>
      <c r="L180" s="155" t="s">
        <v>52</v>
      </c>
      <c r="M180" s="155"/>
      <c r="N180" s="155" t="s">
        <v>52</v>
      </c>
      <c r="O180" s="155">
        <v>1100</v>
      </c>
      <c r="P180" s="121">
        <v>0</v>
      </c>
      <c r="Q180" s="121">
        <v>0</v>
      </c>
      <c r="R180" s="121">
        <v>0</v>
      </c>
      <c r="S180" s="121">
        <v>0</v>
      </c>
      <c r="T180" s="121">
        <v>0</v>
      </c>
      <c r="U180" s="121">
        <v>0</v>
      </c>
      <c r="V180" s="121">
        <v>0</v>
      </c>
      <c r="W180" s="4" t="s">
        <v>52</v>
      </c>
      <c r="X180" s="7" t="s">
        <v>52</v>
      </c>
      <c r="Y180" s="7" t="s">
        <v>52</v>
      </c>
      <c r="Z180" s="122"/>
      <c r="AA180" s="7" t="s">
        <v>52</v>
      </c>
    </row>
    <row r="181" spans="1:27" ht="30" customHeight="1">
      <c r="A181" s="4" t="s">
        <v>323</v>
      </c>
      <c r="B181" s="156" t="s">
        <v>10753</v>
      </c>
      <c r="C181" s="156" t="s">
        <v>10754</v>
      </c>
      <c r="D181" s="156" t="s">
        <v>10016</v>
      </c>
      <c r="E181" s="155"/>
      <c r="F181" s="155" t="s">
        <v>52</v>
      </c>
      <c r="G181" s="155">
        <v>7904</v>
      </c>
      <c r="H181" s="155" t="s">
        <v>10850</v>
      </c>
      <c r="I181" s="155">
        <v>8351</v>
      </c>
      <c r="J181" s="155" t="s">
        <v>10851</v>
      </c>
      <c r="K181" s="155"/>
      <c r="L181" s="155" t="s">
        <v>52</v>
      </c>
      <c r="M181" s="155"/>
      <c r="N181" s="155" t="s">
        <v>52</v>
      </c>
      <c r="O181" s="155">
        <v>7904</v>
      </c>
      <c r="P181" s="121">
        <v>0</v>
      </c>
      <c r="Q181" s="121">
        <v>0</v>
      </c>
      <c r="R181" s="121">
        <v>0</v>
      </c>
      <c r="S181" s="121">
        <v>0</v>
      </c>
      <c r="T181" s="121">
        <v>0</v>
      </c>
      <c r="U181" s="121">
        <v>0</v>
      </c>
      <c r="V181" s="121">
        <v>0</v>
      </c>
      <c r="W181" s="4" t="s">
        <v>52</v>
      </c>
      <c r="X181" s="7" t="s">
        <v>52</v>
      </c>
      <c r="Y181" s="7" t="s">
        <v>52</v>
      </c>
      <c r="Z181" s="122"/>
      <c r="AA181" s="7" t="s">
        <v>52</v>
      </c>
    </row>
    <row r="182" spans="1:27" ht="30" customHeight="1">
      <c r="A182" s="4" t="s">
        <v>325</v>
      </c>
      <c r="B182" s="156" t="s">
        <v>10753</v>
      </c>
      <c r="C182" s="156" t="s">
        <v>10755</v>
      </c>
      <c r="D182" s="156" t="s">
        <v>10016</v>
      </c>
      <c r="E182" s="155"/>
      <c r="F182" s="155" t="s">
        <v>52</v>
      </c>
      <c r="G182" s="155">
        <v>10903</v>
      </c>
      <c r="H182" s="155" t="s">
        <v>10850</v>
      </c>
      <c r="I182" s="155">
        <v>11521</v>
      </c>
      <c r="J182" s="155" t="s">
        <v>10852</v>
      </c>
      <c r="K182" s="155"/>
      <c r="L182" s="155" t="s">
        <v>52</v>
      </c>
      <c r="M182" s="155"/>
      <c r="N182" s="155" t="s">
        <v>52</v>
      </c>
      <c r="O182" s="155">
        <v>10903</v>
      </c>
      <c r="P182" s="121">
        <v>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4" t="s">
        <v>52</v>
      </c>
      <c r="X182" s="7" t="s">
        <v>52</v>
      </c>
      <c r="Y182" s="7" t="s">
        <v>52</v>
      </c>
      <c r="Z182" s="122"/>
      <c r="AA182" s="7" t="s">
        <v>52</v>
      </c>
    </row>
    <row r="183" spans="1:27" ht="30" customHeight="1">
      <c r="A183" s="4" t="s">
        <v>327</v>
      </c>
      <c r="B183" s="156" t="s">
        <v>10756</v>
      </c>
      <c r="C183" s="156" t="s">
        <v>10757</v>
      </c>
      <c r="D183" s="156" t="s">
        <v>10016</v>
      </c>
      <c r="E183" s="155"/>
      <c r="F183" s="155" t="s">
        <v>52</v>
      </c>
      <c r="G183" s="155">
        <v>2219</v>
      </c>
      <c r="H183" s="155" t="s">
        <v>10850</v>
      </c>
      <c r="I183" s="155">
        <v>2775</v>
      </c>
      <c r="J183" s="155" t="s">
        <v>10853</v>
      </c>
      <c r="K183" s="155"/>
      <c r="L183" s="155" t="s">
        <v>52</v>
      </c>
      <c r="M183" s="155"/>
      <c r="N183" s="155" t="s">
        <v>52</v>
      </c>
      <c r="O183" s="155">
        <v>2219</v>
      </c>
      <c r="P183" s="121">
        <v>0</v>
      </c>
      <c r="Q183" s="121">
        <v>0</v>
      </c>
      <c r="R183" s="121">
        <v>0</v>
      </c>
      <c r="S183" s="121">
        <v>0</v>
      </c>
      <c r="T183" s="121">
        <v>0</v>
      </c>
      <c r="U183" s="121">
        <v>0</v>
      </c>
      <c r="V183" s="121">
        <v>0</v>
      </c>
      <c r="W183" s="4" t="s">
        <v>52</v>
      </c>
      <c r="X183" s="7" t="s">
        <v>52</v>
      </c>
      <c r="Y183" s="7" t="s">
        <v>52</v>
      </c>
      <c r="Z183" s="122"/>
      <c r="AA183" s="7" t="s">
        <v>52</v>
      </c>
    </row>
    <row r="184" spans="1:27" ht="30" customHeight="1">
      <c r="A184" s="4" t="s">
        <v>329</v>
      </c>
      <c r="B184" s="156" t="s">
        <v>10758</v>
      </c>
      <c r="C184" s="156" t="s">
        <v>10759</v>
      </c>
      <c r="D184" s="156" t="s">
        <v>9855</v>
      </c>
      <c r="E184" s="155"/>
      <c r="F184" s="155" t="s">
        <v>52</v>
      </c>
      <c r="G184" s="155"/>
      <c r="H184" s="155" t="s">
        <v>52</v>
      </c>
      <c r="I184" s="155"/>
      <c r="J184" s="155" t="s">
        <v>52</v>
      </c>
      <c r="K184" s="155">
        <v>141544</v>
      </c>
      <c r="L184" s="155" t="s">
        <v>10854</v>
      </c>
      <c r="M184" s="155"/>
      <c r="N184" s="155" t="s">
        <v>52</v>
      </c>
      <c r="O184" s="155">
        <v>141544</v>
      </c>
      <c r="P184" s="121">
        <v>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4" t="s">
        <v>52</v>
      </c>
      <c r="X184" s="7" t="s">
        <v>52</v>
      </c>
      <c r="Y184" s="7" t="s">
        <v>52</v>
      </c>
      <c r="Z184" s="122"/>
      <c r="AA184" s="7" t="s">
        <v>52</v>
      </c>
    </row>
    <row r="185" spans="1:27" ht="30" customHeight="1">
      <c r="A185" s="4" t="s">
        <v>759</v>
      </c>
      <c r="B185" s="129" t="s">
        <v>10858</v>
      </c>
      <c r="C185" s="129" t="s">
        <v>10043</v>
      </c>
      <c r="D185" s="129" t="s">
        <v>9897</v>
      </c>
      <c r="E185" s="121"/>
      <c r="F185" s="4"/>
      <c r="G185" s="121"/>
      <c r="H185" s="4"/>
      <c r="I185" s="121"/>
      <c r="J185" s="4"/>
      <c r="K185" s="121"/>
      <c r="L185" s="4"/>
      <c r="M185" s="121"/>
      <c r="N185" s="4"/>
      <c r="O185" s="121"/>
      <c r="P185" s="155">
        <v>215672</v>
      </c>
      <c r="Q185" s="121"/>
      <c r="R185" s="121"/>
      <c r="S185" s="121"/>
      <c r="T185" s="121"/>
      <c r="U185" s="121"/>
      <c r="V185" s="121"/>
      <c r="W185" s="4" t="s">
        <v>52</v>
      </c>
      <c r="X185" s="7" t="s">
        <v>52</v>
      </c>
      <c r="Y185" s="7" t="s">
        <v>52</v>
      </c>
      <c r="Z185" s="122"/>
      <c r="AA185" s="7" t="s">
        <v>52</v>
      </c>
    </row>
    <row r="186" spans="1:27" ht="30" customHeight="1">
      <c r="A186" s="4" t="s">
        <v>60</v>
      </c>
      <c r="B186" s="129" t="s">
        <v>10859</v>
      </c>
      <c r="C186" s="129" t="s">
        <v>6674</v>
      </c>
      <c r="D186" s="129" t="s">
        <v>9897</v>
      </c>
      <c r="E186" s="121"/>
      <c r="F186" s="4"/>
      <c r="G186" s="121"/>
      <c r="H186" s="4"/>
      <c r="I186" s="121"/>
      <c r="J186" s="4"/>
      <c r="K186" s="121"/>
      <c r="L186" s="4"/>
      <c r="M186" s="121"/>
      <c r="N186" s="4"/>
      <c r="O186" s="121"/>
      <c r="P186" s="155">
        <v>117612</v>
      </c>
      <c r="Q186" s="121"/>
      <c r="R186" s="121"/>
      <c r="S186" s="121"/>
      <c r="T186" s="121"/>
      <c r="U186" s="121"/>
      <c r="V186" s="121"/>
      <c r="W186" s="4" t="s">
        <v>52</v>
      </c>
      <c r="X186" s="7" t="s">
        <v>844</v>
      </c>
      <c r="Y186" s="7" t="s">
        <v>52</v>
      </c>
      <c r="Z186" s="122"/>
      <c r="AA186" s="7" t="s">
        <v>52</v>
      </c>
    </row>
    <row r="187" spans="1:27" ht="30" customHeight="1">
      <c r="A187" s="4" t="s">
        <v>372</v>
      </c>
      <c r="B187" s="129" t="s">
        <v>10860</v>
      </c>
      <c r="C187" s="129" t="s">
        <v>6674</v>
      </c>
      <c r="D187" s="129" t="s">
        <v>9897</v>
      </c>
      <c r="E187" s="121"/>
      <c r="F187" s="4"/>
      <c r="G187" s="121"/>
      <c r="H187" s="4"/>
      <c r="I187" s="121"/>
      <c r="J187" s="4"/>
      <c r="K187" s="121"/>
      <c r="L187" s="4"/>
      <c r="M187" s="121"/>
      <c r="N187" s="4"/>
      <c r="O187" s="121"/>
      <c r="P187" s="155">
        <v>94338</v>
      </c>
      <c r="Q187" s="121"/>
      <c r="R187" s="121"/>
      <c r="S187" s="121"/>
      <c r="T187" s="121"/>
      <c r="U187" s="121"/>
      <c r="V187" s="121"/>
      <c r="W187" s="4" t="s">
        <v>52</v>
      </c>
      <c r="X187" s="7" t="s">
        <v>844</v>
      </c>
      <c r="Y187" s="7" t="s">
        <v>52</v>
      </c>
      <c r="Z187" s="122"/>
      <c r="AA187" s="7" t="s">
        <v>52</v>
      </c>
    </row>
    <row r="188" spans="1:27" ht="30" customHeight="1">
      <c r="A188" s="4" t="s">
        <v>373</v>
      </c>
      <c r="B188" s="129" t="s">
        <v>10861</v>
      </c>
      <c r="C188" s="129" t="s">
        <v>6674</v>
      </c>
      <c r="D188" s="129" t="s">
        <v>9897</v>
      </c>
      <c r="E188" s="121"/>
      <c r="F188" s="4"/>
      <c r="G188" s="121"/>
      <c r="H188" s="4"/>
      <c r="I188" s="121"/>
      <c r="J188" s="4"/>
      <c r="K188" s="121"/>
      <c r="L188" s="4"/>
      <c r="M188" s="121"/>
      <c r="N188" s="4"/>
      <c r="O188" s="121"/>
      <c r="P188" s="155">
        <v>115272</v>
      </c>
      <c r="Q188" s="121"/>
      <c r="R188" s="121"/>
      <c r="S188" s="121"/>
      <c r="T188" s="121"/>
      <c r="U188" s="121"/>
      <c r="V188" s="121"/>
      <c r="W188" s="4" t="s">
        <v>52</v>
      </c>
      <c r="X188" s="7" t="s">
        <v>844</v>
      </c>
      <c r="Y188" s="7" t="s">
        <v>52</v>
      </c>
      <c r="Z188" s="122"/>
      <c r="AA188" s="7" t="s">
        <v>52</v>
      </c>
    </row>
    <row r="189" spans="1:27" ht="30" customHeight="1">
      <c r="A189" s="4" t="s">
        <v>374</v>
      </c>
      <c r="B189" s="129" t="s">
        <v>10862</v>
      </c>
      <c r="C189" s="129" t="s">
        <v>6674</v>
      </c>
      <c r="D189" s="129" t="s">
        <v>9897</v>
      </c>
      <c r="E189" s="121"/>
      <c r="F189" s="4"/>
      <c r="G189" s="121"/>
      <c r="H189" s="4"/>
      <c r="I189" s="121"/>
      <c r="J189" s="4"/>
      <c r="K189" s="121"/>
      <c r="L189" s="4"/>
      <c r="M189" s="121"/>
      <c r="N189" s="4"/>
      <c r="O189" s="121"/>
      <c r="P189" s="155">
        <v>167660</v>
      </c>
      <c r="Q189" s="121"/>
      <c r="R189" s="121"/>
      <c r="S189" s="121"/>
      <c r="T189" s="121"/>
      <c r="U189" s="121"/>
      <c r="V189" s="121"/>
      <c r="W189" s="4" t="s">
        <v>52</v>
      </c>
      <c r="X189" s="7" t="s">
        <v>844</v>
      </c>
      <c r="Y189" s="7" t="s">
        <v>52</v>
      </c>
      <c r="Z189" s="122"/>
      <c r="AA189" s="7" t="s">
        <v>52</v>
      </c>
    </row>
    <row r="190" spans="1:27" ht="30" customHeight="1">
      <c r="A190" s="4" t="s">
        <v>403</v>
      </c>
      <c r="B190" s="129" t="s">
        <v>10863</v>
      </c>
      <c r="C190" s="129" t="s">
        <v>6674</v>
      </c>
      <c r="D190" s="129" t="s">
        <v>9897</v>
      </c>
      <c r="E190" s="121"/>
      <c r="F190" s="4"/>
      <c r="G190" s="121"/>
      <c r="H190" s="4"/>
      <c r="I190" s="121"/>
      <c r="J190" s="4"/>
      <c r="K190" s="121"/>
      <c r="L190" s="4"/>
      <c r="M190" s="121"/>
      <c r="N190" s="4"/>
      <c r="O190" s="121"/>
      <c r="P190" s="155">
        <v>160431</v>
      </c>
      <c r="Q190" s="121"/>
      <c r="R190" s="121"/>
      <c r="S190" s="121"/>
      <c r="T190" s="121"/>
      <c r="U190" s="121"/>
      <c r="V190" s="121"/>
      <c r="W190" s="4" t="s">
        <v>52</v>
      </c>
      <c r="X190" s="7" t="s">
        <v>844</v>
      </c>
      <c r="Y190" s="7" t="s">
        <v>52</v>
      </c>
      <c r="Z190" s="122"/>
      <c r="AA190" s="7" t="s">
        <v>52</v>
      </c>
    </row>
    <row r="191" spans="1:27" ht="30" customHeight="1">
      <c r="A191" s="4" t="s">
        <v>66</v>
      </c>
      <c r="B191" s="129" t="s">
        <v>10864</v>
      </c>
      <c r="C191" s="129" t="s">
        <v>6674</v>
      </c>
      <c r="D191" s="129" t="s">
        <v>9897</v>
      </c>
      <c r="E191" s="121"/>
      <c r="F191" s="4"/>
      <c r="G191" s="121"/>
      <c r="H191" s="4"/>
      <c r="I191" s="121"/>
      <c r="J191" s="4"/>
      <c r="K191" s="121"/>
      <c r="L191" s="4"/>
      <c r="M191" s="121"/>
      <c r="N191" s="4"/>
      <c r="O191" s="121"/>
      <c r="P191" s="155">
        <v>154424</v>
      </c>
      <c r="Q191" s="121"/>
      <c r="R191" s="121"/>
      <c r="S191" s="121"/>
      <c r="T191" s="121"/>
      <c r="U191" s="121"/>
      <c r="V191" s="121"/>
      <c r="W191" s="4" t="s">
        <v>52</v>
      </c>
      <c r="X191" s="7" t="s">
        <v>844</v>
      </c>
      <c r="Y191" s="7" t="s">
        <v>52</v>
      </c>
      <c r="Z191" s="122"/>
      <c r="AA191" s="7" t="s">
        <v>52</v>
      </c>
    </row>
    <row r="192" spans="1:27" ht="30" customHeight="1">
      <c r="A192" s="4" t="s">
        <v>368</v>
      </c>
      <c r="B192" s="129" t="s">
        <v>10865</v>
      </c>
      <c r="C192" s="129" t="s">
        <v>6674</v>
      </c>
      <c r="D192" s="129" t="s">
        <v>9897</v>
      </c>
      <c r="E192" s="121"/>
      <c r="F192" s="4"/>
      <c r="G192" s="121"/>
      <c r="H192" s="4"/>
      <c r="I192" s="121"/>
      <c r="J192" s="4"/>
      <c r="K192" s="121"/>
      <c r="L192" s="4"/>
      <c r="M192" s="121"/>
      <c r="N192" s="4"/>
      <c r="O192" s="121"/>
      <c r="P192" s="155">
        <v>146509</v>
      </c>
      <c r="Q192" s="121"/>
      <c r="R192" s="121"/>
      <c r="S192" s="121"/>
      <c r="T192" s="121"/>
      <c r="U192" s="121"/>
      <c r="V192" s="121"/>
      <c r="W192" s="4" t="s">
        <v>52</v>
      </c>
      <c r="X192" s="7" t="s">
        <v>844</v>
      </c>
      <c r="Y192" s="7" t="s">
        <v>52</v>
      </c>
      <c r="Z192" s="122"/>
      <c r="AA192" s="7" t="s">
        <v>52</v>
      </c>
    </row>
    <row r="193" spans="1:27" ht="30" customHeight="1">
      <c r="A193" s="4" t="s">
        <v>491</v>
      </c>
      <c r="B193" s="129" t="s">
        <v>10866</v>
      </c>
      <c r="C193" s="129" t="s">
        <v>6674</v>
      </c>
      <c r="D193" s="129" t="s">
        <v>9897</v>
      </c>
      <c r="E193" s="121"/>
      <c r="F193" s="4"/>
      <c r="G193" s="121"/>
      <c r="H193" s="4"/>
      <c r="I193" s="121"/>
      <c r="J193" s="4"/>
      <c r="K193" s="121"/>
      <c r="L193" s="4"/>
      <c r="M193" s="121"/>
      <c r="N193" s="4"/>
      <c r="O193" s="121"/>
      <c r="P193" s="155">
        <v>143509</v>
      </c>
      <c r="Q193" s="121"/>
      <c r="R193" s="121"/>
      <c r="S193" s="121"/>
      <c r="T193" s="121"/>
      <c r="U193" s="121"/>
      <c r="V193" s="121"/>
      <c r="W193" s="4" t="s">
        <v>52</v>
      </c>
      <c r="X193" s="7" t="s">
        <v>844</v>
      </c>
      <c r="Y193" s="7" t="s">
        <v>52</v>
      </c>
      <c r="Z193" s="122"/>
      <c r="AA193" s="7" t="s">
        <v>52</v>
      </c>
    </row>
    <row r="194" spans="1:27" ht="30" customHeight="1">
      <c r="A194" s="4" t="s">
        <v>81</v>
      </c>
      <c r="B194" s="129" t="s">
        <v>10867</v>
      </c>
      <c r="C194" s="129" t="s">
        <v>6674</v>
      </c>
      <c r="D194" s="129" t="s">
        <v>9897</v>
      </c>
      <c r="E194" s="121"/>
      <c r="F194" s="4"/>
      <c r="G194" s="121"/>
      <c r="H194" s="4"/>
      <c r="I194" s="121"/>
      <c r="J194" s="4"/>
      <c r="K194" s="121"/>
      <c r="L194" s="4"/>
      <c r="M194" s="121"/>
      <c r="N194" s="4"/>
      <c r="O194" s="121"/>
      <c r="P194" s="155">
        <v>148586</v>
      </c>
      <c r="Q194" s="121"/>
      <c r="R194" s="121"/>
      <c r="S194" s="121"/>
      <c r="T194" s="121"/>
      <c r="U194" s="121"/>
      <c r="V194" s="121"/>
      <c r="W194" s="4"/>
      <c r="X194" s="7" t="s">
        <v>845</v>
      </c>
      <c r="Y194" s="7" t="s">
        <v>52</v>
      </c>
      <c r="Z194" s="122"/>
      <c r="AA194" s="7" t="s">
        <v>52</v>
      </c>
    </row>
    <row r="195" spans="1:27" s="148" customFormat="1" ht="30" customHeight="1">
      <c r="A195" s="148" t="s">
        <v>82</v>
      </c>
      <c r="B195" s="129" t="s">
        <v>10868</v>
      </c>
      <c r="C195" s="129" t="s">
        <v>6674</v>
      </c>
      <c r="D195" s="129" t="s">
        <v>9897</v>
      </c>
      <c r="E195" s="129"/>
      <c r="P195" s="155">
        <v>113289</v>
      </c>
      <c r="X195" s="148" t="s">
        <v>845</v>
      </c>
      <c r="Y195" s="148" t="s">
        <v>52</v>
      </c>
      <c r="AA195" s="148" t="s">
        <v>52</v>
      </c>
    </row>
    <row r="196" spans="1:27" s="148" customFormat="1" ht="30" customHeight="1">
      <c r="A196" s="148" t="s">
        <v>83</v>
      </c>
      <c r="B196" s="129" t="s">
        <v>10293</v>
      </c>
      <c r="C196" s="129" t="s">
        <v>6674</v>
      </c>
      <c r="D196" s="129" t="s">
        <v>9897</v>
      </c>
      <c r="E196" s="129"/>
      <c r="P196" s="155">
        <v>104483</v>
      </c>
      <c r="X196" s="148" t="s">
        <v>845</v>
      </c>
      <c r="Y196" s="148" t="s">
        <v>52</v>
      </c>
      <c r="AA196" s="148" t="s">
        <v>52</v>
      </c>
    </row>
    <row r="197" spans="1:27" ht="30" customHeight="1">
      <c r="A197" s="4"/>
      <c r="B197" s="129" t="s">
        <v>10869</v>
      </c>
      <c r="C197" s="129" t="s">
        <v>6674</v>
      </c>
      <c r="D197" s="129" t="s">
        <v>9897</v>
      </c>
      <c r="E197" s="121"/>
      <c r="F197" s="4"/>
      <c r="G197" s="121"/>
      <c r="H197" s="4"/>
      <c r="I197" s="121"/>
      <c r="J197" s="4"/>
      <c r="K197" s="121"/>
      <c r="L197" s="4"/>
      <c r="M197" s="121"/>
      <c r="N197" s="4"/>
      <c r="O197" s="121"/>
      <c r="P197" s="155">
        <v>106163</v>
      </c>
      <c r="Q197" s="121"/>
      <c r="R197" s="121"/>
      <c r="S197" s="121"/>
      <c r="T197" s="121"/>
      <c r="U197" s="121"/>
      <c r="V197" s="121"/>
      <c r="W197" s="4"/>
      <c r="X197" s="7"/>
      <c r="Y197" s="7"/>
      <c r="Z197" s="122"/>
      <c r="AA197" s="7"/>
    </row>
    <row r="198" spans="1:27" ht="30" customHeight="1">
      <c r="A198" s="4"/>
      <c r="B198" s="129" t="s">
        <v>10870</v>
      </c>
      <c r="C198" s="129" t="s">
        <v>6674</v>
      </c>
      <c r="D198" s="129" t="s">
        <v>9897</v>
      </c>
      <c r="E198" s="121"/>
      <c r="F198" s="4"/>
      <c r="G198" s="121"/>
      <c r="H198" s="4"/>
      <c r="I198" s="121"/>
      <c r="J198" s="4"/>
      <c r="K198" s="121"/>
      <c r="L198" s="4"/>
      <c r="M198" s="121"/>
      <c r="N198" s="4"/>
      <c r="O198" s="121"/>
      <c r="P198" s="155">
        <v>96512</v>
      </c>
      <c r="Q198" s="121"/>
      <c r="R198" s="121"/>
      <c r="S198" s="121"/>
      <c r="T198" s="121"/>
      <c r="U198" s="121"/>
      <c r="V198" s="121"/>
      <c r="W198" s="4"/>
      <c r="X198" s="7"/>
      <c r="Y198" s="7"/>
      <c r="Z198" s="122"/>
      <c r="AA198" s="7"/>
    </row>
    <row r="199" spans="1:27" ht="30" customHeight="1">
      <c r="A199" s="4"/>
      <c r="B199" s="129" t="s">
        <v>10871</v>
      </c>
      <c r="C199" s="129" t="s">
        <v>6674</v>
      </c>
      <c r="D199" s="129" t="s">
        <v>9897</v>
      </c>
      <c r="E199" s="121"/>
      <c r="F199" s="4"/>
      <c r="G199" s="121"/>
      <c r="H199" s="4"/>
      <c r="I199" s="121"/>
      <c r="J199" s="4"/>
      <c r="K199" s="121"/>
      <c r="L199" s="4"/>
      <c r="M199" s="121"/>
      <c r="N199" s="4"/>
      <c r="O199" s="121"/>
      <c r="P199" s="155">
        <v>121054</v>
      </c>
      <c r="Q199" s="121"/>
      <c r="R199" s="121"/>
      <c r="S199" s="121"/>
      <c r="T199" s="121"/>
      <c r="U199" s="121"/>
      <c r="V199" s="121"/>
      <c r="W199" s="4"/>
      <c r="X199" s="7"/>
      <c r="Y199" s="7"/>
      <c r="Z199" s="122"/>
      <c r="AA199" s="7"/>
    </row>
    <row r="200" spans="1:27" ht="30" customHeight="1">
      <c r="A200" s="4"/>
      <c r="B200" s="129" t="s">
        <v>10872</v>
      </c>
      <c r="C200" s="129" t="s">
        <v>6674</v>
      </c>
      <c r="D200" s="129" t="s">
        <v>9897</v>
      </c>
      <c r="E200" s="121"/>
      <c r="F200" s="4"/>
      <c r="G200" s="121"/>
      <c r="H200" s="4"/>
      <c r="I200" s="121"/>
      <c r="J200" s="4"/>
      <c r="K200" s="121"/>
      <c r="L200" s="4"/>
      <c r="M200" s="121"/>
      <c r="N200" s="4"/>
      <c r="O200" s="121"/>
      <c r="P200" s="155">
        <v>113011</v>
      </c>
      <c r="Q200" s="121"/>
      <c r="R200" s="121"/>
      <c r="S200" s="121"/>
      <c r="T200" s="121"/>
      <c r="U200" s="121"/>
      <c r="V200" s="121"/>
      <c r="W200" s="4"/>
      <c r="X200" s="7"/>
      <c r="Y200" s="7"/>
      <c r="Z200" s="122"/>
      <c r="AA200" s="7"/>
    </row>
    <row r="201" spans="1:27" ht="30" customHeight="1">
      <c r="A201" s="4"/>
      <c r="B201" s="129" t="s">
        <v>10873</v>
      </c>
      <c r="C201" s="129" t="s">
        <v>6674</v>
      </c>
      <c r="D201" s="129" t="s">
        <v>9897</v>
      </c>
      <c r="E201" s="121"/>
      <c r="F201" s="4"/>
      <c r="G201" s="121"/>
      <c r="H201" s="4"/>
      <c r="I201" s="121"/>
      <c r="J201" s="4"/>
      <c r="K201" s="121"/>
      <c r="L201" s="4"/>
      <c r="M201" s="121"/>
      <c r="N201" s="4"/>
      <c r="O201" s="121"/>
      <c r="P201" s="155">
        <v>99902</v>
      </c>
      <c r="Q201" s="121"/>
      <c r="R201" s="121"/>
      <c r="S201" s="121"/>
      <c r="T201" s="121"/>
      <c r="U201" s="121"/>
      <c r="V201" s="121"/>
      <c r="W201" s="4"/>
      <c r="X201" s="7"/>
      <c r="Y201" s="7"/>
      <c r="Z201" s="122"/>
      <c r="AA201" s="7"/>
    </row>
    <row r="202" spans="1:27" ht="30" customHeight="1">
      <c r="A202" s="4"/>
      <c r="B202" s="129" t="s">
        <v>10874</v>
      </c>
      <c r="C202" s="129" t="s">
        <v>6674</v>
      </c>
      <c r="D202" s="129" t="s">
        <v>9897</v>
      </c>
      <c r="E202" s="121"/>
      <c r="F202" s="4"/>
      <c r="G202" s="121"/>
      <c r="H202" s="4"/>
      <c r="I202" s="121"/>
      <c r="J202" s="4"/>
      <c r="K202" s="121"/>
      <c r="L202" s="4"/>
      <c r="M202" s="121"/>
      <c r="N202" s="4"/>
      <c r="O202" s="121"/>
      <c r="P202" s="155">
        <v>213802</v>
      </c>
      <c r="Q202" s="121"/>
      <c r="R202" s="121"/>
      <c r="S202" s="121"/>
      <c r="T202" s="121"/>
      <c r="U202" s="121"/>
      <c r="V202" s="121"/>
      <c r="W202" s="4"/>
      <c r="X202" s="7"/>
      <c r="Y202" s="7"/>
      <c r="Z202" s="122"/>
      <c r="AA202" s="7"/>
    </row>
    <row r="203" spans="1:27" ht="30" customHeight="1">
      <c r="A203" s="4"/>
      <c r="B203" s="129" t="s">
        <v>10875</v>
      </c>
      <c r="C203" s="129" t="s">
        <v>6674</v>
      </c>
      <c r="D203" s="129" t="s">
        <v>9897</v>
      </c>
      <c r="E203" s="121"/>
      <c r="F203" s="4"/>
      <c r="G203" s="121"/>
      <c r="H203" s="4"/>
      <c r="I203" s="121"/>
      <c r="J203" s="4"/>
      <c r="K203" s="121"/>
      <c r="L203" s="4"/>
      <c r="M203" s="121"/>
      <c r="N203" s="4"/>
      <c r="O203" s="121"/>
      <c r="P203" s="155">
        <v>264306</v>
      </c>
      <c r="Q203" s="121"/>
      <c r="R203" s="121"/>
      <c r="S203" s="121"/>
      <c r="T203" s="121"/>
      <c r="U203" s="121"/>
      <c r="V203" s="121"/>
      <c r="W203" s="4"/>
      <c r="X203" s="7"/>
      <c r="Y203" s="7"/>
      <c r="Z203" s="122"/>
      <c r="AA203" s="7"/>
    </row>
    <row r="204" spans="1:27" ht="30" customHeight="1">
      <c r="A204" s="4"/>
      <c r="B204" s="129" t="s">
        <v>10876</v>
      </c>
      <c r="C204" s="129" t="s">
        <v>6674</v>
      </c>
      <c r="D204" s="129" t="s">
        <v>9897</v>
      </c>
      <c r="E204" s="121"/>
      <c r="F204" s="4"/>
      <c r="G204" s="121"/>
      <c r="H204" s="4"/>
      <c r="I204" s="121"/>
      <c r="J204" s="4"/>
      <c r="K204" s="121"/>
      <c r="L204" s="4"/>
      <c r="M204" s="121"/>
      <c r="N204" s="4"/>
      <c r="O204" s="121"/>
      <c r="P204" s="155">
        <v>190910</v>
      </c>
      <c r="Q204" s="121"/>
      <c r="R204" s="121"/>
      <c r="S204" s="121"/>
      <c r="T204" s="121"/>
      <c r="U204" s="121"/>
      <c r="V204" s="121"/>
      <c r="W204" s="4"/>
      <c r="X204" s="7"/>
      <c r="Y204" s="7"/>
      <c r="Z204" s="122"/>
      <c r="AA204" s="7"/>
    </row>
    <row r="205" spans="1:27" ht="30" customHeight="1">
      <c r="A205" s="4"/>
      <c r="B205" s="129" t="s">
        <v>10877</v>
      </c>
      <c r="C205" s="129" t="s">
        <v>6674</v>
      </c>
      <c r="D205" s="129" t="s">
        <v>9897</v>
      </c>
      <c r="E205" s="121"/>
      <c r="F205" s="4"/>
      <c r="G205" s="121"/>
      <c r="H205" s="4"/>
      <c r="I205" s="121"/>
      <c r="J205" s="4"/>
      <c r="K205" s="121"/>
      <c r="L205" s="4"/>
      <c r="M205" s="121"/>
      <c r="N205" s="4"/>
      <c r="O205" s="121"/>
      <c r="P205" s="155">
        <v>149647</v>
      </c>
      <c r="Q205" s="121"/>
      <c r="R205" s="121"/>
      <c r="S205" s="121"/>
      <c r="T205" s="121"/>
      <c r="U205" s="121"/>
      <c r="V205" s="121"/>
      <c r="W205" s="4"/>
      <c r="X205" s="7"/>
      <c r="Y205" s="7"/>
      <c r="Z205" s="122"/>
      <c r="AA205" s="7"/>
    </row>
    <row r="206" spans="1:27" ht="30" customHeight="1">
      <c r="A206" s="4"/>
      <c r="B206" s="129" t="s">
        <v>10878</v>
      </c>
      <c r="C206" s="129" t="s">
        <v>6674</v>
      </c>
      <c r="D206" s="129" t="s">
        <v>9897</v>
      </c>
      <c r="E206" s="121"/>
      <c r="F206" s="4"/>
      <c r="G206" s="121"/>
      <c r="H206" s="4"/>
      <c r="I206" s="121"/>
      <c r="J206" s="4"/>
      <c r="K206" s="121"/>
      <c r="L206" s="4"/>
      <c r="M206" s="121"/>
      <c r="N206" s="4"/>
      <c r="O206" s="121"/>
      <c r="P206" s="155">
        <v>148700</v>
      </c>
      <c r="Q206" s="121"/>
      <c r="R206" s="121"/>
      <c r="S206" s="121"/>
      <c r="T206" s="121"/>
      <c r="U206" s="121"/>
      <c r="V206" s="121"/>
      <c r="W206" s="4"/>
      <c r="X206" s="7"/>
      <c r="Y206" s="7"/>
      <c r="Z206" s="122"/>
      <c r="AA206" s="7"/>
    </row>
    <row r="207" spans="1:27" ht="30" customHeight="1">
      <c r="A207" s="4"/>
      <c r="B207" s="129" t="s">
        <v>10879</v>
      </c>
      <c r="C207" s="129" t="s">
        <v>6674</v>
      </c>
      <c r="D207" s="129" t="s">
        <v>9897</v>
      </c>
      <c r="E207" s="121"/>
      <c r="F207" s="4"/>
      <c r="G207" s="121"/>
      <c r="H207" s="4"/>
      <c r="I207" s="121"/>
      <c r="J207" s="4"/>
      <c r="K207" s="121"/>
      <c r="L207" s="4"/>
      <c r="M207" s="121"/>
      <c r="N207" s="4"/>
      <c r="O207" s="121"/>
      <c r="P207" s="155">
        <v>156930</v>
      </c>
      <c r="Q207" s="121"/>
      <c r="R207" s="121"/>
      <c r="S207" s="121"/>
      <c r="T207" s="121"/>
      <c r="U207" s="121"/>
      <c r="V207" s="121"/>
      <c r="W207" s="4"/>
      <c r="X207" s="7"/>
      <c r="Y207" s="7"/>
      <c r="Z207" s="122"/>
      <c r="AA207" s="7"/>
    </row>
    <row r="208" spans="1:27" ht="30" customHeight="1">
      <c r="A208" s="4"/>
      <c r="B208" s="129" t="s">
        <v>10880</v>
      </c>
      <c r="C208" s="129" t="s">
        <v>6674</v>
      </c>
      <c r="D208" s="129" t="s">
        <v>9897</v>
      </c>
      <c r="E208" s="121"/>
      <c r="F208" s="4"/>
      <c r="G208" s="121"/>
      <c r="H208" s="4"/>
      <c r="I208" s="121"/>
      <c r="J208" s="4"/>
      <c r="K208" s="121"/>
      <c r="L208" s="4"/>
      <c r="M208" s="121"/>
      <c r="N208" s="4"/>
      <c r="O208" s="121"/>
      <c r="P208" s="155">
        <v>135008</v>
      </c>
      <c r="Q208" s="121"/>
      <c r="R208" s="121"/>
      <c r="S208" s="121"/>
      <c r="T208" s="121"/>
      <c r="U208" s="121"/>
      <c r="V208" s="121"/>
      <c r="W208" s="4"/>
      <c r="X208" s="7"/>
      <c r="Y208" s="7"/>
      <c r="Z208" s="122"/>
      <c r="AA208" s="7"/>
    </row>
    <row r="209" spans="1:27" ht="30" customHeight="1">
      <c r="A209" s="4"/>
      <c r="B209" s="129" t="s">
        <v>10881</v>
      </c>
      <c r="C209" s="129" t="s">
        <v>6674</v>
      </c>
      <c r="D209" s="129" t="s">
        <v>9897</v>
      </c>
      <c r="E209" s="121"/>
      <c r="F209" s="4"/>
      <c r="G209" s="121"/>
      <c r="H209" s="4"/>
      <c r="I209" s="121"/>
      <c r="J209" s="4"/>
      <c r="K209" s="121"/>
      <c r="L209" s="4"/>
      <c r="M209" s="121"/>
      <c r="N209" s="4"/>
      <c r="O209" s="121"/>
      <c r="P209" s="155">
        <v>88287</v>
      </c>
      <c r="Q209" s="121"/>
      <c r="R209" s="121"/>
      <c r="S209" s="121"/>
      <c r="T209" s="121"/>
      <c r="U209" s="121"/>
      <c r="V209" s="121"/>
      <c r="W209" s="4"/>
      <c r="X209" s="7"/>
      <c r="Y209" s="7"/>
      <c r="Z209" s="122"/>
      <c r="AA209" s="7"/>
    </row>
    <row r="210" spans="1:27" ht="30" customHeight="1">
      <c r="A210" s="4"/>
      <c r="B210" s="129" t="s">
        <v>10882</v>
      </c>
      <c r="C210" s="129" t="s">
        <v>6674</v>
      </c>
      <c r="D210" s="129" t="s">
        <v>9897</v>
      </c>
      <c r="E210" s="121"/>
      <c r="F210" s="4"/>
      <c r="G210" s="121"/>
      <c r="H210" s="4"/>
      <c r="I210" s="121"/>
      <c r="J210" s="4"/>
      <c r="K210" s="121"/>
      <c r="L210" s="4"/>
      <c r="M210" s="121"/>
      <c r="N210" s="4"/>
      <c r="O210" s="121"/>
      <c r="P210" s="155">
        <v>135114</v>
      </c>
      <c r="Q210" s="121"/>
      <c r="R210" s="121"/>
      <c r="S210" s="121"/>
      <c r="T210" s="121"/>
      <c r="U210" s="121"/>
      <c r="V210" s="121"/>
      <c r="W210" s="4"/>
      <c r="X210" s="7"/>
      <c r="Y210" s="7"/>
      <c r="Z210" s="122"/>
      <c r="AA210" s="7"/>
    </row>
    <row r="211" spans="1:27" ht="30" customHeight="1">
      <c r="A211" s="4"/>
      <c r="B211" s="129" t="s">
        <v>10883</v>
      </c>
      <c r="C211" s="129" t="s">
        <v>6674</v>
      </c>
      <c r="D211" s="129" t="s">
        <v>9897</v>
      </c>
      <c r="E211" s="121"/>
      <c r="F211" s="4"/>
      <c r="G211" s="121"/>
      <c r="H211" s="4"/>
      <c r="I211" s="121"/>
      <c r="J211" s="4"/>
      <c r="K211" s="121"/>
      <c r="L211" s="4"/>
      <c r="M211" s="121"/>
      <c r="N211" s="4"/>
      <c r="O211" s="121"/>
      <c r="P211" s="155">
        <v>169202</v>
      </c>
      <c r="Q211" s="121"/>
      <c r="R211" s="121"/>
      <c r="S211" s="121"/>
      <c r="T211" s="121"/>
      <c r="U211" s="121"/>
      <c r="V211" s="121"/>
      <c r="W211" s="4"/>
      <c r="X211" s="7"/>
      <c r="Y211" s="7"/>
      <c r="Z211" s="122"/>
      <c r="AA211" s="7"/>
    </row>
    <row r="212" spans="1:27" ht="30" customHeight="1">
      <c r="A212" s="4"/>
      <c r="B212" s="129" t="s">
        <v>10884</v>
      </c>
      <c r="C212" s="129" t="s">
        <v>6674</v>
      </c>
      <c r="D212" s="129" t="s">
        <v>9897</v>
      </c>
      <c r="E212" s="121"/>
      <c r="F212" s="4"/>
      <c r="G212" s="121"/>
      <c r="H212" s="4"/>
      <c r="I212" s="121"/>
      <c r="J212" s="4"/>
      <c r="K212" s="121"/>
      <c r="L212" s="4"/>
      <c r="M212" s="121"/>
      <c r="N212" s="4"/>
      <c r="O212" s="121"/>
      <c r="P212" s="155">
        <v>132552</v>
      </c>
      <c r="Q212" s="121"/>
      <c r="R212" s="121"/>
      <c r="S212" s="121"/>
      <c r="T212" s="121"/>
      <c r="U212" s="121"/>
      <c r="V212" s="121"/>
      <c r="W212" s="4"/>
      <c r="X212" s="7"/>
      <c r="Y212" s="7"/>
      <c r="Z212" s="122"/>
      <c r="AA212" s="7"/>
    </row>
    <row r="213" spans="1:27" ht="30" customHeight="1">
      <c r="A213" s="4"/>
      <c r="B213" s="129" t="s">
        <v>10885</v>
      </c>
      <c r="C213" s="129" t="s">
        <v>10886</v>
      </c>
      <c r="D213" s="129" t="s">
        <v>9925</v>
      </c>
      <c r="E213" s="121"/>
      <c r="F213" s="4"/>
      <c r="G213" s="121"/>
      <c r="H213" s="4"/>
      <c r="I213" s="121"/>
      <c r="J213" s="4"/>
      <c r="K213" s="121"/>
      <c r="L213" s="4"/>
      <c r="M213" s="121"/>
      <c r="N213" s="4"/>
      <c r="O213" s="121"/>
      <c r="P213" s="121"/>
      <c r="Q213" s="121"/>
      <c r="R213" s="121"/>
      <c r="S213" s="121"/>
      <c r="T213" s="121"/>
      <c r="U213" s="121"/>
      <c r="V213" s="155">
        <v>9000</v>
      </c>
      <c r="W213" s="155" t="s">
        <v>10773</v>
      </c>
      <c r="X213" s="7"/>
      <c r="Y213" s="7"/>
      <c r="Z213" s="122"/>
      <c r="AA213" s="7"/>
    </row>
    <row r="214" spans="1:27" ht="30" customHeight="1">
      <c r="A214" s="4"/>
      <c r="B214" s="129" t="s">
        <v>10887</v>
      </c>
      <c r="C214" s="129" t="s">
        <v>10888</v>
      </c>
      <c r="D214" s="129" t="s">
        <v>9855</v>
      </c>
      <c r="E214" s="121"/>
      <c r="F214" s="4"/>
      <c r="G214" s="121"/>
      <c r="H214" s="4"/>
      <c r="I214" s="121"/>
      <c r="J214" s="4"/>
      <c r="K214" s="121"/>
      <c r="L214" s="4"/>
      <c r="M214" s="121"/>
      <c r="N214" s="4"/>
      <c r="O214" s="121"/>
      <c r="P214" s="121"/>
      <c r="Q214" s="121"/>
      <c r="R214" s="121"/>
      <c r="S214" s="121"/>
      <c r="T214" s="121"/>
      <c r="U214" s="121"/>
      <c r="V214" s="155">
        <v>3000</v>
      </c>
      <c r="W214" s="155" t="s">
        <v>52</v>
      </c>
      <c r="X214" s="7"/>
      <c r="Y214" s="7"/>
      <c r="Z214" s="122"/>
      <c r="AA214" s="7"/>
    </row>
    <row r="215" spans="1:27" ht="30" customHeight="1">
      <c r="A215" s="4"/>
      <c r="B215" s="129" t="s">
        <v>10887</v>
      </c>
      <c r="C215" s="129" t="s">
        <v>10889</v>
      </c>
      <c r="D215" s="129" t="s">
        <v>9855</v>
      </c>
      <c r="E215" s="121"/>
      <c r="F215" s="4"/>
      <c r="G215" s="121"/>
      <c r="H215" s="4"/>
      <c r="I215" s="121"/>
      <c r="J215" s="4"/>
      <c r="K215" s="121"/>
      <c r="L215" s="4"/>
      <c r="M215" s="121"/>
      <c r="N215" s="4"/>
      <c r="O215" s="121"/>
      <c r="P215" s="121"/>
      <c r="Q215" s="121"/>
      <c r="R215" s="121"/>
      <c r="S215" s="121"/>
      <c r="T215" s="121"/>
      <c r="U215" s="121"/>
      <c r="V215" s="155">
        <v>3200</v>
      </c>
      <c r="W215" s="155" t="s">
        <v>52</v>
      </c>
      <c r="X215" s="7"/>
      <c r="Y215" s="7"/>
      <c r="Z215" s="122"/>
      <c r="AA215" s="7"/>
    </row>
    <row r="216" spans="1:27" ht="30" customHeight="1">
      <c r="A216" s="4"/>
      <c r="B216" s="129" t="s">
        <v>10887</v>
      </c>
      <c r="C216" s="129" t="s">
        <v>10890</v>
      </c>
      <c r="D216" s="129" t="s">
        <v>9855</v>
      </c>
      <c r="E216" s="121"/>
      <c r="F216" s="4"/>
      <c r="G216" s="121"/>
      <c r="H216" s="4"/>
      <c r="I216" s="121"/>
      <c r="J216" s="4"/>
      <c r="K216" s="121"/>
      <c r="L216" s="4"/>
      <c r="M216" s="121"/>
      <c r="N216" s="4"/>
      <c r="O216" s="121"/>
      <c r="P216" s="121"/>
      <c r="Q216" s="121"/>
      <c r="R216" s="121"/>
      <c r="S216" s="121"/>
      <c r="T216" s="121"/>
      <c r="U216" s="121"/>
      <c r="V216" s="155">
        <v>3000</v>
      </c>
      <c r="W216" s="155" t="s">
        <v>52</v>
      </c>
      <c r="X216" s="7"/>
      <c r="Y216" s="7"/>
      <c r="Z216" s="122"/>
      <c r="AA216" s="7"/>
    </row>
    <row r="217" spans="1:27" ht="30" customHeight="1">
      <c r="A217" s="4"/>
      <c r="B217" s="129" t="s">
        <v>10891</v>
      </c>
      <c r="C217" s="129" t="s">
        <v>10892</v>
      </c>
      <c r="D217" s="129" t="s">
        <v>10669</v>
      </c>
      <c r="E217" s="121"/>
      <c r="F217" s="4"/>
      <c r="G217" s="121"/>
      <c r="H217" s="4"/>
      <c r="I217" s="121"/>
      <c r="J217" s="4"/>
      <c r="K217" s="121"/>
      <c r="L217" s="4"/>
      <c r="M217" s="121"/>
      <c r="N217" s="4"/>
      <c r="O217" s="121"/>
      <c r="P217" s="121"/>
      <c r="Q217" s="121"/>
      <c r="R217" s="121"/>
      <c r="S217" s="121"/>
      <c r="T217" s="121"/>
      <c r="U217" s="121"/>
      <c r="V217" s="155">
        <v>130000</v>
      </c>
      <c r="W217" s="155" t="s">
        <v>52</v>
      </c>
      <c r="X217" s="7"/>
      <c r="Y217" s="7"/>
      <c r="Z217" s="122"/>
      <c r="AA217" s="7"/>
    </row>
    <row r="218" spans="1:27" ht="30" customHeight="1">
      <c r="A218" s="4"/>
      <c r="B218" s="129" t="s">
        <v>10887</v>
      </c>
      <c r="C218" s="129" t="s">
        <v>10893</v>
      </c>
      <c r="D218" s="129" t="s">
        <v>9855</v>
      </c>
      <c r="E218" s="121"/>
      <c r="F218" s="4"/>
      <c r="G218" s="121"/>
      <c r="H218" s="4"/>
      <c r="I218" s="121"/>
      <c r="J218" s="4"/>
      <c r="K218" s="121"/>
      <c r="L218" s="4"/>
      <c r="M218" s="121"/>
      <c r="N218" s="4"/>
      <c r="O218" s="121"/>
      <c r="P218" s="121"/>
      <c r="Q218" s="121"/>
      <c r="R218" s="121"/>
      <c r="S218" s="121"/>
      <c r="T218" s="121"/>
      <c r="U218" s="121"/>
      <c r="V218" s="155">
        <v>4000</v>
      </c>
      <c r="W218" s="155" t="s">
        <v>52</v>
      </c>
      <c r="X218" s="7"/>
      <c r="Y218" s="7"/>
      <c r="Z218" s="122"/>
      <c r="AA218" s="7"/>
    </row>
    <row r="219" spans="1:27" ht="30" customHeight="1">
      <c r="A219" s="4"/>
      <c r="B219" s="129" t="s">
        <v>10894</v>
      </c>
      <c r="C219" s="129" t="s">
        <v>10895</v>
      </c>
      <c r="D219" s="129" t="s">
        <v>9855</v>
      </c>
      <c r="E219" s="121"/>
      <c r="F219" s="4"/>
      <c r="G219" s="121"/>
      <c r="H219" s="4"/>
      <c r="I219" s="121"/>
      <c r="J219" s="4"/>
      <c r="K219" s="121"/>
      <c r="L219" s="4"/>
      <c r="M219" s="121"/>
      <c r="N219" s="4"/>
      <c r="O219" s="121"/>
      <c r="P219" s="121"/>
      <c r="Q219" s="121"/>
      <c r="R219" s="121"/>
      <c r="S219" s="121"/>
      <c r="T219" s="121"/>
      <c r="U219" s="121"/>
      <c r="V219" s="155">
        <v>35200</v>
      </c>
      <c r="W219" s="155" t="s">
        <v>52</v>
      </c>
      <c r="X219" s="7"/>
      <c r="Y219" s="7"/>
      <c r="Z219" s="122"/>
      <c r="AA219" s="7"/>
    </row>
    <row r="220" spans="1:27" ht="30" customHeight="1">
      <c r="A220" s="4"/>
      <c r="B220" s="129" t="s">
        <v>10894</v>
      </c>
      <c r="C220" s="129" t="s">
        <v>10896</v>
      </c>
      <c r="D220" s="129" t="s">
        <v>9855</v>
      </c>
      <c r="E220" s="121"/>
      <c r="F220" s="4"/>
      <c r="G220" s="121"/>
      <c r="H220" s="4"/>
      <c r="I220" s="121"/>
      <c r="J220" s="4"/>
      <c r="K220" s="121"/>
      <c r="L220" s="4"/>
      <c r="M220" s="121"/>
      <c r="N220" s="4"/>
      <c r="O220" s="121"/>
      <c r="P220" s="121"/>
      <c r="Q220" s="121"/>
      <c r="R220" s="121"/>
      <c r="S220" s="121"/>
      <c r="T220" s="121"/>
      <c r="U220" s="121"/>
      <c r="V220" s="155">
        <v>40615</v>
      </c>
      <c r="W220" s="155" t="s">
        <v>52</v>
      </c>
      <c r="X220" s="7"/>
      <c r="Y220" s="7"/>
      <c r="Z220" s="122"/>
      <c r="AA220" s="7"/>
    </row>
    <row r="221" spans="1:27" ht="30" customHeight="1">
      <c r="A221" s="4"/>
      <c r="B221" s="129" t="s">
        <v>10897</v>
      </c>
      <c r="C221" s="129" t="s">
        <v>10898</v>
      </c>
      <c r="D221" s="129" t="s">
        <v>10129</v>
      </c>
      <c r="E221" s="121"/>
      <c r="F221" s="4"/>
      <c r="G221" s="121"/>
      <c r="H221" s="4"/>
      <c r="I221" s="121"/>
      <c r="J221" s="4"/>
      <c r="K221" s="121"/>
      <c r="L221" s="4"/>
      <c r="M221" s="121"/>
      <c r="N221" s="4"/>
      <c r="O221" s="121"/>
      <c r="P221" s="121"/>
      <c r="Q221" s="121"/>
      <c r="R221" s="121"/>
      <c r="S221" s="121"/>
      <c r="T221" s="121"/>
      <c r="U221" s="121"/>
      <c r="V221" s="155">
        <v>800000</v>
      </c>
      <c r="W221" s="155" t="s">
        <v>52</v>
      </c>
      <c r="X221" s="7"/>
      <c r="Y221" s="7"/>
      <c r="Z221" s="122"/>
      <c r="AA221" s="7"/>
    </row>
    <row r="222" spans="1:27" ht="30" customHeight="1">
      <c r="A222" s="4"/>
      <c r="B222" s="129" t="s">
        <v>10897</v>
      </c>
      <c r="C222" s="129" t="s">
        <v>10899</v>
      </c>
      <c r="D222" s="129" t="s">
        <v>10129</v>
      </c>
      <c r="E222" s="121"/>
      <c r="F222" s="4"/>
      <c r="G222" s="121"/>
      <c r="H222" s="4"/>
      <c r="I222" s="121"/>
      <c r="J222" s="4"/>
      <c r="K222" s="121"/>
      <c r="L222" s="4"/>
      <c r="M222" s="121"/>
      <c r="N222" s="4"/>
      <c r="O222" s="121"/>
      <c r="P222" s="121"/>
      <c r="Q222" s="121"/>
      <c r="R222" s="121"/>
      <c r="S222" s="121"/>
      <c r="T222" s="121"/>
      <c r="U222" s="121"/>
      <c r="V222" s="155">
        <v>1200000</v>
      </c>
      <c r="W222" s="155" t="s">
        <v>52</v>
      </c>
      <c r="X222" s="7"/>
      <c r="Y222" s="7"/>
      <c r="Z222" s="122"/>
      <c r="AA222" s="7"/>
    </row>
    <row r="223" spans="1:27" ht="30" customHeight="1">
      <c r="A223" s="4"/>
      <c r="B223" s="129" t="s">
        <v>10897</v>
      </c>
      <c r="C223" s="129" t="s">
        <v>10900</v>
      </c>
      <c r="D223" s="129" t="s">
        <v>10129</v>
      </c>
      <c r="E223" s="121"/>
      <c r="F223" s="4"/>
      <c r="G223" s="121"/>
      <c r="H223" s="4"/>
      <c r="I223" s="121"/>
      <c r="J223" s="4"/>
      <c r="K223" s="121"/>
      <c r="L223" s="4"/>
      <c r="M223" s="121"/>
      <c r="N223" s="4"/>
      <c r="O223" s="121"/>
      <c r="P223" s="121"/>
      <c r="Q223" s="121"/>
      <c r="R223" s="121"/>
      <c r="S223" s="121"/>
      <c r="T223" s="121"/>
      <c r="U223" s="121"/>
      <c r="V223" s="155">
        <v>800000</v>
      </c>
      <c r="W223" s="155" t="s">
        <v>52</v>
      </c>
      <c r="X223" s="7"/>
      <c r="Y223" s="7"/>
      <c r="Z223" s="122"/>
      <c r="AA223" s="7"/>
    </row>
    <row r="224" spans="1:27" ht="30" customHeight="1">
      <c r="A224" s="4"/>
      <c r="B224" s="129" t="s">
        <v>10897</v>
      </c>
      <c r="C224" s="129" t="s">
        <v>10901</v>
      </c>
      <c r="D224" s="129" t="s">
        <v>10129</v>
      </c>
      <c r="E224" s="121"/>
      <c r="F224" s="4"/>
      <c r="G224" s="121"/>
      <c r="H224" s="4"/>
      <c r="I224" s="121"/>
      <c r="J224" s="4"/>
      <c r="K224" s="121"/>
      <c r="L224" s="4"/>
      <c r="M224" s="121"/>
      <c r="N224" s="4"/>
      <c r="O224" s="121"/>
      <c r="P224" s="121"/>
      <c r="Q224" s="121"/>
      <c r="R224" s="121"/>
      <c r="S224" s="121"/>
      <c r="T224" s="121"/>
      <c r="U224" s="121"/>
      <c r="V224" s="155">
        <v>800000</v>
      </c>
      <c r="W224" s="155" t="s">
        <v>52</v>
      </c>
      <c r="X224" s="7"/>
      <c r="Y224" s="7"/>
      <c r="Z224" s="122"/>
      <c r="AA224" s="7"/>
    </row>
    <row r="225" spans="1:27" ht="30" customHeight="1">
      <c r="A225" s="4"/>
      <c r="B225" s="129" t="s">
        <v>10897</v>
      </c>
      <c r="C225" s="129" t="s">
        <v>10902</v>
      </c>
      <c r="D225" s="129" t="s">
        <v>10129</v>
      </c>
      <c r="E225" s="121"/>
      <c r="F225" s="4"/>
      <c r="G225" s="121"/>
      <c r="H225" s="4"/>
      <c r="I225" s="121"/>
      <c r="J225" s="4"/>
      <c r="K225" s="121"/>
      <c r="L225" s="4"/>
      <c r="M225" s="121"/>
      <c r="N225" s="4"/>
      <c r="O225" s="121"/>
      <c r="P225" s="121"/>
      <c r="Q225" s="121"/>
      <c r="R225" s="121"/>
      <c r="S225" s="121"/>
      <c r="T225" s="121"/>
      <c r="U225" s="121"/>
      <c r="V225" s="155">
        <v>1200000</v>
      </c>
      <c r="W225" s="155" t="s">
        <v>52</v>
      </c>
      <c r="X225" s="7"/>
      <c r="Y225" s="7"/>
      <c r="Z225" s="122"/>
      <c r="AA225" s="7"/>
    </row>
    <row r="226" spans="1:27" ht="30" customHeight="1">
      <c r="A226" s="4"/>
      <c r="B226" s="129" t="s">
        <v>10897</v>
      </c>
      <c r="C226" s="129" t="s">
        <v>10903</v>
      </c>
      <c r="D226" s="129" t="s">
        <v>10129</v>
      </c>
      <c r="E226" s="121"/>
      <c r="F226" s="4"/>
      <c r="G226" s="121"/>
      <c r="H226" s="4"/>
      <c r="I226" s="121"/>
      <c r="J226" s="4"/>
      <c r="K226" s="121"/>
      <c r="L226" s="4"/>
      <c r="M226" s="121"/>
      <c r="N226" s="4"/>
      <c r="O226" s="121"/>
      <c r="P226" s="121"/>
      <c r="Q226" s="121"/>
      <c r="R226" s="121"/>
      <c r="S226" s="121"/>
      <c r="T226" s="121"/>
      <c r="U226" s="121"/>
      <c r="V226" s="155">
        <v>1200000</v>
      </c>
      <c r="W226" s="155" t="s">
        <v>52</v>
      </c>
      <c r="X226" s="7"/>
      <c r="Y226" s="7"/>
      <c r="Z226" s="122"/>
      <c r="AA226" s="7"/>
    </row>
    <row r="227" spans="1:27" ht="30" customHeight="1">
      <c r="A227" s="4"/>
      <c r="B227" s="129" t="s">
        <v>10897</v>
      </c>
      <c r="C227" s="129" t="s">
        <v>10904</v>
      </c>
      <c r="D227" s="129" t="s">
        <v>10129</v>
      </c>
      <c r="E227" s="121"/>
      <c r="F227" s="4"/>
      <c r="G227" s="121"/>
      <c r="H227" s="4"/>
      <c r="I227" s="121"/>
      <c r="J227" s="4"/>
      <c r="K227" s="121"/>
      <c r="L227" s="4"/>
      <c r="M227" s="121"/>
      <c r="N227" s="4"/>
      <c r="O227" s="121"/>
      <c r="P227" s="121"/>
      <c r="Q227" s="121"/>
      <c r="R227" s="121"/>
      <c r="S227" s="121"/>
      <c r="T227" s="121"/>
      <c r="U227" s="121"/>
      <c r="V227" s="155">
        <v>800000</v>
      </c>
      <c r="W227" s="155" t="s">
        <v>52</v>
      </c>
      <c r="X227" s="7"/>
      <c r="Y227" s="7"/>
      <c r="Z227" s="122"/>
      <c r="AA227" s="7"/>
    </row>
    <row r="228" spans="1:27" ht="30" customHeight="1">
      <c r="A228" s="4"/>
      <c r="B228" s="129" t="s">
        <v>10887</v>
      </c>
      <c r="C228" s="129" t="s">
        <v>10905</v>
      </c>
      <c r="D228" s="129" t="s">
        <v>9855</v>
      </c>
      <c r="E228" s="121"/>
      <c r="F228" s="4"/>
      <c r="G228" s="121"/>
      <c r="H228" s="4"/>
      <c r="I228" s="121"/>
      <c r="J228" s="4"/>
      <c r="K228" s="121"/>
      <c r="L228" s="4"/>
      <c r="M228" s="121"/>
      <c r="N228" s="4"/>
      <c r="O228" s="121"/>
      <c r="P228" s="121"/>
      <c r="Q228" s="121"/>
      <c r="R228" s="121"/>
      <c r="S228" s="121"/>
      <c r="T228" s="121"/>
      <c r="U228" s="121"/>
      <c r="V228" s="155">
        <v>10000</v>
      </c>
      <c r="W228" s="155" t="s">
        <v>52</v>
      </c>
      <c r="X228" s="7"/>
      <c r="Y228" s="7"/>
      <c r="Z228" s="122"/>
      <c r="AA228" s="7"/>
    </row>
    <row r="229" spans="1:27" ht="30" customHeight="1">
      <c r="A229" s="4"/>
      <c r="B229" s="129" t="s">
        <v>10906</v>
      </c>
      <c r="C229" s="129" t="s">
        <v>10907</v>
      </c>
      <c r="D229" s="129" t="s">
        <v>10129</v>
      </c>
      <c r="E229" s="121"/>
      <c r="F229" s="4"/>
      <c r="G229" s="121"/>
      <c r="H229" s="4"/>
      <c r="I229" s="121"/>
      <c r="J229" s="4"/>
      <c r="K229" s="121"/>
      <c r="L229" s="4"/>
      <c r="M229" s="121"/>
      <c r="N229" s="4"/>
      <c r="O229" s="121"/>
      <c r="P229" s="121"/>
      <c r="Q229" s="121"/>
      <c r="R229" s="121"/>
      <c r="S229" s="121"/>
      <c r="T229" s="121"/>
      <c r="U229" s="121"/>
      <c r="V229" s="155">
        <v>400000</v>
      </c>
      <c r="W229" s="155" t="s">
        <v>52</v>
      </c>
      <c r="X229" s="7"/>
      <c r="Y229" s="7"/>
      <c r="Z229" s="122"/>
      <c r="AA229" s="7"/>
    </row>
    <row r="230" spans="1:27" ht="30" customHeight="1">
      <c r="A230" s="4"/>
      <c r="B230" s="129" t="s">
        <v>10908</v>
      </c>
      <c r="C230" s="129" t="s">
        <v>10909</v>
      </c>
      <c r="D230" s="129" t="s">
        <v>10910</v>
      </c>
      <c r="E230" s="121"/>
      <c r="F230" s="4"/>
      <c r="G230" s="121"/>
      <c r="H230" s="4"/>
      <c r="I230" s="121"/>
      <c r="J230" s="4"/>
      <c r="K230" s="121"/>
      <c r="L230" s="4"/>
      <c r="M230" s="121"/>
      <c r="N230" s="4"/>
      <c r="O230" s="121"/>
      <c r="P230" s="121"/>
      <c r="Q230" s="121"/>
      <c r="R230" s="121"/>
      <c r="S230" s="121"/>
      <c r="T230" s="121"/>
      <c r="U230" s="121"/>
      <c r="V230" s="155">
        <v>1500000</v>
      </c>
      <c r="W230" s="155" t="s">
        <v>52</v>
      </c>
      <c r="X230" s="7"/>
      <c r="Y230" s="7"/>
      <c r="Z230" s="122"/>
      <c r="AA230" s="7"/>
    </row>
    <row r="231" spans="1:27" ht="30" customHeight="1">
      <c r="A231" s="4"/>
      <c r="B231" s="129" t="s">
        <v>10911</v>
      </c>
      <c r="C231" s="129" t="s">
        <v>10489</v>
      </c>
      <c r="D231" s="129" t="s">
        <v>9850</v>
      </c>
      <c r="E231" s="121"/>
      <c r="F231" s="4"/>
      <c r="G231" s="121"/>
      <c r="H231" s="4"/>
      <c r="I231" s="121"/>
      <c r="J231" s="4"/>
      <c r="K231" s="121"/>
      <c r="L231" s="4"/>
      <c r="M231" s="121"/>
      <c r="N231" s="4"/>
      <c r="O231" s="121"/>
      <c r="P231" s="121"/>
      <c r="Q231" s="121"/>
      <c r="R231" s="121"/>
      <c r="S231" s="121"/>
      <c r="T231" s="121"/>
      <c r="U231" s="121"/>
      <c r="V231" s="155">
        <v>8946605</v>
      </c>
      <c r="W231" s="155" t="s">
        <v>10796</v>
      </c>
      <c r="X231" s="7"/>
      <c r="Y231" s="7"/>
      <c r="Z231" s="122"/>
      <c r="AA231" s="7"/>
    </row>
    <row r="232" spans="1:27" ht="30" customHeight="1">
      <c r="A232" s="4"/>
      <c r="B232" s="129" t="s">
        <v>10912</v>
      </c>
      <c r="C232" s="129" t="s">
        <v>10481</v>
      </c>
      <c r="D232" s="129" t="s">
        <v>9850</v>
      </c>
      <c r="E232" s="121"/>
      <c r="F232" s="4"/>
      <c r="G232" s="121"/>
      <c r="H232" s="4"/>
      <c r="I232" s="121"/>
      <c r="J232" s="4"/>
      <c r="K232" s="121"/>
      <c r="L232" s="4"/>
      <c r="M232" s="121"/>
      <c r="N232" s="4"/>
      <c r="O232" s="121"/>
      <c r="P232" s="121"/>
      <c r="Q232" s="121"/>
      <c r="R232" s="121"/>
      <c r="S232" s="121"/>
      <c r="T232" s="121"/>
      <c r="U232" s="121"/>
      <c r="V232" s="155">
        <v>9205104</v>
      </c>
      <c r="W232" s="155" t="s">
        <v>10796</v>
      </c>
      <c r="X232" s="7"/>
      <c r="Y232" s="7"/>
      <c r="Z232" s="122"/>
      <c r="AA232" s="7"/>
    </row>
    <row r="233" spans="1:27" ht="30" customHeight="1">
      <c r="A233" s="4"/>
      <c r="B233" s="129" t="s">
        <v>10913</v>
      </c>
      <c r="C233" s="129" t="s">
        <v>10485</v>
      </c>
      <c r="D233" s="129" t="s">
        <v>9850</v>
      </c>
      <c r="E233" s="121"/>
      <c r="F233" s="4"/>
      <c r="G233" s="121"/>
      <c r="H233" s="4"/>
      <c r="I233" s="121"/>
      <c r="J233" s="4"/>
      <c r="K233" s="121"/>
      <c r="L233" s="4"/>
      <c r="M233" s="121"/>
      <c r="N233" s="4"/>
      <c r="O233" s="121"/>
      <c r="P233" s="121"/>
      <c r="Q233" s="121"/>
      <c r="R233" s="121"/>
      <c r="S233" s="121"/>
      <c r="T233" s="121"/>
      <c r="U233" s="121"/>
      <c r="V233" s="155">
        <v>5859920</v>
      </c>
      <c r="W233" s="155" t="s">
        <v>10796</v>
      </c>
      <c r="X233" s="7"/>
      <c r="Y233" s="7"/>
      <c r="Z233" s="122"/>
      <c r="AA233" s="7"/>
    </row>
    <row r="234" spans="1:27" ht="30" customHeight="1">
      <c r="A234" s="4"/>
      <c r="B234" s="129" t="s">
        <v>10914</v>
      </c>
      <c r="C234" s="129" t="s">
        <v>10493</v>
      </c>
      <c r="D234" s="129" t="s">
        <v>10129</v>
      </c>
      <c r="E234" s="121"/>
      <c r="F234" s="4"/>
      <c r="G234" s="121"/>
      <c r="H234" s="4"/>
      <c r="I234" s="121"/>
      <c r="J234" s="4"/>
      <c r="K234" s="121"/>
      <c r="L234" s="4"/>
      <c r="M234" s="121"/>
      <c r="N234" s="4"/>
      <c r="O234" s="121"/>
      <c r="P234" s="121"/>
      <c r="Q234" s="121"/>
      <c r="R234" s="121"/>
      <c r="S234" s="121"/>
      <c r="T234" s="121"/>
      <c r="U234" s="121"/>
      <c r="V234" s="155">
        <v>12165940</v>
      </c>
      <c r="W234" s="155" t="s">
        <v>52</v>
      </c>
      <c r="X234" s="7"/>
      <c r="Y234" s="7"/>
      <c r="Z234" s="122"/>
      <c r="AA234" s="7"/>
    </row>
    <row r="235" spans="1:27" ht="30" customHeight="1">
      <c r="A235" s="4"/>
      <c r="B235" s="129" t="s">
        <v>10915</v>
      </c>
      <c r="C235" s="129" t="s">
        <v>10476</v>
      </c>
      <c r="D235" s="129" t="s">
        <v>9925</v>
      </c>
      <c r="E235" s="121"/>
      <c r="F235" s="4"/>
      <c r="G235" s="121"/>
      <c r="H235" s="4"/>
      <c r="I235" s="121"/>
      <c r="J235" s="4"/>
      <c r="K235" s="121"/>
      <c r="L235" s="4"/>
      <c r="M235" s="121"/>
      <c r="N235" s="4"/>
      <c r="O235" s="121"/>
      <c r="P235" s="121"/>
      <c r="Q235" s="121"/>
      <c r="R235" s="121"/>
      <c r="S235" s="121"/>
      <c r="T235" s="121"/>
      <c r="U235" s="121"/>
      <c r="V235" s="155">
        <v>1334</v>
      </c>
      <c r="W235" s="155" t="s">
        <v>10796</v>
      </c>
      <c r="X235" s="7"/>
      <c r="Y235" s="7"/>
      <c r="Z235" s="122"/>
      <c r="AA235" s="7"/>
    </row>
    <row r="236" spans="1:27" ht="30" customHeight="1">
      <c r="A236" s="4"/>
      <c r="B236" s="129" t="s">
        <v>10916</v>
      </c>
      <c r="C236" s="129" t="s">
        <v>6674</v>
      </c>
      <c r="D236" s="129" t="s">
        <v>10669</v>
      </c>
      <c r="E236" s="121"/>
      <c r="F236" s="4"/>
      <c r="G236" s="121"/>
      <c r="H236" s="4"/>
      <c r="I236" s="121"/>
      <c r="J236" s="4"/>
      <c r="K236" s="121"/>
      <c r="L236" s="4"/>
      <c r="M236" s="121"/>
      <c r="N236" s="4"/>
      <c r="O236" s="121"/>
      <c r="P236" s="121"/>
      <c r="Q236" s="121"/>
      <c r="R236" s="121"/>
      <c r="S236" s="121"/>
      <c r="T236" s="121"/>
      <c r="U236" s="121"/>
      <c r="V236" s="155">
        <v>10000</v>
      </c>
      <c r="W236" s="155" t="s">
        <v>10991</v>
      </c>
      <c r="X236" s="7"/>
      <c r="Y236" s="7"/>
      <c r="Z236" s="122"/>
      <c r="AA236" s="7"/>
    </row>
    <row r="237" spans="1:27" ht="30" customHeight="1">
      <c r="A237" s="4"/>
      <c r="B237" s="129" t="s">
        <v>10917</v>
      </c>
      <c r="C237" s="129" t="s">
        <v>10918</v>
      </c>
      <c r="D237" s="129" t="s">
        <v>9990</v>
      </c>
      <c r="E237" s="121"/>
      <c r="F237" s="4"/>
      <c r="G237" s="121"/>
      <c r="H237" s="4"/>
      <c r="I237" s="121"/>
      <c r="J237" s="4"/>
      <c r="K237" s="121"/>
      <c r="L237" s="4"/>
      <c r="M237" s="121"/>
      <c r="N237" s="4"/>
      <c r="O237" s="121"/>
      <c r="P237" s="121"/>
      <c r="Q237" s="121"/>
      <c r="R237" s="121"/>
      <c r="S237" s="121"/>
      <c r="T237" s="121"/>
      <c r="U237" s="121"/>
      <c r="V237" s="155">
        <v>98304.1</v>
      </c>
      <c r="W237" s="155" t="s">
        <v>52</v>
      </c>
      <c r="X237" s="7"/>
      <c r="Y237" s="7"/>
      <c r="Z237" s="122"/>
      <c r="AA237" s="7"/>
    </row>
    <row r="238" spans="1:27" ht="30" customHeight="1">
      <c r="A238" s="4"/>
      <c r="B238" s="129" t="s">
        <v>10919</v>
      </c>
      <c r="C238" s="129" t="s">
        <v>10920</v>
      </c>
      <c r="D238" s="129" t="s">
        <v>9925</v>
      </c>
      <c r="E238" s="121"/>
      <c r="F238" s="4"/>
      <c r="G238" s="121"/>
      <c r="H238" s="4"/>
      <c r="I238" s="121"/>
      <c r="J238" s="4"/>
      <c r="K238" s="121"/>
      <c r="L238" s="4"/>
      <c r="M238" s="121"/>
      <c r="N238" s="4"/>
      <c r="O238" s="121"/>
      <c r="P238" s="121"/>
      <c r="Q238" s="121"/>
      <c r="R238" s="121"/>
      <c r="S238" s="121"/>
      <c r="T238" s="121"/>
      <c r="U238" s="121"/>
      <c r="V238" s="155">
        <v>1600</v>
      </c>
      <c r="W238" s="155" t="s">
        <v>52</v>
      </c>
      <c r="X238" s="7"/>
      <c r="Y238" s="7"/>
      <c r="Z238" s="122"/>
      <c r="AA238" s="7"/>
    </row>
    <row r="239" spans="1:27" ht="30" customHeight="1">
      <c r="A239" s="4"/>
      <c r="B239" s="129" t="s">
        <v>10921</v>
      </c>
      <c r="C239" s="129" t="s">
        <v>10922</v>
      </c>
      <c r="D239" s="129" t="s">
        <v>10101</v>
      </c>
      <c r="E239" s="121"/>
      <c r="F239" s="4"/>
      <c r="G239" s="121"/>
      <c r="H239" s="4"/>
      <c r="I239" s="121"/>
      <c r="J239" s="4"/>
      <c r="K239" s="121"/>
      <c r="L239" s="4"/>
      <c r="M239" s="121"/>
      <c r="N239" s="4"/>
      <c r="O239" s="121"/>
      <c r="P239" s="121"/>
      <c r="Q239" s="121"/>
      <c r="R239" s="121"/>
      <c r="S239" s="121"/>
      <c r="T239" s="121"/>
      <c r="U239" s="121"/>
      <c r="V239" s="155">
        <v>3000000</v>
      </c>
      <c r="W239" s="155" t="s">
        <v>52</v>
      </c>
      <c r="X239" s="7"/>
      <c r="Y239" s="7"/>
      <c r="Z239" s="122"/>
      <c r="AA239" s="7"/>
    </row>
    <row r="240" spans="1:27" ht="30" customHeight="1">
      <c r="A240" s="4"/>
      <c r="B240" s="129" t="s">
        <v>10923</v>
      </c>
      <c r="C240" s="129" t="s">
        <v>10924</v>
      </c>
      <c r="D240" s="129" t="s">
        <v>10349</v>
      </c>
      <c r="E240" s="121"/>
      <c r="F240" s="4"/>
      <c r="G240" s="121"/>
      <c r="H240" s="4"/>
      <c r="I240" s="121"/>
      <c r="J240" s="4"/>
      <c r="K240" s="121"/>
      <c r="L240" s="4"/>
      <c r="M240" s="121"/>
      <c r="N240" s="4"/>
      <c r="O240" s="121"/>
      <c r="P240" s="121"/>
      <c r="Q240" s="121"/>
      <c r="R240" s="121"/>
      <c r="S240" s="121"/>
      <c r="T240" s="121"/>
      <c r="U240" s="121"/>
      <c r="V240" s="155">
        <v>20000</v>
      </c>
      <c r="W240" s="155" t="s">
        <v>10991</v>
      </c>
      <c r="X240" s="7"/>
      <c r="Y240" s="7"/>
      <c r="Z240" s="122"/>
      <c r="AA240" s="7"/>
    </row>
    <row r="241" spans="1:27" ht="30" customHeight="1">
      <c r="A241" s="4"/>
      <c r="B241" s="129" t="s">
        <v>10925</v>
      </c>
      <c r="C241" s="129" t="s">
        <v>10924</v>
      </c>
      <c r="D241" s="129" t="s">
        <v>10349</v>
      </c>
      <c r="E241" s="121"/>
      <c r="F241" s="4"/>
      <c r="G241" s="121"/>
      <c r="H241" s="4"/>
      <c r="I241" s="121"/>
      <c r="J241" s="4"/>
      <c r="K241" s="121"/>
      <c r="L241" s="4"/>
      <c r="M241" s="121"/>
      <c r="N241" s="4"/>
      <c r="O241" s="121"/>
      <c r="P241" s="121"/>
      <c r="Q241" s="121"/>
      <c r="R241" s="121"/>
      <c r="S241" s="121"/>
      <c r="T241" s="121"/>
      <c r="U241" s="121"/>
      <c r="V241" s="155">
        <v>100000</v>
      </c>
      <c r="W241" s="155" t="s">
        <v>10991</v>
      </c>
      <c r="X241" s="7"/>
      <c r="Y241" s="7"/>
      <c r="Z241" s="122"/>
      <c r="AA241" s="7"/>
    </row>
    <row r="242" spans="1:27" ht="30" customHeight="1">
      <c r="A242" s="4"/>
      <c r="B242" s="129" t="s">
        <v>10926</v>
      </c>
      <c r="C242" s="129" t="s">
        <v>10924</v>
      </c>
      <c r="D242" s="129" t="s">
        <v>10349</v>
      </c>
      <c r="E242" s="121"/>
      <c r="F242" s="4"/>
      <c r="G242" s="121"/>
      <c r="H242" s="4"/>
      <c r="I242" s="121"/>
      <c r="J242" s="4"/>
      <c r="K242" s="121"/>
      <c r="L242" s="4"/>
      <c r="M242" s="121"/>
      <c r="N242" s="4"/>
      <c r="O242" s="121"/>
      <c r="P242" s="121"/>
      <c r="Q242" s="121"/>
      <c r="R242" s="121"/>
      <c r="S242" s="121"/>
      <c r="T242" s="121"/>
      <c r="U242" s="121"/>
      <c r="V242" s="155">
        <v>20000</v>
      </c>
      <c r="W242" s="155" t="s">
        <v>10991</v>
      </c>
      <c r="X242" s="7"/>
      <c r="Y242" s="7"/>
      <c r="Z242" s="122"/>
      <c r="AA242" s="7"/>
    </row>
    <row r="243" spans="1:27" ht="30" customHeight="1">
      <c r="A243" s="4"/>
      <c r="B243" s="129" t="s">
        <v>10927</v>
      </c>
      <c r="C243" s="129" t="s">
        <v>10924</v>
      </c>
      <c r="D243" s="129" t="s">
        <v>10349</v>
      </c>
      <c r="E243" s="121"/>
      <c r="F243" s="4"/>
      <c r="G243" s="121"/>
      <c r="H243" s="4"/>
      <c r="I243" s="121"/>
      <c r="J243" s="4"/>
      <c r="K243" s="121"/>
      <c r="L243" s="4"/>
      <c r="M243" s="121"/>
      <c r="N243" s="4"/>
      <c r="O243" s="121"/>
      <c r="P243" s="121"/>
      <c r="Q243" s="121"/>
      <c r="R243" s="121"/>
      <c r="S243" s="121"/>
      <c r="T243" s="121"/>
      <c r="U243" s="121"/>
      <c r="V243" s="155">
        <v>40000</v>
      </c>
      <c r="W243" s="155" t="s">
        <v>10991</v>
      </c>
      <c r="X243" s="7"/>
      <c r="Y243" s="7"/>
      <c r="Z243" s="122"/>
      <c r="AA243" s="7"/>
    </row>
    <row r="244" spans="1:27" ht="30" customHeight="1">
      <c r="A244" s="4"/>
      <c r="B244" s="129" t="s">
        <v>10928</v>
      </c>
      <c r="C244" s="129" t="s">
        <v>10924</v>
      </c>
      <c r="D244" s="129" t="s">
        <v>10349</v>
      </c>
      <c r="E244" s="121"/>
      <c r="F244" s="4"/>
      <c r="G244" s="121"/>
      <c r="H244" s="4"/>
      <c r="I244" s="121"/>
      <c r="J244" s="4"/>
      <c r="K244" s="121"/>
      <c r="L244" s="4"/>
      <c r="M244" s="121"/>
      <c r="N244" s="4"/>
      <c r="O244" s="121"/>
      <c r="P244" s="121"/>
      <c r="Q244" s="121"/>
      <c r="R244" s="121"/>
      <c r="S244" s="121"/>
      <c r="T244" s="121"/>
      <c r="U244" s="121"/>
      <c r="V244" s="155">
        <v>80000</v>
      </c>
      <c r="W244" s="155" t="s">
        <v>10991</v>
      </c>
      <c r="X244" s="7"/>
      <c r="Y244" s="7"/>
      <c r="Z244" s="122"/>
      <c r="AA244" s="7"/>
    </row>
    <row r="245" spans="1:27" ht="30" customHeight="1">
      <c r="A245" s="4"/>
      <c r="B245" s="129" t="s">
        <v>10929</v>
      </c>
      <c r="C245" s="129" t="s">
        <v>10514</v>
      </c>
      <c r="D245" s="129" t="s">
        <v>10399</v>
      </c>
      <c r="E245" s="121"/>
      <c r="F245" s="4"/>
      <c r="G245" s="121"/>
      <c r="H245" s="4"/>
      <c r="I245" s="121"/>
      <c r="J245" s="4"/>
      <c r="K245" s="121"/>
      <c r="L245" s="4"/>
      <c r="M245" s="121"/>
      <c r="N245" s="4"/>
      <c r="O245" s="121"/>
      <c r="P245" s="121"/>
      <c r="Q245" s="121"/>
      <c r="R245" s="121"/>
      <c r="S245" s="121"/>
      <c r="T245" s="121"/>
      <c r="U245" s="121"/>
      <c r="V245" s="155">
        <v>20500</v>
      </c>
      <c r="W245" s="155" t="s">
        <v>52</v>
      </c>
      <c r="X245" s="7"/>
      <c r="Y245" s="7"/>
      <c r="Z245" s="122"/>
      <c r="AA245" s="7"/>
    </row>
    <row r="246" spans="1:27" ht="30" customHeight="1">
      <c r="A246" s="4"/>
      <c r="B246" s="129" t="s">
        <v>10930</v>
      </c>
      <c r="C246" s="129" t="s">
        <v>10931</v>
      </c>
      <c r="D246" s="129" t="s">
        <v>10399</v>
      </c>
      <c r="E246" s="121"/>
      <c r="F246" s="4"/>
      <c r="G246" s="121"/>
      <c r="H246" s="4"/>
      <c r="I246" s="121"/>
      <c r="J246" s="4"/>
      <c r="K246" s="121"/>
      <c r="L246" s="4"/>
      <c r="M246" s="121"/>
      <c r="N246" s="4"/>
      <c r="O246" s="121"/>
      <c r="P246" s="121"/>
      <c r="Q246" s="121"/>
      <c r="R246" s="121"/>
      <c r="S246" s="121"/>
      <c r="T246" s="121"/>
      <c r="U246" s="121"/>
      <c r="V246" s="155">
        <v>528</v>
      </c>
      <c r="W246" s="155" t="s">
        <v>52</v>
      </c>
      <c r="X246" s="7"/>
      <c r="Y246" s="7"/>
      <c r="Z246" s="122"/>
      <c r="AA246" s="7"/>
    </row>
    <row r="247" spans="1:27" ht="30" customHeight="1">
      <c r="A247" s="4"/>
      <c r="B247" s="129" t="s">
        <v>10932</v>
      </c>
      <c r="C247" s="129" t="s">
        <v>10503</v>
      </c>
      <c r="D247" s="129" t="s">
        <v>10399</v>
      </c>
      <c r="E247" s="121"/>
      <c r="F247" s="4"/>
      <c r="G247" s="121"/>
      <c r="H247" s="4"/>
      <c r="I247" s="121"/>
      <c r="J247" s="4"/>
      <c r="K247" s="121"/>
      <c r="L247" s="4"/>
      <c r="M247" s="121"/>
      <c r="N247" s="4"/>
      <c r="O247" s="121"/>
      <c r="P247" s="121"/>
      <c r="Q247" s="121"/>
      <c r="R247" s="121"/>
      <c r="S247" s="121"/>
      <c r="T247" s="121"/>
      <c r="U247" s="121"/>
      <c r="V247" s="155">
        <v>11075</v>
      </c>
      <c r="W247" s="155" t="s">
        <v>52</v>
      </c>
      <c r="X247" s="7"/>
      <c r="Y247" s="7"/>
      <c r="Z247" s="122"/>
      <c r="AA247" s="7"/>
    </row>
    <row r="248" spans="1:27" ht="30" customHeight="1">
      <c r="A248" s="4"/>
      <c r="B248" s="129" t="s">
        <v>10933</v>
      </c>
      <c r="C248" s="129" t="s">
        <v>10507</v>
      </c>
      <c r="D248" s="129" t="s">
        <v>10399</v>
      </c>
      <c r="E248" s="121"/>
      <c r="F248" s="4"/>
      <c r="G248" s="121"/>
      <c r="H248" s="4"/>
      <c r="I248" s="121"/>
      <c r="J248" s="4"/>
      <c r="K248" s="121"/>
      <c r="L248" s="4"/>
      <c r="M248" s="121"/>
      <c r="N248" s="4"/>
      <c r="O248" s="121"/>
      <c r="P248" s="121"/>
      <c r="Q248" s="121"/>
      <c r="R248" s="121"/>
      <c r="S248" s="121"/>
      <c r="T248" s="121"/>
      <c r="U248" s="121"/>
      <c r="V248" s="155">
        <v>29200</v>
      </c>
      <c r="W248" s="155" t="s">
        <v>52</v>
      </c>
      <c r="X248" s="7"/>
      <c r="Y248" s="7"/>
      <c r="Z248" s="122"/>
      <c r="AA248" s="7"/>
    </row>
    <row r="249" spans="1:27" ht="30" customHeight="1">
      <c r="A249" s="4"/>
      <c r="B249" s="129" t="s">
        <v>10934</v>
      </c>
      <c r="C249" s="129" t="s">
        <v>10509</v>
      </c>
      <c r="D249" s="129" t="s">
        <v>10399</v>
      </c>
      <c r="E249" s="121"/>
      <c r="F249" s="4"/>
      <c r="G249" s="121"/>
      <c r="H249" s="4"/>
      <c r="I249" s="121"/>
      <c r="J249" s="4"/>
      <c r="K249" s="121"/>
      <c r="L249" s="4"/>
      <c r="M249" s="121"/>
      <c r="N249" s="4"/>
      <c r="O249" s="121"/>
      <c r="P249" s="121"/>
      <c r="Q249" s="121"/>
      <c r="R249" s="121"/>
      <c r="S249" s="121"/>
      <c r="T249" s="121"/>
      <c r="U249" s="121"/>
      <c r="V249" s="155">
        <v>251</v>
      </c>
      <c r="W249" s="155" t="s">
        <v>52</v>
      </c>
      <c r="X249" s="7"/>
      <c r="Y249" s="7"/>
      <c r="Z249" s="122"/>
      <c r="AA249" s="7"/>
    </row>
    <row r="250" spans="1:27" ht="30" customHeight="1">
      <c r="A250" s="4"/>
      <c r="B250" s="129" t="s">
        <v>10935</v>
      </c>
      <c r="C250" s="129" t="s">
        <v>10215</v>
      </c>
      <c r="D250" s="129" t="s">
        <v>10399</v>
      </c>
      <c r="E250" s="121"/>
      <c r="F250" s="4"/>
      <c r="G250" s="121"/>
      <c r="H250" s="4"/>
      <c r="I250" s="121"/>
      <c r="J250" s="4"/>
      <c r="K250" s="121"/>
      <c r="L250" s="4"/>
      <c r="M250" s="121"/>
      <c r="N250" s="4"/>
      <c r="O250" s="121"/>
      <c r="P250" s="121"/>
      <c r="Q250" s="121"/>
      <c r="R250" s="121"/>
      <c r="S250" s="121"/>
      <c r="T250" s="121"/>
      <c r="U250" s="121"/>
      <c r="V250" s="155">
        <v>20500</v>
      </c>
      <c r="W250" s="155" t="s">
        <v>52</v>
      </c>
      <c r="X250" s="7"/>
      <c r="Y250" s="7"/>
      <c r="Z250" s="122"/>
      <c r="AA250" s="7"/>
    </row>
    <row r="251" spans="1:27" ht="30" customHeight="1">
      <c r="A251" s="4"/>
      <c r="B251" s="129" t="s">
        <v>10936</v>
      </c>
      <c r="C251" s="129" t="s">
        <v>10215</v>
      </c>
      <c r="D251" s="129" t="s">
        <v>10399</v>
      </c>
      <c r="E251" s="121"/>
      <c r="F251" s="4"/>
      <c r="G251" s="121"/>
      <c r="H251" s="4"/>
      <c r="I251" s="121"/>
      <c r="J251" s="4"/>
      <c r="K251" s="121"/>
      <c r="L251" s="4"/>
      <c r="M251" s="121"/>
      <c r="N251" s="4"/>
      <c r="O251" s="121"/>
      <c r="P251" s="121"/>
      <c r="Q251" s="121"/>
      <c r="R251" s="121"/>
      <c r="S251" s="121"/>
      <c r="T251" s="121"/>
      <c r="U251" s="121"/>
      <c r="V251" s="155">
        <v>528</v>
      </c>
      <c r="W251" s="155" t="s">
        <v>52</v>
      </c>
      <c r="X251" s="7"/>
      <c r="Y251" s="7"/>
      <c r="Z251" s="122"/>
      <c r="AA251" s="7"/>
    </row>
    <row r="252" spans="1:27" ht="30" customHeight="1">
      <c r="A252" s="4"/>
      <c r="B252" s="129" t="s">
        <v>10937</v>
      </c>
      <c r="C252" s="129" t="s">
        <v>10517</v>
      </c>
      <c r="D252" s="129" t="s">
        <v>10399</v>
      </c>
      <c r="E252" s="121"/>
      <c r="F252" s="4"/>
      <c r="G252" s="121"/>
      <c r="H252" s="4"/>
      <c r="I252" s="121"/>
      <c r="J252" s="4"/>
      <c r="K252" s="121"/>
      <c r="L252" s="4"/>
      <c r="M252" s="121"/>
      <c r="N252" s="4"/>
      <c r="O252" s="121"/>
      <c r="P252" s="121"/>
      <c r="Q252" s="121"/>
      <c r="R252" s="121"/>
      <c r="S252" s="121"/>
      <c r="T252" s="121"/>
      <c r="U252" s="121"/>
      <c r="V252" s="155">
        <v>75405</v>
      </c>
      <c r="W252" s="155" t="s">
        <v>52</v>
      </c>
      <c r="X252" s="7"/>
      <c r="Y252" s="7"/>
      <c r="Z252" s="122"/>
      <c r="AA252" s="7"/>
    </row>
    <row r="253" spans="1:27" ht="30" customHeight="1">
      <c r="A253" s="4"/>
      <c r="B253" s="129" t="s">
        <v>10937</v>
      </c>
      <c r="C253" s="129" t="s">
        <v>10501</v>
      </c>
      <c r="D253" s="129" t="s">
        <v>10399</v>
      </c>
      <c r="E253" s="121"/>
      <c r="F253" s="4"/>
      <c r="G253" s="121"/>
      <c r="H253" s="4"/>
      <c r="I253" s="121"/>
      <c r="J253" s="4"/>
      <c r="K253" s="121"/>
      <c r="L253" s="4"/>
      <c r="M253" s="121"/>
      <c r="N253" s="4"/>
      <c r="O253" s="121"/>
      <c r="P253" s="121"/>
      <c r="Q253" s="121"/>
      <c r="R253" s="121"/>
      <c r="S253" s="121"/>
      <c r="T253" s="121"/>
      <c r="U253" s="121"/>
      <c r="V253" s="155">
        <v>18244</v>
      </c>
      <c r="W253" s="155" t="s">
        <v>52</v>
      </c>
      <c r="X253" s="7"/>
      <c r="Y253" s="7"/>
      <c r="Z253" s="122"/>
      <c r="AA253" s="7"/>
    </row>
    <row r="254" spans="1:27" ht="30" customHeight="1">
      <c r="A254" s="4"/>
      <c r="B254" s="129" t="s">
        <v>10938</v>
      </c>
      <c r="C254" s="129" t="s">
        <v>10939</v>
      </c>
      <c r="D254" s="129" t="s">
        <v>10399</v>
      </c>
      <c r="E254" s="121"/>
      <c r="F254" s="4"/>
      <c r="G254" s="121"/>
      <c r="H254" s="4"/>
      <c r="I254" s="121"/>
      <c r="J254" s="4"/>
      <c r="K254" s="121"/>
      <c r="L254" s="4"/>
      <c r="M254" s="121"/>
      <c r="N254" s="4"/>
      <c r="O254" s="121"/>
      <c r="P254" s="121"/>
      <c r="Q254" s="121"/>
      <c r="R254" s="121"/>
      <c r="S254" s="121"/>
      <c r="T254" s="121"/>
      <c r="U254" s="121"/>
      <c r="V254" s="155">
        <v>230000</v>
      </c>
      <c r="W254" s="155" t="s">
        <v>52</v>
      </c>
      <c r="X254" s="7"/>
      <c r="Y254" s="7"/>
      <c r="Z254" s="122"/>
      <c r="AA254" s="7"/>
    </row>
    <row r="255" spans="1:27" ht="30" customHeight="1">
      <c r="A255" s="4"/>
      <c r="B255" s="129" t="s">
        <v>10940</v>
      </c>
      <c r="C255" s="129" t="s">
        <v>10215</v>
      </c>
      <c r="D255" s="129" t="s">
        <v>10399</v>
      </c>
      <c r="E255" s="121"/>
      <c r="F255" s="4"/>
      <c r="G255" s="121"/>
      <c r="H255" s="4"/>
      <c r="I255" s="121"/>
      <c r="J255" s="4"/>
      <c r="K255" s="121"/>
      <c r="L255" s="4"/>
      <c r="M255" s="121"/>
      <c r="N255" s="4"/>
      <c r="O255" s="121"/>
      <c r="P255" s="121"/>
      <c r="Q255" s="121"/>
      <c r="R255" s="121"/>
      <c r="S255" s="121"/>
      <c r="T255" s="121"/>
      <c r="U255" s="121"/>
      <c r="V255" s="155">
        <v>150000</v>
      </c>
      <c r="W255" s="155" t="s">
        <v>52</v>
      </c>
      <c r="X255" s="7"/>
      <c r="Y255" s="7"/>
      <c r="Z255" s="122"/>
      <c r="AA255" s="7"/>
    </row>
    <row r="256" spans="1:27" ht="30" customHeight="1">
      <c r="A256" s="4"/>
      <c r="B256" s="129" t="s">
        <v>10941</v>
      </c>
      <c r="C256" s="129" t="s">
        <v>10942</v>
      </c>
      <c r="D256" s="129" t="s">
        <v>10210</v>
      </c>
      <c r="E256" s="121"/>
      <c r="F256" s="4"/>
      <c r="G256" s="121"/>
      <c r="H256" s="4"/>
      <c r="I256" s="121"/>
      <c r="J256" s="4"/>
      <c r="K256" s="121"/>
      <c r="L256" s="4"/>
      <c r="M256" s="121"/>
      <c r="N256" s="4"/>
      <c r="O256" s="121"/>
      <c r="P256" s="121"/>
      <c r="Q256" s="121"/>
      <c r="R256" s="121"/>
      <c r="S256" s="121"/>
      <c r="T256" s="121"/>
      <c r="U256" s="121"/>
      <c r="V256" s="155">
        <v>1500</v>
      </c>
      <c r="W256" s="155" t="s">
        <v>52</v>
      </c>
      <c r="X256" s="7"/>
      <c r="Y256" s="7"/>
      <c r="Z256" s="122"/>
      <c r="AA256" s="7"/>
    </row>
    <row r="257" spans="1:27" ht="30" customHeight="1">
      <c r="A257" s="4"/>
      <c r="B257" s="129" t="s">
        <v>10943</v>
      </c>
      <c r="C257" s="129" t="s">
        <v>10944</v>
      </c>
      <c r="D257" s="129" t="s">
        <v>10210</v>
      </c>
      <c r="E257" s="121"/>
      <c r="F257" s="4"/>
      <c r="G257" s="121"/>
      <c r="H257" s="4"/>
      <c r="I257" s="121"/>
      <c r="J257" s="4"/>
      <c r="K257" s="121"/>
      <c r="L257" s="4"/>
      <c r="M257" s="121"/>
      <c r="N257" s="4"/>
      <c r="O257" s="121"/>
      <c r="P257" s="121"/>
      <c r="Q257" s="121"/>
      <c r="R257" s="121"/>
      <c r="S257" s="121"/>
      <c r="T257" s="121"/>
      <c r="U257" s="121"/>
      <c r="V257" s="155">
        <v>250</v>
      </c>
      <c r="W257" s="155" t="s">
        <v>52</v>
      </c>
      <c r="X257" s="7"/>
      <c r="Y257" s="7"/>
      <c r="Z257" s="122"/>
      <c r="AA257" s="7"/>
    </row>
    <row r="258" spans="1:27" ht="30" customHeight="1">
      <c r="A258" s="4"/>
      <c r="B258" s="129" t="s">
        <v>10945</v>
      </c>
      <c r="C258" s="129" t="s">
        <v>10944</v>
      </c>
      <c r="D258" s="129" t="s">
        <v>10210</v>
      </c>
      <c r="E258" s="121"/>
      <c r="F258" s="4"/>
      <c r="G258" s="121"/>
      <c r="H258" s="4"/>
      <c r="I258" s="121"/>
      <c r="J258" s="4"/>
      <c r="K258" s="121"/>
      <c r="L258" s="4"/>
      <c r="M258" s="121"/>
      <c r="N258" s="4"/>
      <c r="O258" s="121"/>
      <c r="P258" s="121"/>
      <c r="Q258" s="121"/>
      <c r="R258" s="121"/>
      <c r="S258" s="121"/>
      <c r="T258" s="121"/>
      <c r="U258" s="121"/>
      <c r="V258" s="155">
        <v>600</v>
      </c>
      <c r="W258" s="155" t="s">
        <v>52</v>
      </c>
      <c r="X258" s="7"/>
      <c r="Y258" s="7"/>
      <c r="Z258" s="122"/>
      <c r="AA258" s="7"/>
    </row>
    <row r="259" spans="1:27" ht="30" customHeight="1">
      <c r="A259" s="4"/>
      <c r="B259" s="129" t="s">
        <v>10946</v>
      </c>
      <c r="C259" s="129" t="s">
        <v>6674</v>
      </c>
      <c r="D259" s="129" t="s">
        <v>10210</v>
      </c>
      <c r="E259" s="121"/>
      <c r="F259" s="4"/>
      <c r="G259" s="121"/>
      <c r="H259" s="4"/>
      <c r="I259" s="121"/>
      <c r="J259" s="4"/>
      <c r="K259" s="121"/>
      <c r="L259" s="4"/>
      <c r="M259" s="121"/>
      <c r="N259" s="4"/>
      <c r="O259" s="121"/>
      <c r="P259" s="121"/>
      <c r="Q259" s="121"/>
      <c r="R259" s="121"/>
      <c r="S259" s="121"/>
      <c r="T259" s="121"/>
      <c r="U259" s="121"/>
      <c r="V259" s="155">
        <v>7000</v>
      </c>
      <c r="W259" s="155" t="s">
        <v>52</v>
      </c>
      <c r="X259" s="7"/>
      <c r="Y259" s="7"/>
      <c r="Z259" s="122"/>
      <c r="AA259" s="7"/>
    </row>
    <row r="260" spans="1:27" ht="30" customHeight="1">
      <c r="A260" s="4"/>
      <c r="B260" s="129" t="s">
        <v>10947</v>
      </c>
      <c r="C260" s="129" t="s">
        <v>6674</v>
      </c>
      <c r="D260" s="129" t="s">
        <v>10210</v>
      </c>
      <c r="E260" s="121"/>
      <c r="F260" s="4"/>
      <c r="G260" s="121"/>
      <c r="H260" s="4"/>
      <c r="I260" s="121"/>
      <c r="J260" s="4"/>
      <c r="K260" s="121"/>
      <c r="L260" s="4"/>
      <c r="M260" s="121"/>
      <c r="N260" s="4"/>
      <c r="O260" s="121"/>
      <c r="P260" s="121"/>
      <c r="Q260" s="121"/>
      <c r="R260" s="121"/>
      <c r="S260" s="121"/>
      <c r="T260" s="121"/>
      <c r="U260" s="121"/>
      <c r="V260" s="155">
        <v>7000</v>
      </c>
      <c r="W260" s="155" t="s">
        <v>52</v>
      </c>
      <c r="X260" s="7"/>
      <c r="Y260" s="7"/>
      <c r="Z260" s="122"/>
      <c r="AA260" s="7"/>
    </row>
    <row r="261" spans="1:27" ht="30" customHeight="1">
      <c r="A261" s="4"/>
      <c r="B261" s="129" t="s">
        <v>10948</v>
      </c>
      <c r="C261" s="129" t="s">
        <v>6674</v>
      </c>
      <c r="D261" s="129" t="s">
        <v>10210</v>
      </c>
      <c r="E261" s="121"/>
      <c r="F261" s="4"/>
      <c r="G261" s="121"/>
      <c r="H261" s="4"/>
      <c r="I261" s="121"/>
      <c r="J261" s="4"/>
      <c r="K261" s="121"/>
      <c r="L261" s="4"/>
      <c r="M261" s="121"/>
      <c r="N261" s="4"/>
      <c r="O261" s="121"/>
      <c r="P261" s="121"/>
      <c r="Q261" s="121"/>
      <c r="R261" s="121"/>
      <c r="S261" s="121"/>
      <c r="T261" s="121"/>
      <c r="U261" s="121"/>
      <c r="V261" s="155">
        <v>24000</v>
      </c>
      <c r="W261" s="155" t="s">
        <v>52</v>
      </c>
      <c r="X261" s="7"/>
      <c r="Y261" s="7"/>
      <c r="Z261" s="122"/>
      <c r="AA261" s="7"/>
    </row>
    <row r="262" spans="1:27" ht="30" customHeight="1">
      <c r="A262" s="4"/>
      <c r="B262" s="129" t="s">
        <v>10949</v>
      </c>
      <c r="C262" s="129" t="s">
        <v>10309</v>
      </c>
      <c r="D262" s="129" t="s">
        <v>9990</v>
      </c>
      <c r="E262" s="121"/>
      <c r="F262" s="4"/>
      <c r="G262" s="121"/>
      <c r="H262" s="4"/>
      <c r="I262" s="121"/>
      <c r="J262" s="4"/>
      <c r="K262" s="121"/>
      <c r="L262" s="4"/>
      <c r="M262" s="121"/>
      <c r="N262" s="4"/>
      <c r="O262" s="121"/>
      <c r="P262" s="121"/>
      <c r="Q262" s="121"/>
      <c r="R262" s="121"/>
      <c r="S262" s="121"/>
      <c r="T262" s="121"/>
      <c r="U262" s="121"/>
      <c r="V262" s="155">
        <v>75513</v>
      </c>
      <c r="W262" s="155" t="s">
        <v>10992</v>
      </c>
      <c r="X262" s="7"/>
      <c r="Y262" s="7"/>
      <c r="Z262" s="122"/>
      <c r="AA262" s="7"/>
    </row>
    <row r="263" spans="1:27" ht="30" customHeight="1">
      <c r="A263" s="4"/>
      <c r="B263" s="129" t="s">
        <v>10950</v>
      </c>
      <c r="C263" s="129" t="s">
        <v>10309</v>
      </c>
      <c r="D263" s="129" t="s">
        <v>9990</v>
      </c>
      <c r="E263" s="121"/>
      <c r="F263" s="4"/>
      <c r="G263" s="121"/>
      <c r="H263" s="4"/>
      <c r="I263" s="121"/>
      <c r="J263" s="4"/>
      <c r="K263" s="121"/>
      <c r="L263" s="4"/>
      <c r="M263" s="121"/>
      <c r="N263" s="4"/>
      <c r="O263" s="121"/>
      <c r="P263" s="121"/>
      <c r="Q263" s="121"/>
      <c r="R263" s="121"/>
      <c r="S263" s="121"/>
      <c r="T263" s="121"/>
      <c r="U263" s="121"/>
      <c r="V263" s="155">
        <v>57159</v>
      </c>
      <c r="W263" s="155" t="s">
        <v>10992</v>
      </c>
      <c r="X263" s="7"/>
      <c r="Y263" s="7"/>
      <c r="Z263" s="122"/>
      <c r="AA263" s="7"/>
    </row>
    <row r="264" spans="1:27" ht="30" customHeight="1">
      <c r="A264" s="4"/>
      <c r="B264" s="129" t="s">
        <v>10951</v>
      </c>
      <c r="C264" s="129" t="s">
        <v>10952</v>
      </c>
      <c r="D264" s="129" t="s">
        <v>9990</v>
      </c>
      <c r="E264" s="121"/>
      <c r="F264" s="4"/>
      <c r="G264" s="121"/>
      <c r="H264" s="4"/>
      <c r="I264" s="121"/>
      <c r="J264" s="4"/>
      <c r="K264" s="121"/>
      <c r="L264" s="4"/>
      <c r="M264" s="121"/>
      <c r="N264" s="4"/>
      <c r="O264" s="121"/>
      <c r="P264" s="121"/>
      <c r="Q264" s="121"/>
      <c r="R264" s="121"/>
      <c r="S264" s="121"/>
      <c r="T264" s="121"/>
      <c r="U264" s="121"/>
      <c r="V264" s="155">
        <v>292</v>
      </c>
      <c r="W264" s="155" t="s">
        <v>10773</v>
      </c>
      <c r="X264" s="7"/>
      <c r="Y264" s="7"/>
      <c r="Z264" s="122"/>
      <c r="AA264" s="7"/>
    </row>
    <row r="265" spans="1:27" ht="30" customHeight="1">
      <c r="A265" s="4"/>
      <c r="B265" s="129" t="s">
        <v>10953</v>
      </c>
      <c r="C265" s="129" t="s">
        <v>10385</v>
      </c>
      <c r="D265" s="129" t="s">
        <v>10399</v>
      </c>
      <c r="E265" s="121"/>
      <c r="F265" s="4"/>
      <c r="G265" s="121"/>
      <c r="H265" s="4"/>
      <c r="I265" s="121"/>
      <c r="J265" s="4"/>
      <c r="K265" s="121"/>
      <c r="L265" s="4"/>
      <c r="M265" s="121"/>
      <c r="N265" s="4"/>
      <c r="O265" s="121"/>
      <c r="P265" s="121"/>
      <c r="Q265" s="121"/>
      <c r="R265" s="121"/>
      <c r="S265" s="121"/>
      <c r="T265" s="121"/>
      <c r="U265" s="121"/>
      <c r="V265" s="155">
        <v>2970203</v>
      </c>
      <c r="W265" s="155" t="s">
        <v>10773</v>
      </c>
      <c r="X265" s="7"/>
      <c r="Y265" s="7"/>
      <c r="Z265" s="122"/>
      <c r="AA265" s="7"/>
    </row>
    <row r="266" spans="1:27" ht="30" customHeight="1">
      <c r="A266" s="4"/>
      <c r="B266" s="129" t="s">
        <v>10954</v>
      </c>
      <c r="C266" s="129" t="s">
        <v>10955</v>
      </c>
      <c r="D266" s="129" t="s">
        <v>9925</v>
      </c>
      <c r="E266" s="121"/>
      <c r="F266" s="4"/>
      <c r="G266" s="121"/>
      <c r="H266" s="4"/>
      <c r="I266" s="121"/>
      <c r="J266" s="4"/>
      <c r="K266" s="121"/>
      <c r="L266" s="4"/>
      <c r="M266" s="121"/>
      <c r="N266" s="4"/>
      <c r="O266" s="121"/>
      <c r="P266" s="121"/>
      <c r="Q266" s="121"/>
      <c r="R266" s="121"/>
      <c r="S266" s="121"/>
      <c r="T266" s="121"/>
      <c r="U266" s="121"/>
      <c r="V266" s="155">
        <v>19845</v>
      </c>
      <c r="W266" s="155" t="s">
        <v>10992</v>
      </c>
      <c r="X266" s="7"/>
      <c r="Y266" s="7"/>
      <c r="Z266" s="122"/>
      <c r="AA266" s="7"/>
    </row>
    <row r="267" spans="1:27" ht="30" customHeight="1">
      <c r="A267" s="4"/>
      <c r="B267" s="129" t="s">
        <v>10956</v>
      </c>
      <c r="C267" s="129" t="s">
        <v>10957</v>
      </c>
      <c r="D267" s="129" t="s">
        <v>9990</v>
      </c>
      <c r="E267" s="121"/>
      <c r="F267" s="4"/>
      <c r="G267" s="121"/>
      <c r="H267" s="4"/>
      <c r="I267" s="121"/>
      <c r="J267" s="4"/>
      <c r="K267" s="121"/>
      <c r="L267" s="4"/>
      <c r="M267" s="121"/>
      <c r="N267" s="4"/>
      <c r="O267" s="121"/>
      <c r="P267" s="121"/>
      <c r="Q267" s="121"/>
      <c r="R267" s="121"/>
      <c r="S267" s="121"/>
      <c r="T267" s="121"/>
      <c r="U267" s="121"/>
      <c r="V267" s="155">
        <v>680</v>
      </c>
      <c r="W267" s="155" t="s">
        <v>52</v>
      </c>
      <c r="X267" s="7"/>
      <c r="Y267" s="7"/>
      <c r="Z267" s="122"/>
      <c r="AA267" s="7"/>
    </row>
    <row r="268" spans="1:27" ht="30" customHeight="1">
      <c r="A268" s="4"/>
      <c r="B268" s="129" t="s">
        <v>10958</v>
      </c>
      <c r="C268" s="129" t="s">
        <v>10007</v>
      </c>
      <c r="D268" s="129" t="s">
        <v>9925</v>
      </c>
      <c r="E268" s="121"/>
      <c r="F268" s="4"/>
      <c r="G268" s="121"/>
      <c r="H268" s="4"/>
      <c r="I268" s="121"/>
      <c r="J268" s="4"/>
      <c r="K268" s="121"/>
      <c r="L268" s="4"/>
      <c r="M268" s="121"/>
      <c r="N268" s="4"/>
      <c r="O268" s="121"/>
      <c r="P268" s="121"/>
      <c r="Q268" s="121"/>
      <c r="R268" s="121"/>
      <c r="S268" s="121"/>
      <c r="T268" s="121"/>
      <c r="U268" s="121"/>
      <c r="V268" s="155">
        <v>5634</v>
      </c>
      <c r="W268" s="155" t="s">
        <v>10992</v>
      </c>
      <c r="X268" s="7"/>
      <c r="Y268" s="7"/>
      <c r="Z268" s="122"/>
      <c r="AA268" s="7"/>
    </row>
    <row r="269" spans="1:27" ht="30" customHeight="1">
      <c r="A269" s="4"/>
      <c r="B269" s="129" t="s">
        <v>10959</v>
      </c>
      <c r="C269" s="129" t="s">
        <v>9999</v>
      </c>
      <c r="D269" s="129" t="s">
        <v>9990</v>
      </c>
      <c r="E269" s="121"/>
      <c r="F269" s="4"/>
      <c r="G269" s="121"/>
      <c r="H269" s="4"/>
      <c r="I269" s="121"/>
      <c r="J269" s="4"/>
      <c r="K269" s="121"/>
      <c r="L269" s="4"/>
      <c r="M269" s="121"/>
      <c r="N269" s="4"/>
      <c r="O269" s="121"/>
      <c r="P269" s="121"/>
      <c r="Q269" s="121"/>
      <c r="R269" s="121"/>
      <c r="S269" s="121"/>
      <c r="T269" s="121"/>
      <c r="U269" s="121"/>
      <c r="V269" s="155">
        <v>9338</v>
      </c>
      <c r="W269" s="155" t="s">
        <v>10992</v>
      </c>
      <c r="X269" s="7"/>
      <c r="Y269" s="7"/>
      <c r="Z269" s="122"/>
      <c r="AA269" s="7"/>
    </row>
    <row r="270" spans="1:27" ht="30" customHeight="1">
      <c r="A270" s="4"/>
      <c r="B270" s="129" t="s">
        <v>10960</v>
      </c>
      <c r="C270" s="129" t="s">
        <v>10961</v>
      </c>
      <c r="D270" s="129" t="s">
        <v>9990</v>
      </c>
      <c r="E270" s="121"/>
      <c r="F270" s="4"/>
      <c r="G270" s="121"/>
      <c r="H270" s="4"/>
      <c r="I270" s="121"/>
      <c r="J270" s="4"/>
      <c r="K270" s="121"/>
      <c r="L270" s="4"/>
      <c r="M270" s="121"/>
      <c r="N270" s="4"/>
      <c r="O270" s="121"/>
      <c r="P270" s="121"/>
      <c r="Q270" s="121"/>
      <c r="R270" s="121"/>
      <c r="S270" s="121"/>
      <c r="T270" s="121"/>
      <c r="U270" s="121"/>
      <c r="V270" s="155">
        <v>3976</v>
      </c>
      <c r="W270" s="155" t="s">
        <v>10992</v>
      </c>
      <c r="X270" s="7"/>
      <c r="Y270" s="7"/>
      <c r="Z270" s="122"/>
      <c r="AA270" s="7"/>
    </row>
    <row r="271" spans="1:27" ht="30" customHeight="1">
      <c r="A271" s="4"/>
      <c r="B271" s="129" t="s">
        <v>10962</v>
      </c>
      <c r="C271" s="129" t="s">
        <v>10005</v>
      </c>
      <c r="D271" s="129" t="s">
        <v>9925</v>
      </c>
      <c r="E271" s="121"/>
      <c r="F271" s="4"/>
      <c r="G271" s="121"/>
      <c r="H271" s="4"/>
      <c r="I271" s="121"/>
      <c r="J271" s="4"/>
      <c r="K271" s="121"/>
      <c r="L271" s="4"/>
      <c r="M271" s="121"/>
      <c r="N271" s="4"/>
      <c r="O271" s="121"/>
      <c r="P271" s="121"/>
      <c r="Q271" s="121"/>
      <c r="R271" s="121"/>
      <c r="S271" s="121"/>
      <c r="T271" s="121"/>
      <c r="U271" s="121"/>
      <c r="V271" s="155">
        <v>22984</v>
      </c>
      <c r="W271" s="155" t="s">
        <v>10992</v>
      </c>
      <c r="X271" s="7"/>
      <c r="Y271" s="7"/>
      <c r="Z271" s="122"/>
      <c r="AA271" s="7"/>
    </row>
    <row r="272" spans="1:27" ht="30" customHeight="1">
      <c r="A272" s="4"/>
      <c r="B272" s="129" t="s">
        <v>10963</v>
      </c>
      <c r="C272" s="129" t="s">
        <v>10964</v>
      </c>
      <c r="D272" s="129" t="s">
        <v>9925</v>
      </c>
      <c r="E272" s="121"/>
      <c r="F272" s="4"/>
      <c r="G272" s="121"/>
      <c r="H272" s="4"/>
      <c r="I272" s="121"/>
      <c r="J272" s="4"/>
      <c r="K272" s="121"/>
      <c r="L272" s="4"/>
      <c r="M272" s="121"/>
      <c r="N272" s="4"/>
      <c r="O272" s="121"/>
      <c r="P272" s="121"/>
      <c r="Q272" s="121"/>
      <c r="R272" s="121"/>
      <c r="S272" s="121"/>
      <c r="T272" s="121"/>
      <c r="U272" s="121"/>
      <c r="V272" s="155">
        <v>12071</v>
      </c>
      <c r="W272" s="155" t="s">
        <v>10992</v>
      </c>
      <c r="X272" s="7"/>
      <c r="Y272" s="7"/>
      <c r="Z272" s="122"/>
      <c r="AA272" s="7"/>
    </row>
    <row r="273" spans="1:27" ht="30" customHeight="1">
      <c r="A273" s="4"/>
      <c r="B273" s="129" t="s">
        <v>10965</v>
      </c>
      <c r="C273" s="129" t="s">
        <v>10966</v>
      </c>
      <c r="D273" s="129" t="s">
        <v>9990</v>
      </c>
      <c r="E273" s="121"/>
      <c r="F273" s="4"/>
      <c r="G273" s="121"/>
      <c r="H273" s="4"/>
      <c r="I273" s="121"/>
      <c r="J273" s="4"/>
      <c r="K273" s="121"/>
      <c r="L273" s="4"/>
      <c r="M273" s="121"/>
      <c r="N273" s="4"/>
      <c r="O273" s="121"/>
      <c r="P273" s="121"/>
      <c r="Q273" s="121"/>
      <c r="R273" s="121"/>
      <c r="S273" s="121"/>
      <c r="T273" s="121"/>
      <c r="U273" s="121"/>
      <c r="V273" s="155">
        <v>26156</v>
      </c>
      <c r="W273" s="155" t="s">
        <v>10992</v>
      </c>
      <c r="X273" s="7"/>
      <c r="Y273" s="7"/>
      <c r="Z273" s="122"/>
      <c r="AA273" s="7"/>
    </row>
    <row r="274" spans="1:27" ht="30" customHeight="1">
      <c r="A274" s="4"/>
      <c r="B274" s="129" t="s">
        <v>10967</v>
      </c>
      <c r="C274" s="129" t="s">
        <v>10966</v>
      </c>
      <c r="D274" s="129" t="s">
        <v>9990</v>
      </c>
      <c r="E274" s="121"/>
      <c r="F274" s="4"/>
      <c r="G274" s="121"/>
      <c r="H274" s="4"/>
      <c r="I274" s="121"/>
      <c r="J274" s="4"/>
      <c r="K274" s="121"/>
      <c r="L274" s="4"/>
      <c r="M274" s="121"/>
      <c r="N274" s="4"/>
      <c r="O274" s="121"/>
      <c r="P274" s="121"/>
      <c r="Q274" s="121"/>
      <c r="R274" s="121"/>
      <c r="S274" s="121"/>
      <c r="T274" s="121"/>
      <c r="U274" s="121"/>
      <c r="V274" s="155">
        <v>49781</v>
      </c>
      <c r="W274" s="155" t="s">
        <v>10992</v>
      </c>
      <c r="X274" s="7"/>
      <c r="Y274" s="7"/>
      <c r="Z274" s="122"/>
      <c r="AA274" s="7"/>
    </row>
    <row r="275" spans="1:27" ht="30" customHeight="1">
      <c r="A275" s="4"/>
      <c r="B275" s="129" t="s">
        <v>10968</v>
      </c>
      <c r="C275" s="129" t="s">
        <v>10969</v>
      </c>
      <c r="D275" s="129" t="s">
        <v>9990</v>
      </c>
      <c r="E275" s="121"/>
      <c r="F275" s="4"/>
      <c r="G275" s="121"/>
      <c r="H275" s="4"/>
      <c r="I275" s="121"/>
      <c r="J275" s="4"/>
      <c r="K275" s="121"/>
      <c r="L275" s="4"/>
      <c r="M275" s="121"/>
      <c r="N275" s="4"/>
      <c r="O275" s="121"/>
      <c r="P275" s="121"/>
      <c r="Q275" s="121"/>
      <c r="R275" s="121"/>
      <c r="S275" s="121"/>
      <c r="T275" s="121"/>
      <c r="U275" s="121"/>
      <c r="V275" s="155">
        <v>21273</v>
      </c>
      <c r="W275" s="155" t="s">
        <v>10992</v>
      </c>
      <c r="X275" s="7"/>
      <c r="Y275" s="7"/>
      <c r="Z275" s="122"/>
      <c r="AA275" s="7"/>
    </row>
    <row r="276" spans="1:27" ht="30" customHeight="1">
      <c r="A276" s="4"/>
      <c r="B276" s="129" t="s">
        <v>10970</v>
      </c>
      <c r="C276" s="129" t="s">
        <v>10385</v>
      </c>
      <c r="D276" s="129" t="s">
        <v>10399</v>
      </c>
      <c r="E276" s="121"/>
      <c r="F276" s="4"/>
      <c r="G276" s="121"/>
      <c r="H276" s="4"/>
      <c r="I276" s="121"/>
      <c r="J276" s="4"/>
      <c r="K276" s="121"/>
      <c r="L276" s="4"/>
      <c r="M276" s="121"/>
      <c r="N276" s="4"/>
      <c r="O276" s="121"/>
      <c r="P276" s="121"/>
      <c r="Q276" s="121"/>
      <c r="R276" s="121"/>
      <c r="S276" s="121"/>
      <c r="T276" s="121"/>
      <c r="U276" s="121"/>
      <c r="V276" s="155">
        <v>282314</v>
      </c>
      <c r="W276" s="155" t="s">
        <v>52</v>
      </c>
      <c r="X276" s="7"/>
      <c r="Y276" s="7"/>
      <c r="Z276" s="122"/>
      <c r="AA276" s="7"/>
    </row>
    <row r="277" spans="1:27" ht="30" customHeight="1">
      <c r="A277" s="4"/>
      <c r="B277" s="129" t="s">
        <v>10971</v>
      </c>
      <c r="C277" s="129" t="s">
        <v>10007</v>
      </c>
      <c r="D277" s="129" t="s">
        <v>9990</v>
      </c>
      <c r="E277" s="121"/>
      <c r="F277" s="4"/>
      <c r="G277" s="121"/>
      <c r="H277" s="4"/>
      <c r="I277" s="121"/>
      <c r="J277" s="4"/>
      <c r="K277" s="121"/>
      <c r="L277" s="4"/>
      <c r="M277" s="121"/>
      <c r="N277" s="4"/>
      <c r="O277" s="121"/>
      <c r="P277" s="121"/>
      <c r="Q277" s="121"/>
      <c r="R277" s="121"/>
      <c r="S277" s="121"/>
      <c r="T277" s="121"/>
      <c r="U277" s="121"/>
      <c r="V277" s="155">
        <v>405</v>
      </c>
      <c r="W277" s="155" t="s">
        <v>52</v>
      </c>
      <c r="X277" s="7"/>
      <c r="Y277" s="7"/>
      <c r="Z277" s="122"/>
      <c r="AA277" s="7"/>
    </row>
    <row r="278" spans="1:27" ht="30" customHeight="1">
      <c r="A278" s="4"/>
      <c r="B278" s="129" t="s">
        <v>10972</v>
      </c>
      <c r="C278" s="129" t="s">
        <v>10007</v>
      </c>
      <c r="D278" s="129" t="s">
        <v>9990</v>
      </c>
      <c r="E278" s="121"/>
      <c r="F278" s="4"/>
      <c r="G278" s="121"/>
      <c r="H278" s="4"/>
      <c r="I278" s="121"/>
      <c r="J278" s="4"/>
      <c r="K278" s="121"/>
      <c r="L278" s="4"/>
      <c r="M278" s="121"/>
      <c r="N278" s="4"/>
      <c r="O278" s="121"/>
      <c r="P278" s="121"/>
      <c r="Q278" s="121"/>
      <c r="R278" s="121"/>
      <c r="S278" s="121"/>
      <c r="T278" s="121"/>
      <c r="U278" s="121"/>
      <c r="V278" s="155">
        <v>20810</v>
      </c>
      <c r="W278" s="155" t="s">
        <v>10992</v>
      </c>
      <c r="X278" s="7"/>
      <c r="Y278" s="7"/>
      <c r="Z278" s="122"/>
      <c r="AA278" s="7"/>
    </row>
    <row r="279" spans="1:27" ht="30" customHeight="1">
      <c r="A279" s="4"/>
      <c r="B279" s="129" t="s">
        <v>10973</v>
      </c>
      <c r="C279" s="129" t="s">
        <v>10974</v>
      </c>
      <c r="D279" s="129" t="s">
        <v>9990</v>
      </c>
      <c r="E279" s="121"/>
      <c r="F279" s="4"/>
      <c r="G279" s="121"/>
      <c r="H279" s="4"/>
      <c r="I279" s="121"/>
      <c r="J279" s="4"/>
      <c r="K279" s="121"/>
      <c r="L279" s="4"/>
      <c r="M279" s="121"/>
      <c r="N279" s="4"/>
      <c r="O279" s="121"/>
      <c r="P279" s="121"/>
      <c r="Q279" s="121"/>
      <c r="R279" s="121"/>
      <c r="S279" s="121"/>
      <c r="T279" s="121"/>
      <c r="U279" s="121"/>
      <c r="V279" s="155">
        <v>5390</v>
      </c>
      <c r="W279" s="155" t="s">
        <v>10773</v>
      </c>
      <c r="X279" s="7"/>
      <c r="Y279" s="7"/>
      <c r="Z279" s="122"/>
      <c r="AA279" s="7"/>
    </row>
    <row r="280" spans="1:27" ht="30" customHeight="1">
      <c r="A280" s="4"/>
      <c r="B280" s="129" t="s">
        <v>10975</v>
      </c>
      <c r="C280" s="129" t="s">
        <v>10392</v>
      </c>
      <c r="D280" s="129" t="s">
        <v>9990</v>
      </c>
      <c r="E280" s="121"/>
      <c r="F280" s="4"/>
      <c r="G280" s="121"/>
      <c r="H280" s="4"/>
      <c r="I280" s="121"/>
      <c r="J280" s="4"/>
      <c r="K280" s="121"/>
      <c r="L280" s="4"/>
      <c r="M280" s="121"/>
      <c r="N280" s="4"/>
      <c r="O280" s="121"/>
      <c r="P280" s="121"/>
      <c r="Q280" s="121"/>
      <c r="R280" s="121"/>
      <c r="S280" s="121"/>
      <c r="T280" s="121"/>
      <c r="U280" s="121"/>
      <c r="V280" s="155">
        <v>4050</v>
      </c>
      <c r="W280" s="155" t="s">
        <v>10773</v>
      </c>
      <c r="X280" s="7"/>
      <c r="Y280" s="7"/>
      <c r="Z280" s="122"/>
      <c r="AA280" s="7"/>
    </row>
    <row r="281" spans="1:27" ht="30" customHeight="1">
      <c r="A281" s="4"/>
      <c r="B281" s="129" t="s">
        <v>10976</v>
      </c>
      <c r="C281" s="129" t="s">
        <v>10977</v>
      </c>
      <c r="D281" s="129" t="s">
        <v>10327</v>
      </c>
      <c r="E281" s="121"/>
      <c r="F281" s="4"/>
      <c r="G281" s="121"/>
      <c r="H281" s="4"/>
      <c r="I281" s="121"/>
      <c r="J281" s="4"/>
      <c r="K281" s="121"/>
      <c r="L281" s="4"/>
      <c r="M281" s="121"/>
      <c r="N281" s="4"/>
      <c r="O281" s="121"/>
      <c r="P281" s="121"/>
      <c r="Q281" s="121"/>
      <c r="R281" s="121"/>
      <c r="S281" s="121"/>
      <c r="T281" s="121"/>
      <c r="U281" s="121"/>
      <c r="V281" s="155">
        <v>5550</v>
      </c>
      <c r="W281" s="155" t="s">
        <v>52</v>
      </c>
      <c r="X281" s="7"/>
      <c r="Y281" s="7"/>
      <c r="Z281" s="122"/>
      <c r="AA281" s="7"/>
    </row>
    <row r="282" spans="1:27" ht="30" customHeight="1">
      <c r="A282" s="4"/>
      <c r="B282" s="129" t="s">
        <v>10976</v>
      </c>
      <c r="C282" s="129" t="s">
        <v>10978</v>
      </c>
      <c r="D282" s="129" t="s">
        <v>10327</v>
      </c>
      <c r="E282" s="121"/>
      <c r="F282" s="4"/>
      <c r="G282" s="121"/>
      <c r="H282" s="4"/>
      <c r="I282" s="121"/>
      <c r="J282" s="4"/>
      <c r="K282" s="121"/>
      <c r="L282" s="4"/>
      <c r="M282" s="121"/>
      <c r="N282" s="4"/>
      <c r="O282" s="121"/>
      <c r="P282" s="121"/>
      <c r="Q282" s="121"/>
      <c r="R282" s="121"/>
      <c r="S282" s="121"/>
      <c r="T282" s="121"/>
      <c r="U282" s="121"/>
      <c r="V282" s="155">
        <v>87</v>
      </c>
      <c r="W282" s="155" t="s">
        <v>52</v>
      </c>
      <c r="X282" s="7"/>
      <c r="Y282" s="7"/>
      <c r="Z282" s="122"/>
      <c r="AA282" s="7"/>
    </row>
    <row r="283" spans="1:27" ht="30" customHeight="1">
      <c r="A283" s="4"/>
      <c r="B283" s="129" t="s">
        <v>10976</v>
      </c>
      <c r="C283" s="129" t="s">
        <v>10979</v>
      </c>
      <c r="D283" s="129" t="s">
        <v>10327</v>
      </c>
      <c r="E283" s="121"/>
      <c r="F283" s="4"/>
      <c r="G283" s="121"/>
      <c r="H283" s="4"/>
      <c r="I283" s="121"/>
      <c r="J283" s="4"/>
      <c r="K283" s="121"/>
      <c r="L283" s="4"/>
      <c r="M283" s="121"/>
      <c r="N283" s="4"/>
      <c r="O283" s="121"/>
      <c r="P283" s="121"/>
      <c r="Q283" s="121"/>
      <c r="R283" s="121"/>
      <c r="S283" s="121"/>
      <c r="T283" s="121"/>
      <c r="U283" s="121"/>
      <c r="V283" s="155">
        <v>87</v>
      </c>
      <c r="W283" s="155" t="s">
        <v>52</v>
      </c>
      <c r="X283" s="7"/>
      <c r="Y283" s="7"/>
      <c r="Z283" s="122"/>
      <c r="AA283" s="7"/>
    </row>
    <row r="284" spans="1:27" ht="30" customHeight="1">
      <c r="A284" s="4"/>
      <c r="B284" s="129" t="s">
        <v>10976</v>
      </c>
      <c r="C284" s="129" t="s">
        <v>10980</v>
      </c>
      <c r="D284" s="129" t="s">
        <v>10327</v>
      </c>
      <c r="E284" s="121"/>
      <c r="F284" s="4"/>
      <c r="G284" s="121"/>
      <c r="H284" s="4"/>
      <c r="I284" s="121"/>
      <c r="J284" s="4"/>
      <c r="K284" s="121"/>
      <c r="L284" s="4"/>
      <c r="M284" s="121"/>
      <c r="N284" s="4"/>
      <c r="O284" s="121"/>
      <c r="P284" s="121"/>
      <c r="Q284" s="121"/>
      <c r="R284" s="121"/>
      <c r="S284" s="121"/>
      <c r="T284" s="121"/>
      <c r="U284" s="121"/>
      <c r="V284" s="155">
        <v>87</v>
      </c>
      <c r="W284" s="155" t="s">
        <v>52</v>
      </c>
      <c r="X284" s="7"/>
      <c r="Y284" s="7"/>
      <c r="Z284" s="122"/>
      <c r="AA284" s="7"/>
    </row>
    <row r="285" spans="1:27" ht="30" customHeight="1">
      <c r="A285" s="4"/>
      <c r="B285" s="129" t="s">
        <v>10981</v>
      </c>
      <c r="C285" s="129" t="s">
        <v>10314</v>
      </c>
      <c r="D285" s="129" t="s">
        <v>9925</v>
      </c>
      <c r="E285" s="121"/>
      <c r="F285" s="4"/>
      <c r="G285" s="121"/>
      <c r="H285" s="4"/>
      <c r="I285" s="121"/>
      <c r="J285" s="4"/>
      <c r="K285" s="121"/>
      <c r="L285" s="4"/>
      <c r="M285" s="121"/>
      <c r="N285" s="4"/>
      <c r="O285" s="121"/>
      <c r="P285" s="121"/>
      <c r="Q285" s="121"/>
      <c r="R285" s="121"/>
      <c r="S285" s="121"/>
      <c r="T285" s="121"/>
      <c r="U285" s="121"/>
      <c r="V285" s="155">
        <v>840</v>
      </c>
      <c r="W285" s="155" t="s">
        <v>10993</v>
      </c>
      <c r="X285" s="7"/>
      <c r="Y285" s="7"/>
      <c r="Z285" s="122"/>
      <c r="AA285" s="7"/>
    </row>
    <row r="286" spans="1:27" ht="30" customHeight="1">
      <c r="A286" s="4"/>
      <c r="B286" s="129" t="s">
        <v>10982</v>
      </c>
      <c r="C286" s="129" t="s">
        <v>6674</v>
      </c>
      <c r="D286" s="129" t="s">
        <v>10983</v>
      </c>
      <c r="E286" s="121"/>
      <c r="F286" s="4"/>
      <c r="G286" s="121"/>
      <c r="H286" s="4"/>
      <c r="I286" s="121"/>
      <c r="J286" s="4"/>
      <c r="K286" s="121"/>
      <c r="L286" s="4"/>
      <c r="M286" s="121"/>
      <c r="N286" s="4"/>
      <c r="O286" s="121"/>
      <c r="P286" s="121"/>
      <c r="Q286" s="121"/>
      <c r="R286" s="121"/>
      <c r="S286" s="121"/>
      <c r="T286" s="121"/>
      <c r="U286" s="121"/>
      <c r="V286" s="155">
        <v>1000000</v>
      </c>
      <c r="W286" s="155" t="s">
        <v>10994</v>
      </c>
      <c r="X286" s="7"/>
      <c r="Y286" s="7"/>
      <c r="Z286" s="122"/>
      <c r="AA286" s="7"/>
    </row>
    <row r="287" spans="1:27" ht="30" customHeight="1">
      <c r="A287" s="4"/>
      <c r="B287" s="129" t="s">
        <v>10984</v>
      </c>
      <c r="C287" s="129" t="s">
        <v>10985</v>
      </c>
      <c r="D287" s="129" t="s">
        <v>10983</v>
      </c>
      <c r="E287" s="121"/>
      <c r="F287" s="4"/>
      <c r="G287" s="121"/>
      <c r="H287" s="4"/>
      <c r="I287" s="121"/>
      <c r="J287" s="4"/>
      <c r="K287" s="121"/>
      <c r="L287" s="4"/>
      <c r="M287" s="121"/>
      <c r="N287" s="4"/>
      <c r="O287" s="121"/>
      <c r="P287" s="121"/>
      <c r="Q287" s="121"/>
      <c r="R287" s="121"/>
      <c r="S287" s="121"/>
      <c r="T287" s="121"/>
      <c r="U287" s="121"/>
      <c r="V287" s="155">
        <v>20800000</v>
      </c>
      <c r="W287" s="155" t="s">
        <v>52</v>
      </c>
      <c r="X287" s="7"/>
      <c r="Y287" s="7"/>
      <c r="Z287" s="122"/>
      <c r="AA287" s="7"/>
    </row>
    <row r="288" spans="1:27" ht="30" customHeight="1">
      <c r="A288" s="4"/>
      <c r="B288" s="129" t="s">
        <v>10986</v>
      </c>
      <c r="C288" s="129" t="s">
        <v>6674</v>
      </c>
      <c r="D288" s="129" t="s">
        <v>9855</v>
      </c>
      <c r="E288" s="121"/>
      <c r="F288" s="4"/>
      <c r="G288" s="121"/>
      <c r="H288" s="4"/>
      <c r="I288" s="121"/>
      <c r="J288" s="4"/>
      <c r="K288" s="121"/>
      <c r="L288" s="4"/>
      <c r="M288" s="121"/>
      <c r="N288" s="4"/>
      <c r="O288" s="121"/>
      <c r="P288" s="121"/>
      <c r="Q288" s="121"/>
      <c r="R288" s="121"/>
      <c r="S288" s="121"/>
      <c r="T288" s="121"/>
      <c r="U288" s="121"/>
      <c r="V288" s="155">
        <v>27640</v>
      </c>
      <c r="W288" s="155" t="s">
        <v>10995</v>
      </c>
      <c r="X288" s="7"/>
      <c r="Y288" s="7"/>
      <c r="Z288" s="122"/>
      <c r="AA288" s="7"/>
    </row>
    <row r="289" spans="1:27" ht="30" customHeight="1">
      <c r="A289" s="4"/>
      <c r="B289" s="129" t="s">
        <v>10987</v>
      </c>
      <c r="C289" s="129" t="s">
        <v>6674</v>
      </c>
      <c r="D289" s="129" t="s">
        <v>9855</v>
      </c>
      <c r="E289" s="121"/>
      <c r="F289" s="4"/>
      <c r="G289" s="121"/>
      <c r="H289" s="4"/>
      <c r="I289" s="121"/>
      <c r="J289" s="4"/>
      <c r="K289" s="121"/>
      <c r="L289" s="4"/>
      <c r="M289" s="121"/>
      <c r="N289" s="4"/>
      <c r="O289" s="121"/>
      <c r="P289" s="121"/>
      <c r="Q289" s="121"/>
      <c r="R289" s="121"/>
      <c r="S289" s="121"/>
      <c r="T289" s="121"/>
      <c r="U289" s="121"/>
      <c r="V289" s="155">
        <v>85390</v>
      </c>
      <c r="W289" s="155" t="s">
        <v>10995</v>
      </c>
      <c r="X289" s="7"/>
      <c r="Y289" s="7"/>
      <c r="Z289" s="122"/>
      <c r="AA289" s="7"/>
    </row>
    <row r="290" spans="1:27" ht="30" customHeight="1">
      <c r="A290" s="4"/>
      <c r="B290" s="129" t="s">
        <v>10988</v>
      </c>
      <c r="C290" s="129" t="s">
        <v>6674</v>
      </c>
      <c r="D290" s="129" t="s">
        <v>9855</v>
      </c>
      <c r="E290" s="121"/>
      <c r="F290" s="4"/>
      <c r="G290" s="121"/>
      <c r="H290" s="4"/>
      <c r="I290" s="121"/>
      <c r="J290" s="4"/>
      <c r="K290" s="121"/>
      <c r="L290" s="4"/>
      <c r="M290" s="121"/>
      <c r="N290" s="4"/>
      <c r="O290" s="121"/>
      <c r="P290" s="121"/>
      <c r="Q290" s="121"/>
      <c r="R290" s="121"/>
      <c r="S290" s="121"/>
      <c r="T290" s="121"/>
      <c r="U290" s="121"/>
      <c r="V290" s="155">
        <v>15270</v>
      </c>
      <c r="W290" s="155" t="s">
        <v>10995</v>
      </c>
      <c r="X290" s="7"/>
      <c r="Y290" s="7"/>
      <c r="Z290" s="122"/>
      <c r="AA290" s="7"/>
    </row>
    <row r="291" spans="1:27" ht="30" customHeight="1">
      <c r="A291" s="4"/>
      <c r="B291" s="129" t="s">
        <v>10989</v>
      </c>
      <c r="C291" s="129" t="s">
        <v>6674</v>
      </c>
      <c r="D291" s="129" t="s">
        <v>9855</v>
      </c>
      <c r="E291" s="121"/>
      <c r="F291" s="4"/>
      <c r="G291" s="121"/>
      <c r="H291" s="4"/>
      <c r="I291" s="121"/>
      <c r="J291" s="4"/>
      <c r="K291" s="121"/>
      <c r="L291" s="4"/>
      <c r="M291" s="121"/>
      <c r="N291" s="4"/>
      <c r="O291" s="121"/>
      <c r="P291" s="121"/>
      <c r="Q291" s="121"/>
      <c r="R291" s="121"/>
      <c r="S291" s="121"/>
      <c r="T291" s="121"/>
      <c r="U291" s="121"/>
      <c r="V291" s="155">
        <v>43050</v>
      </c>
      <c r="W291" s="155" t="s">
        <v>10995</v>
      </c>
      <c r="X291" s="7"/>
      <c r="Y291" s="7"/>
      <c r="Z291" s="122"/>
      <c r="AA291" s="7"/>
    </row>
    <row r="292" spans="1:27" ht="30" customHeight="1">
      <c r="A292" s="4"/>
      <c r="B292" s="129" t="s">
        <v>10990</v>
      </c>
      <c r="C292" s="129" t="s">
        <v>6674</v>
      </c>
      <c r="D292" s="129" t="s">
        <v>9855</v>
      </c>
      <c r="E292" s="121"/>
      <c r="F292" s="4"/>
      <c r="G292" s="121"/>
      <c r="H292" s="4"/>
      <c r="I292" s="121"/>
      <c r="J292" s="4"/>
      <c r="K292" s="121"/>
      <c r="L292" s="4"/>
      <c r="M292" s="121"/>
      <c r="N292" s="4"/>
      <c r="O292" s="121"/>
      <c r="P292" s="121"/>
      <c r="Q292" s="121"/>
      <c r="R292" s="121"/>
      <c r="S292" s="121"/>
      <c r="T292" s="121"/>
      <c r="U292" s="121"/>
      <c r="V292" s="155">
        <v>19845</v>
      </c>
      <c r="W292" s="155" t="s">
        <v>10995</v>
      </c>
      <c r="X292" s="7"/>
      <c r="Y292" s="7"/>
      <c r="Z292" s="122"/>
      <c r="AA292" s="7"/>
    </row>
  </sheetData>
  <mergeCells count="14">
    <mergeCell ref="X3:X4"/>
    <mergeCell ref="Y3:Y4"/>
    <mergeCell ref="Z3:Z4"/>
    <mergeCell ref="AA3:AA4"/>
    <mergeCell ref="A1:W1"/>
    <mergeCell ref="A2:W2"/>
    <mergeCell ref="A3:A4"/>
    <mergeCell ref="B3:B4"/>
    <mergeCell ref="C3:C4"/>
    <mergeCell ref="D3:D4"/>
    <mergeCell ref="E3:O3"/>
    <mergeCell ref="P3:P4"/>
    <mergeCell ref="Q3:V3"/>
    <mergeCell ref="W3:W4"/>
  </mergeCells>
  <phoneticPr fontId="1" type="noConversion"/>
  <printOptions horizontalCentered="1"/>
  <pageMargins left="0.39370078740157483" right="0.39370078740157483" top="0.39370078740157483" bottom="0.39370078740157483" header="0" footer="0"/>
  <pageSetup paperSize="9" scale="40" fitToHeight="0" orientation="landscape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/>
  </sheetViews>
  <sheetFormatPr defaultRowHeight="16.5"/>
  <sheetData>
    <row r="1" spans="1:7">
      <c r="A1" t="s">
        <v>846</v>
      </c>
    </row>
    <row r="2" spans="1:7">
      <c r="A2" s="1" t="s">
        <v>847</v>
      </c>
      <c r="B2" t="s">
        <v>848</v>
      </c>
    </row>
    <row r="3" spans="1:7">
      <c r="A3" s="1" t="s">
        <v>849</v>
      </c>
      <c r="B3" t="s">
        <v>850</v>
      </c>
    </row>
    <row r="4" spans="1:7">
      <c r="A4" s="1" t="s">
        <v>851</v>
      </c>
      <c r="B4">
        <v>5</v>
      </c>
    </row>
    <row r="5" spans="1:7">
      <c r="A5" s="1" t="s">
        <v>852</v>
      </c>
      <c r="B5">
        <v>5</v>
      </c>
    </row>
    <row r="6" spans="1:7">
      <c r="A6" s="1" t="s">
        <v>853</v>
      </c>
      <c r="B6" t="s">
        <v>854</v>
      </c>
    </row>
    <row r="7" spans="1:7">
      <c r="A7" s="1" t="s">
        <v>855</v>
      </c>
      <c r="B7" t="s">
        <v>848</v>
      </c>
      <c r="C7">
        <v>1</v>
      </c>
    </row>
    <row r="8" spans="1:7">
      <c r="A8" s="1" t="s">
        <v>856</v>
      </c>
      <c r="B8" t="s">
        <v>848</v>
      </c>
      <c r="C8">
        <v>2</v>
      </c>
    </row>
    <row r="9" spans="1:7">
      <c r="A9" s="1" t="s">
        <v>857</v>
      </c>
      <c r="B9" t="s">
        <v>820</v>
      </c>
      <c r="C9" t="s">
        <v>821</v>
      </c>
      <c r="D9" t="s">
        <v>822</v>
      </c>
      <c r="E9" t="s">
        <v>823</v>
      </c>
      <c r="F9" t="s">
        <v>824</v>
      </c>
      <c r="G9" t="s">
        <v>858</v>
      </c>
    </row>
    <row r="10" spans="1:7">
      <c r="A10" s="1" t="s">
        <v>859</v>
      </c>
      <c r="B10">
        <v>1099</v>
      </c>
      <c r="C10">
        <v>0</v>
      </c>
      <c r="D10">
        <v>0</v>
      </c>
    </row>
    <row r="11" spans="1:7">
      <c r="A11" s="1" t="s">
        <v>860</v>
      </c>
      <c r="B11" t="s">
        <v>861</v>
      </c>
      <c r="C11">
        <v>4</v>
      </c>
    </row>
    <row r="12" spans="1:7">
      <c r="A12" s="1" t="s">
        <v>862</v>
      </c>
      <c r="B12" t="s">
        <v>861</v>
      </c>
      <c r="C12">
        <v>4</v>
      </c>
    </row>
    <row r="13" spans="1:7">
      <c r="A13" s="1" t="s">
        <v>863</v>
      </c>
      <c r="B13" t="s">
        <v>861</v>
      </c>
      <c r="C13">
        <v>3</v>
      </c>
    </row>
    <row r="14" spans="1:7">
      <c r="A14" s="1" t="s">
        <v>864</v>
      </c>
      <c r="B14" t="s">
        <v>848</v>
      </c>
      <c r="C14">
        <v>5</v>
      </c>
    </row>
    <row r="15" spans="1:7">
      <c r="A15" s="1" t="s">
        <v>865</v>
      </c>
      <c r="B15" t="s">
        <v>813</v>
      </c>
      <c r="C15" t="s">
        <v>866</v>
      </c>
      <c r="D15" t="s">
        <v>866</v>
      </c>
      <c r="E15" t="s">
        <v>866</v>
      </c>
      <c r="F15">
        <v>1</v>
      </c>
    </row>
    <row r="16" spans="1:7">
      <c r="A16" s="1" t="s">
        <v>867</v>
      </c>
      <c r="B16">
        <v>1.1100000000000001</v>
      </c>
      <c r="C16">
        <v>1.1200000000000001</v>
      </c>
    </row>
    <row r="17" spans="1:13">
      <c r="A17" s="1" t="s">
        <v>868</v>
      </c>
      <c r="B17">
        <v>1</v>
      </c>
      <c r="C17">
        <v>1.5</v>
      </c>
      <c r="D17">
        <v>1.1599999999999999</v>
      </c>
      <c r="E17">
        <v>1.6</v>
      </c>
      <c r="F17">
        <v>1.6</v>
      </c>
      <c r="G17">
        <v>1.6</v>
      </c>
      <c r="H17">
        <v>1.94</v>
      </c>
      <c r="I17">
        <v>1.94</v>
      </c>
      <c r="J17">
        <v>1.94</v>
      </c>
      <c r="K17">
        <v>1</v>
      </c>
      <c r="L17">
        <v>1</v>
      </c>
      <c r="M17">
        <v>1</v>
      </c>
    </row>
    <row r="18" spans="1:13">
      <c r="A18" s="1" t="s">
        <v>869</v>
      </c>
      <c r="B18">
        <v>1.25</v>
      </c>
      <c r="C18">
        <v>1.071</v>
      </c>
    </row>
    <row r="19" spans="1:13">
      <c r="A19" s="1" t="s">
        <v>870</v>
      </c>
    </row>
    <row r="21" spans="1:13">
      <c r="A21" t="s">
        <v>871</v>
      </c>
      <c r="B21" t="s">
        <v>872</v>
      </c>
      <c r="C21" t="s">
        <v>873</v>
      </c>
    </row>
    <row r="22" spans="1:13">
      <c r="A22">
        <v>1</v>
      </c>
      <c r="B22" t="s">
        <v>874</v>
      </c>
      <c r="C22" t="s">
        <v>875</v>
      </c>
    </row>
    <row r="23" spans="1:13">
      <c r="A23">
        <v>2</v>
      </c>
      <c r="B23" t="s">
        <v>876</v>
      </c>
      <c r="C23" t="s">
        <v>877</v>
      </c>
    </row>
    <row r="24" spans="1:13">
      <c r="A24">
        <v>3</v>
      </c>
      <c r="B24" t="s">
        <v>878</v>
      </c>
      <c r="C24" t="s">
        <v>879</v>
      </c>
    </row>
    <row r="25" spans="1:13">
      <c r="A25">
        <v>4</v>
      </c>
      <c r="B25" t="s">
        <v>880</v>
      </c>
      <c r="C25" t="s">
        <v>881</v>
      </c>
    </row>
    <row r="26" spans="1:13">
      <c r="A26">
        <v>5</v>
      </c>
      <c r="B26" t="s">
        <v>882</v>
      </c>
    </row>
    <row r="27" spans="1:13">
      <c r="A27">
        <v>6</v>
      </c>
      <c r="B27" t="s">
        <v>883</v>
      </c>
    </row>
    <row r="28" spans="1:13">
      <c r="A28">
        <v>7</v>
      </c>
      <c r="B28" t="s">
        <v>883</v>
      </c>
    </row>
    <row r="29" spans="1:13">
      <c r="A29">
        <v>8</v>
      </c>
      <c r="B29" t="s">
        <v>883</v>
      </c>
    </row>
    <row r="30" spans="1:13">
      <c r="A30">
        <v>9</v>
      </c>
      <c r="B30" t="s">
        <v>883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/>
  <sheetData/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4"/>
  <sheetViews>
    <sheetView view="pageBreakPreview" zoomScale="70" zoomScaleNormal="70" zoomScaleSheetLayoutView="70" workbookViewId="0">
      <selection activeCell="D7" sqref="D7"/>
    </sheetView>
  </sheetViews>
  <sheetFormatPr defaultRowHeight="16.5"/>
  <cols>
    <col min="1" max="2" width="9" style="15"/>
    <col min="3" max="3" width="38.75" style="15" customWidth="1"/>
    <col min="4" max="4" width="40" style="15" customWidth="1"/>
    <col min="5" max="5" width="24.375" style="15" customWidth="1"/>
    <col min="6" max="6" width="3.125" style="15" customWidth="1"/>
    <col min="7" max="7" width="9" style="15"/>
    <col min="8" max="8" width="3.125" style="15" customWidth="1"/>
    <col min="9" max="9" width="9" style="15"/>
    <col min="10" max="10" width="3.125" style="15" customWidth="1"/>
    <col min="11" max="11" width="9" style="15"/>
    <col min="12" max="12" width="17.5" style="15" customWidth="1"/>
    <col min="13" max="13" width="18.25" style="15" bestFit="1" customWidth="1"/>
    <col min="14" max="16384" width="9" style="15"/>
  </cols>
  <sheetData>
    <row r="1" spans="1:13" ht="24.95" customHeight="1" thickBot="1">
      <c r="A1" s="16" t="s">
        <v>938</v>
      </c>
      <c r="B1" s="17"/>
      <c r="C1" s="17"/>
      <c r="D1" s="17"/>
      <c r="E1" s="18"/>
      <c r="F1" s="19"/>
      <c r="G1" s="19"/>
      <c r="H1" s="17"/>
      <c r="I1" s="20"/>
      <c r="J1" s="19"/>
      <c r="K1" s="19"/>
      <c r="L1" s="19"/>
    </row>
    <row r="2" spans="1:13" ht="24.95" customHeight="1" thickBot="1">
      <c r="A2" s="266" t="s">
        <v>901</v>
      </c>
      <c r="B2" s="267"/>
      <c r="C2" s="267"/>
      <c r="D2" s="116" t="s">
        <v>939</v>
      </c>
      <c r="E2" s="266" t="s">
        <v>902</v>
      </c>
      <c r="F2" s="267"/>
      <c r="G2" s="267"/>
      <c r="H2" s="267"/>
      <c r="I2" s="267"/>
      <c r="J2" s="267"/>
      <c r="K2" s="267"/>
      <c r="L2" s="211" t="s">
        <v>903</v>
      </c>
    </row>
    <row r="3" spans="1:13" ht="24.95" customHeight="1">
      <c r="A3" s="21"/>
      <c r="B3" s="21" t="s">
        <v>904</v>
      </c>
      <c r="C3" s="22" t="s">
        <v>905</v>
      </c>
      <c r="D3" s="23">
        <f>TRUNC(공종별집계표!F12,0)</f>
        <v>17150587242</v>
      </c>
      <c r="E3" s="24"/>
      <c r="F3" s="25"/>
      <c r="G3" s="26"/>
      <c r="H3" s="25"/>
      <c r="I3" s="27"/>
      <c r="J3" s="25"/>
      <c r="K3" s="25"/>
      <c r="L3" s="28"/>
      <c r="M3" s="160">
        <f>D3+D7+D10</f>
        <v>26942785982</v>
      </c>
    </row>
    <row r="4" spans="1:13" ht="24.95" customHeight="1">
      <c r="A4" s="29"/>
      <c r="B4" s="29" t="s">
        <v>906</v>
      </c>
      <c r="C4" s="30" t="s">
        <v>907</v>
      </c>
      <c r="D4" s="31"/>
      <c r="E4" s="32"/>
      <c r="F4" s="33"/>
      <c r="G4" s="34"/>
      <c r="H4" s="33"/>
      <c r="I4" s="35"/>
      <c r="J4" s="33"/>
      <c r="K4" s="33"/>
      <c r="L4" s="36"/>
    </row>
    <row r="5" spans="1:13" ht="24.95" customHeight="1">
      <c r="A5" s="29"/>
      <c r="B5" s="29" t="s">
        <v>908</v>
      </c>
      <c r="C5" s="30" t="s">
        <v>909</v>
      </c>
      <c r="D5" s="31"/>
      <c r="E5" s="32"/>
      <c r="F5" s="33"/>
      <c r="G5" s="34"/>
      <c r="H5" s="33"/>
      <c r="I5" s="35"/>
      <c r="J5" s="33"/>
      <c r="K5" s="33"/>
      <c r="L5" s="36"/>
    </row>
    <row r="6" spans="1:13" ht="24.95" customHeight="1" thickBot="1">
      <c r="A6" s="29" t="s">
        <v>910</v>
      </c>
      <c r="B6" s="37"/>
      <c r="C6" s="38" t="s">
        <v>911</v>
      </c>
      <c r="D6" s="39">
        <f>D3</f>
        <v>17150587242</v>
      </c>
      <c r="E6" s="40"/>
      <c r="F6" s="41"/>
      <c r="G6" s="42"/>
      <c r="H6" s="41"/>
      <c r="I6" s="43"/>
      <c r="J6" s="41"/>
      <c r="K6" s="41"/>
      <c r="L6" s="44"/>
    </row>
    <row r="7" spans="1:13" ht="24.95" customHeight="1">
      <c r="A7" s="29"/>
      <c r="B7" s="21" t="s">
        <v>912</v>
      </c>
      <c r="C7" s="22" t="s">
        <v>913</v>
      </c>
      <c r="D7" s="23">
        <f>TRUNC(공종별집계표!H12,0)</f>
        <v>6540239489</v>
      </c>
      <c r="E7" s="24"/>
      <c r="F7" s="25"/>
      <c r="G7" s="26"/>
      <c r="H7" s="25"/>
      <c r="I7" s="45"/>
      <c r="J7" s="25"/>
      <c r="K7" s="25"/>
      <c r="L7" s="28"/>
    </row>
    <row r="8" spans="1:13" ht="24.95" customHeight="1">
      <c r="A8" s="29"/>
      <c r="B8" s="29" t="s">
        <v>914</v>
      </c>
      <c r="C8" s="30" t="s">
        <v>915</v>
      </c>
      <c r="D8" s="31">
        <f>TRUNC(D7*$G$8,-3)</f>
        <v>582081000</v>
      </c>
      <c r="E8" s="32" t="s">
        <v>916</v>
      </c>
      <c r="F8" s="33" t="s">
        <v>917</v>
      </c>
      <c r="G8" s="46">
        <v>8.8999999999999996E-2</v>
      </c>
      <c r="H8" s="47"/>
      <c r="I8" s="35"/>
      <c r="J8" s="47"/>
      <c r="K8" s="47"/>
      <c r="L8" s="36"/>
    </row>
    <row r="9" spans="1:13" ht="24.95" customHeight="1" thickBot="1">
      <c r="A9" s="29" t="s">
        <v>918</v>
      </c>
      <c r="B9" s="37" t="s">
        <v>908</v>
      </c>
      <c r="C9" s="38" t="s">
        <v>911</v>
      </c>
      <c r="D9" s="39">
        <f>D7+D8</f>
        <v>7122320489</v>
      </c>
      <c r="E9" s="40"/>
      <c r="F9" s="41"/>
      <c r="G9" s="48"/>
      <c r="H9" s="41"/>
      <c r="I9" s="43"/>
      <c r="J9" s="41"/>
      <c r="K9" s="41"/>
      <c r="L9" s="44"/>
    </row>
    <row r="10" spans="1:13" ht="24.95" customHeight="1">
      <c r="A10" s="29"/>
      <c r="B10" s="21"/>
      <c r="C10" s="22" t="s">
        <v>919</v>
      </c>
      <c r="D10" s="23">
        <f>TRUNC(공종별집계표!J12,0)</f>
        <v>3251959251</v>
      </c>
      <c r="E10" s="49"/>
      <c r="F10" s="50"/>
      <c r="G10" s="51"/>
      <c r="H10" s="50"/>
      <c r="I10" s="52"/>
      <c r="J10" s="25"/>
      <c r="K10" s="25"/>
      <c r="L10" s="28"/>
    </row>
    <row r="11" spans="1:13" ht="24.95" customHeight="1">
      <c r="A11" s="29"/>
      <c r="B11" s="29"/>
      <c r="C11" s="30" t="s">
        <v>890</v>
      </c>
      <c r="D11" s="31">
        <f>TRUNC(D9*$G$11,-3)</f>
        <v>270648000</v>
      </c>
      <c r="E11" s="53" t="s">
        <v>920</v>
      </c>
      <c r="F11" s="54" t="s">
        <v>917</v>
      </c>
      <c r="G11" s="46">
        <v>3.7999999999999999E-2</v>
      </c>
      <c r="H11" s="55"/>
      <c r="I11" s="56"/>
      <c r="J11" s="55"/>
      <c r="K11" s="55"/>
      <c r="L11" s="36"/>
    </row>
    <row r="12" spans="1:13" ht="24.95" customHeight="1">
      <c r="A12" s="29" t="s">
        <v>921</v>
      </c>
      <c r="B12" s="29" t="s">
        <v>922</v>
      </c>
      <c r="C12" s="30" t="s">
        <v>891</v>
      </c>
      <c r="D12" s="31">
        <f>TRUNC(D9*$G$12,-3)</f>
        <v>69086000</v>
      </c>
      <c r="E12" s="53" t="s">
        <v>920</v>
      </c>
      <c r="F12" s="54" t="s">
        <v>917</v>
      </c>
      <c r="G12" s="57">
        <v>9.7000000000000003E-3</v>
      </c>
      <c r="H12" s="55"/>
      <c r="I12" s="56"/>
      <c r="J12" s="55"/>
      <c r="K12" s="55"/>
      <c r="L12" s="247" t="s">
        <v>10996</v>
      </c>
    </row>
    <row r="13" spans="1:13" ht="24.95" customHeight="1">
      <c r="A13" s="29"/>
      <c r="B13" s="29"/>
      <c r="C13" s="30" t="s">
        <v>892</v>
      </c>
      <c r="D13" s="31">
        <f>TRUNC(D7*$G$13,-3)</f>
        <v>111184000</v>
      </c>
      <c r="E13" s="53" t="s">
        <v>916</v>
      </c>
      <c r="F13" s="54" t="s">
        <v>917</v>
      </c>
      <c r="G13" s="57">
        <v>1.7000000000000001E-2</v>
      </c>
      <c r="H13" s="55"/>
      <c r="I13" s="56"/>
      <c r="J13" s="55"/>
      <c r="K13" s="55"/>
      <c r="L13" s="36"/>
    </row>
    <row r="14" spans="1:13" ht="24.95" customHeight="1">
      <c r="A14" s="29"/>
      <c r="B14" s="29"/>
      <c r="C14" s="30" t="s">
        <v>893</v>
      </c>
      <c r="D14" s="31">
        <f>TRUNC(D7*$G$14,-3)</f>
        <v>162851000</v>
      </c>
      <c r="E14" s="53" t="s">
        <v>916</v>
      </c>
      <c r="F14" s="54" t="s">
        <v>917</v>
      </c>
      <c r="G14" s="57">
        <v>2.4899999999999999E-2</v>
      </c>
      <c r="H14" s="55"/>
      <c r="I14" s="56"/>
      <c r="J14" s="55"/>
      <c r="K14" s="55"/>
      <c r="L14" s="36"/>
    </row>
    <row r="15" spans="1:13" ht="24.95" customHeight="1">
      <c r="A15" s="29" t="s">
        <v>923</v>
      </c>
      <c r="B15" s="29"/>
      <c r="C15" s="58" t="s">
        <v>894</v>
      </c>
      <c r="D15" s="31">
        <f>TRUNC(D13*$G$15,-3)</f>
        <v>7282000</v>
      </c>
      <c r="E15" s="53" t="s">
        <v>924</v>
      </c>
      <c r="F15" s="54" t="s">
        <v>917</v>
      </c>
      <c r="G15" s="57">
        <v>6.5500000000000003E-2</v>
      </c>
      <c r="H15" s="55"/>
      <c r="I15" s="56"/>
      <c r="J15" s="55"/>
      <c r="K15" s="55"/>
      <c r="L15" s="36"/>
    </row>
    <row r="16" spans="1:13" ht="24.95" customHeight="1">
      <c r="A16" s="29"/>
      <c r="B16" s="29"/>
      <c r="C16" s="30" t="s">
        <v>895</v>
      </c>
      <c r="D16" s="31">
        <f>TRUNC(D7*$G$16,-3)</f>
        <v>150425000</v>
      </c>
      <c r="E16" s="53" t="s">
        <v>916</v>
      </c>
      <c r="F16" s="54" t="s">
        <v>917</v>
      </c>
      <c r="G16" s="57">
        <v>2.3E-2</v>
      </c>
      <c r="H16" s="55"/>
      <c r="I16" s="56"/>
      <c r="J16" s="55"/>
      <c r="K16" s="55"/>
      <c r="L16" s="36"/>
    </row>
    <row r="17" spans="1:13" ht="24.95" customHeight="1">
      <c r="A17" s="29"/>
      <c r="B17" s="29"/>
      <c r="C17" s="30" t="s">
        <v>896</v>
      </c>
      <c r="D17" s="31">
        <f>TRUNC((D6+D7)*$G$17*1.2,-3)</f>
        <v>471921000</v>
      </c>
      <c r="E17" s="53" t="s">
        <v>2508</v>
      </c>
      <c r="F17" s="54" t="s">
        <v>917</v>
      </c>
      <c r="G17" s="57">
        <v>1.66E-2</v>
      </c>
      <c r="H17" s="55"/>
      <c r="I17" s="59"/>
      <c r="J17" s="54"/>
      <c r="K17" s="54"/>
      <c r="L17" s="60"/>
      <c r="M17" s="17"/>
    </row>
    <row r="18" spans="1:13" ht="24.95" customHeight="1">
      <c r="A18" s="29" t="s">
        <v>925</v>
      </c>
      <c r="B18" s="29" t="s">
        <v>908</v>
      </c>
      <c r="C18" s="30" t="s">
        <v>897</v>
      </c>
      <c r="D18" s="31">
        <f>TRUNC((D6+D9)*$G$18,-3)</f>
        <v>1602011000</v>
      </c>
      <c r="E18" s="53" t="s">
        <v>926</v>
      </c>
      <c r="F18" s="54" t="s">
        <v>917</v>
      </c>
      <c r="G18" s="46">
        <v>6.6000000000000003E-2</v>
      </c>
      <c r="H18" s="55"/>
      <c r="I18" s="53"/>
      <c r="J18" s="55"/>
      <c r="K18" s="55"/>
      <c r="L18" s="36"/>
      <c r="M18" s="17"/>
    </row>
    <row r="19" spans="1:13" ht="24.95" customHeight="1">
      <c r="A19" s="29"/>
      <c r="B19" s="29"/>
      <c r="C19" s="30" t="s">
        <v>898</v>
      </c>
      <c r="D19" s="31">
        <f>TRUNC((D6+D7+D10)*$G$19,-3)</f>
        <v>404141000</v>
      </c>
      <c r="E19" s="53" t="s">
        <v>11001</v>
      </c>
      <c r="F19" s="54" t="s">
        <v>917</v>
      </c>
      <c r="G19" s="46">
        <v>1.4999999999999999E-2</v>
      </c>
      <c r="H19" s="55"/>
      <c r="I19" s="53"/>
      <c r="J19" s="55"/>
      <c r="K19" s="55"/>
      <c r="L19" s="36"/>
      <c r="M19" s="17"/>
    </row>
    <row r="20" spans="1:13" ht="24.95" customHeight="1">
      <c r="A20" s="61"/>
      <c r="B20" s="61"/>
      <c r="C20" s="62" t="s">
        <v>899</v>
      </c>
      <c r="D20" s="63">
        <f>TRUNC(((D6+D7+D10-25000000000)*$G$20+8500000)*$K$20,-3)</f>
        <v>14099000</v>
      </c>
      <c r="E20" s="53" t="s">
        <v>11001</v>
      </c>
      <c r="F20" s="64" t="s">
        <v>917</v>
      </c>
      <c r="G20" s="65">
        <v>2.0000000000000001E-4</v>
      </c>
      <c r="H20" s="115" t="s">
        <v>937</v>
      </c>
      <c r="I20" s="66">
        <v>8500000</v>
      </c>
      <c r="J20" s="64" t="s">
        <v>917</v>
      </c>
      <c r="K20" s="125">
        <v>1.586301</v>
      </c>
      <c r="L20" s="67"/>
      <c r="M20" s="68">
        <v>25000000000</v>
      </c>
    </row>
    <row r="21" spans="1:13" ht="24.95" customHeight="1">
      <c r="A21" s="29"/>
      <c r="B21" s="29"/>
      <c r="C21" s="30" t="s">
        <v>900</v>
      </c>
      <c r="D21" s="31">
        <f>TRUNC((D6+D7+D10)*$G$21,-3)</f>
        <v>29637000</v>
      </c>
      <c r="E21" s="53" t="s">
        <v>11001</v>
      </c>
      <c r="F21" s="54" t="s">
        <v>917</v>
      </c>
      <c r="G21" s="69">
        <v>1.1000000000000001E-3</v>
      </c>
      <c r="H21" s="55"/>
      <c r="I21" s="56"/>
      <c r="J21" s="55"/>
      <c r="K21" s="55"/>
      <c r="L21" s="70"/>
      <c r="M21" s="17"/>
    </row>
    <row r="22" spans="1:13" ht="24.95" hidden="1" customHeight="1">
      <c r="A22" s="29"/>
      <c r="B22" s="29"/>
      <c r="C22" s="30" t="s">
        <v>927</v>
      </c>
      <c r="D22" s="31">
        <v>0</v>
      </c>
      <c r="E22" s="71"/>
      <c r="F22" s="72"/>
      <c r="G22" s="46">
        <v>0</v>
      </c>
      <c r="H22" s="72"/>
      <c r="I22" s="73"/>
      <c r="J22" s="72"/>
      <c r="K22" s="74"/>
      <c r="L22" s="75"/>
      <c r="M22" s="17"/>
    </row>
    <row r="23" spans="1:13" ht="24.95" customHeight="1" thickBot="1">
      <c r="A23" s="29"/>
      <c r="B23" s="37"/>
      <c r="C23" s="38" t="s">
        <v>911</v>
      </c>
      <c r="D23" s="39">
        <f>TRUNC((SUM(D10:D21)),-3)</f>
        <v>6545244000</v>
      </c>
      <c r="E23" s="76"/>
      <c r="F23" s="77"/>
      <c r="G23" s="78"/>
      <c r="H23" s="77"/>
      <c r="I23" s="79"/>
      <c r="J23" s="77"/>
      <c r="K23" s="77"/>
      <c r="L23" s="80"/>
      <c r="M23" s="17"/>
    </row>
    <row r="24" spans="1:13" ht="24.95" customHeight="1" thickBot="1">
      <c r="A24" s="81"/>
      <c r="B24" s="271" t="s">
        <v>928</v>
      </c>
      <c r="C24" s="271"/>
      <c r="D24" s="82">
        <f>TRUNC((D6+D9+D23),-3)</f>
        <v>30818151000</v>
      </c>
      <c r="E24" s="83"/>
      <c r="F24" s="84"/>
      <c r="G24" s="85"/>
      <c r="H24" s="84"/>
      <c r="I24" s="86"/>
      <c r="J24" s="84"/>
      <c r="K24" s="84"/>
      <c r="L24" s="87"/>
      <c r="M24" s="17"/>
    </row>
    <row r="25" spans="1:13" ht="24.95" customHeight="1" thickBot="1">
      <c r="A25" s="270" t="s">
        <v>929</v>
      </c>
      <c r="B25" s="270"/>
      <c r="C25" s="270"/>
      <c r="D25" s="82">
        <f>TRUNC(D24*$G$25,-3)</f>
        <v>1386816000</v>
      </c>
      <c r="E25" s="161" t="s">
        <v>930</v>
      </c>
      <c r="F25" s="84" t="s">
        <v>917</v>
      </c>
      <c r="G25" s="162">
        <v>4.4999999999999998E-2</v>
      </c>
      <c r="H25" s="95"/>
      <c r="I25" s="86"/>
      <c r="J25" s="95"/>
      <c r="K25" s="163"/>
      <c r="L25" s="87"/>
      <c r="M25" s="17"/>
    </row>
    <row r="26" spans="1:13" ht="24.95" customHeight="1" thickBot="1">
      <c r="A26" s="269" t="s">
        <v>931</v>
      </c>
      <c r="B26" s="269"/>
      <c r="C26" s="269"/>
      <c r="D26" s="88">
        <f>TRUNC((D9+D23+D25)*$G$26,-3)</f>
        <v>1505438000</v>
      </c>
      <c r="E26" s="164" t="s">
        <v>932</v>
      </c>
      <c r="F26" s="89" t="s">
        <v>917</v>
      </c>
      <c r="G26" s="90">
        <v>0.1</v>
      </c>
      <c r="H26" s="91"/>
      <c r="I26" s="92"/>
      <c r="J26" s="91"/>
      <c r="K26" s="165"/>
      <c r="L26" s="93"/>
      <c r="M26" s="94"/>
    </row>
    <row r="27" spans="1:13" ht="24.95" customHeight="1" thickBot="1">
      <c r="A27" s="265" t="s">
        <v>11000</v>
      </c>
      <c r="B27" s="265"/>
      <c r="C27" s="265"/>
      <c r="D27" s="82">
        <f>TRUNC((기계기구사용료내역!L5),-3)</f>
        <v>3003269000</v>
      </c>
      <c r="E27" s="168"/>
      <c r="F27" s="84"/>
      <c r="G27" s="98"/>
      <c r="H27" s="95"/>
      <c r="I27" s="99"/>
      <c r="J27" s="84"/>
      <c r="K27" s="167"/>
      <c r="L27" s="100"/>
      <c r="M27" s="101"/>
    </row>
    <row r="28" spans="1:13" ht="24.95" customHeight="1" thickBot="1">
      <c r="A28" s="265" t="s">
        <v>10999</v>
      </c>
      <c r="B28" s="265"/>
      <c r="C28" s="265"/>
      <c r="D28" s="82">
        <f>TRUNC(('내역서(을지-재노경)'!L366),-3)</f>
        <v>48595000</v>
      </c>
      <c r="E28" s="168"/>
      <c r="F28" s="84"/>
      <c r="G28" s="98"/>
      <c r="H28" s="95"/>
      <c r="I28" s="99"/>
      <c r="J28" s="84"/>
      <c r="K28" s="167"/>
      <c r="L28" s="100"/>
      <c r="M28" s="159">
        <f>'내역서(을지-재노경)'!L366</f>
        <v>48595740</v>
      </c>
    </row>
    <row r="29" spans="1:13" ht="24.95" customHeight="1" thickBot="1">
      <c r="A29" s="265" t="s">
        <v>10997</v>
      </c>
      <c r="B29" s="265"/>
      <c r="C29" s="265"/>
      <c r="D29" s="82">
        <f>TRUNC(('내역서(을지-재노경)'!K402),-3)</f>
        <v>2080000</v>
      </c>
      <c r="E29" s="168"/>
      <c r="F29" s="84"/>
      <c r="G29" s="98"/>
      <c r="H29" s="95"/>
      <c r="I29" s="99"/>
      <c r="J29" s="84"/>
      <c r="K29" s="167"/>
      <c r="L29" s="100"/>
      <c r="M29" s="101">
        <f>'내역서(을지-재노경)'!K402</f>
        <v>2080000</v>
      </c>
    </row>
    <row r="30" spans="1:13" ht="24.95" customHeight="1" thickBot="1">
      <c r="A30" s="265" t="s">
        <v>10998</v>
      </c>
      <c r="B30" s="265"/>
      <c r="C30" s="265"/>
      <c r="D30" s="82">
        <f>TRUNC(('내역서(을지-재노경)'!K403),0)</f>
        <v>5207364</v>
      </c>
      <c r="E30" s="168"/>
      <c r="F30" s="84"/>
      <c r="G30" s="98"/>
      <c r="H30" s="95"/>
      <c r="I30" s="99"/>
      <c r="J30" s="84"/>
      <c r="K30" s="167"/>
      <c r="L30" s="100"/>
      <c r="M30" s="101">
        <f>'내역서(을지-재노경)'!K403</f>
        <v>5207364</v>
      </c>
    </row>
    <row r="31" spans="1:13" ht="24.95" customHeight="1" thickBot="1">
      <c r="A31" s="266" t="s">
        <v>11117</v>
      </c>
      <c r="B31" s="267"/>
      <c r="C31" s="268"/>
      <c r="D31" s="82">
        <f>TRUNC(SUM(D24:D30),0)</f>
        <v>36769556364</v>
      </c>
      <c r="E31" s="168"/>
      <c r="F31" s="84"/>
      <c r="G31" s="98"/>
      <c r="H31" s="95"/>
      <c r="I31" s="99"/>
      <c r="J31" s="84"/>
      <c r="K31" s="167"/>
      <c r="L31" s="100"/>
      <c r="M31" s="101"/>
    </row>
    <row r="32" spans="1:13" ht="24.95" customHeight="1" thickBot="1">
      <c r="A32" s="266" t="s">
        <v>11116</v>
      </c>
      <c r="B32" s="267"/>
      <c r="C32" s="268"/>
      <c r="D32" s="82">
        <f>TRUNC((D31*0.1),0)</f>
        <v>3676955636</v>
      </c>
      <c r="E32" s="168"/>
      <c r="F32" s="84"/>
      <c r="G32" s="98"/>
      <c r="H32" s="95"/>
      <c r="I32" s="99"/>
      <c r="J32" s="84"/>
      <c r="K32" s="167"/>
      <c r="L32" s="100"/>
      <c r="M32" s="101"/>
    </row>
    <row r="33" spans="1:13" ht="24.95" customHeight="1" thickBot="1">
      <c r="A33" s="265" t="s">
        <v>11118</v>
      </c>
      <c r="B33" s="265"/>
      <c r="C33" s="265"/>
      <c r="D33" s="82">
        <f>D31+D32</f>
        <v>40446512000</v>
      </c>
      <c r="E33" s="169"/>
      <c r="F33" s="264"/>
      <c r="G33" s="264"/>
      <c r="H33" s="264"/>
      <c r="I33" s="264"/>
      <c r="J33" s="97"/>
      <c r="K33" s="166"/>
      <c r="L33" s="96"/>
      <c r="M33" s="17"/>
    </row>
    <row r="34" spans="1:13" ht="17.25" customHeight="1">
      <c r="A34" s="102"/>
      <c r="B34" s="102"/>
      <c r="C34" s="102"/>
      <c r="D34" s="126"/>
      <c r="E34" s="103"/>
      <c r="F34" s="261"/>
      <c r="G34" s="261"/>
      <c r="H34" s="261"/>
      <c r="I34" s="261"/>
      <c r="J34" s="103"/>
      <c r="K34" s="103"/>
      <c r="L34" s="103"/>
      <c r="M34" s="102"/>
    </row>
    <row r="35" spans="1:13" ht="16.5" customHeight="1">
      <c r="A35" s="102"/>
      <c r="B35" s="102"/>
      <c r="C35" s="102"/>
      <c r="D35" s="170">
        <f>D36-D33</f>
        <v>10351000</v>
      </c>
      <c r="E35" s="171"/>
      <c r="F35" s="262"/>
      <c r="G35" s="262"/>
      <c r="H35" s="262"/>
      <c r="I35" s="262"/>
      <c r="J35" s="103"/>
      <c r="K35" s="103"/>
      <c r="L35" s="103"/>
      <c r="M35" s="102"/>
    </row>
    <row r="36" spans="1:13">
      <c r="A36" s="102"/>
      <c r="B36" s="102"/>
      <c r="C36" s="102"/>
      <c r="D36" s="157">
        <v>40456863000</v>
      </c>
      <c r="E36" s="103"/>
      <c r="F36" s="263"/>
      <c r="G36" s="263"/>
      <c r="H36" s="263"/>
      <c r="I36" s="263"/>
      <c r="J36" s="103"/>
      <c r="K36" s="103"/>
      <c r="L36" s="103"/>
      <c r="M36" s="102"/>
    </row>
    <row r="37" spans="1:13">
      <c r="A37" s="102"/>
      <c r="B37" s="102"/>
      <c r="C37" s="102"/>
      <c r="D37" s="102"/>
      <c r="E37" s="102"/>
      <c r="F37" s="102"/>
      <c r="G37" s="102"/>
      <c r="H37" s="102"/>
      <c r="I37" s="102"/>
      <c r="J37" s="103"/>
      <c r="K37" s="103"/>
      <c r="L37" s="103"/>
      <c r="M37" s="102"/>
    </row>
    <row r="38" spans="1:13">
      <c r="A38" s="102"/>
      <c r="B38" s="102"/>
      <c r="C38" s="102"/>
      <c r="D38" s="158">
        <f>D33-D36</f>
        <v>-10351000</v>
      </c>
      <c r="E38" s="158"/>
      <c r="F38" s="102"/>
      <c r="G38" s="102"/>
      <c r="H38" s="102"/>
      <c r="I38" s="102"/>
      <c r="J38" s="103"/>
      <c r="K38" s="103"/>
      <c r="L38" s="103"/>
      <c r="M38" s="102"/>
    </row>
    <row r="39" spans="1:13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</row>
    <row r="40" spans="1:13" ht="16.5" customHeight="1">
      <c r="A40" s="102"/>
      <c r="B40" s="102"/>
      <c r="C40" s="102"/>
      <c r="D40" s="102">
        <v>1.498476112913719</v>
      </c>
      <c r="E40" s="102">
        <f>D36/M3</f>
        <v>1.5015842469679459</v>
      </c>
      <c r="F40" s="102"/>
      <c r="G40" s="102"/>
      <c r="H40" s="102"/>
      <c r="I40" s="102"/>
      <c r="J40" s="102"/>
      <c r="K40" s="102"/>
      <c r="L40" s="102"/>
      <c r="M40" s="102"/>
    </row>
    <row r="41" spans="1:13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</row>
    <row r="42" spans="1:13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</row>
    <row r="43" spans="1:13">
      <c r="A43" s="104"/>
      <c r="B43" s="104"/>
      <c r="C43" s="102"/>
      <c r="D43" s="102"/>
      <c r="E43" s="102"/>
      <c r="F43" s="102"/>
      <c r="G43" s="102"/>
      <c r="H43" s="102"/>
      <c r="I43" s="102"/>
      <c r="J43" s="104"/>
      <c r="K43" s="104"/>
      <c r="L43" s="104"/>
      <c r="M43" s="104"/>
    </row>
    <row r="44" spans="1:13">
      <c r="A44" s="104"/>
      <c r="B44" s="104"/>
      <c r="C44" s="102"/>
      <c r="D44" s="102"/>
      <c r="E44" s="102"/>
      <c r="F44" s="102"/>
      <c r="G44" s="102"/>
      <c r="H44" s="102"/>
      <c r="I44" s="102"/>
      <c r="J44" s="104"/>
      <c r="K44" s="104"/>
      <c r="L44" s="104"/>
      <c r="M44" s="104"/>
    </row>
    <row r="45" spans="1:13">
      <c r="A45" s="104"/>
      <c r="B45" s="104"/>
      <c r="C45" s="102"/>
      <c r="D45" s="102"/>
      <c r="E45" s="102"/>
      <c r="F45" s="102"/>
      <c r="G45" s="102"/>
      <c r="H45" s="102"/>
      <c r="I45" s="102"/>
      <c r="J45" s="104"/>
      <c r="K45" s="104"/>
      <c r="L45" s="104"/>
      <c r="M45" s="104"/>
    </row>
    <row r="46" spans="1:13">
      <c r="A46" s="104"/>
      <c r="B46" s="104"/>
      <c r="C46" s="102"/>
      <c r="D46" s="102"/>
      <c r="E46" s="102"/>
      <c r="F46" s="102"/>
      <c r="G46" s="102"/>
      <c r="H46" s="102"/>
      <c r="I46" s="102"/>
      <c r="J46" s="104"/>
      <c r="K46" s="104"/>
      <c r="L46" s="104"/>
      <c r="M46" s="104"/>
    </row>
    <row r="47" spans="1:13">
      <c r="A47" s="104"/>
      <c r="B47" s="104"/>
      <c r="C47" s="102"/>
      <c r="D47" s="102"/>
      <c r="E47" s="102"/>
      <c r="F47" s="102"/>
      <c r="G47" s="102"/>
      <c r="H47" s="102"/>
      <c r="I47" s="102"/>
    </row>
    <row r="48" spans="1:13">
      <c r="C48" s="102"/>
      <c r="D48" s="102"/>
      <c r="E48" s="102"/>
      <c r="F48" s="102"/>
      <c r="G48" s="102"/>
      <c r="H48" s="102"/>
      <c r="I48" s="102"/>
    </row>
    <row r="50" spans="1:9">
      <c r="A50" s="17"/>
      <c r="B50" s="17"/>
      <c r="C50" s="17"/>
      <c r="D50" s="106" t="e">
        <v>#DIV/0!</v>
      </c>
      <c r="E50" s="17"/>
      <c r="F50" s="17"/>
      <c r="G50" s="17"/>
      <c r="H50" s="17"/>
      <c r="I50" s="17"/>
    </row>
    <row r="52" spans="1:9">
      <c r="A52" s="16"/>
      <c r="B52" s="16"/>
      <c r="C52" s="16"/>
      <c r="D52" s="16"/>
      <c r="E52" s="16"/>
      <c r="F52" s="16"/>
      <c r="G52" s="16"/>
      <c r="H52" s="16"/>
      <c r="I52" s="16"/>
    </row>
    <row r="53" spans="1:9">
      <c r="A53" s="105"/>
      <c r="B53" s="105"/>
      <c r="C53" s="107" t="s">
        <v>933</v>
      </c>
      <c r="D53" s="108">
        <v>207820888</v>
      </c>
      <c r="E53" s="109" t="s">
        <v>934</v>
      </c>
      <c r="F53" s="110" t="s">
        <v>917</v>
      </c>
      <c r="G53" s="109" t="s">
        <v>935</v>
      </c>
      <c r="H53" s="110" t="s">
        <v>917</v>
      </c>
      <c r="I53" s="111">
        <v>1.2</v>
      </c>
    </row>
    <row r="54" spans="1:9">
      <c r="A54" s="105"/>
      <c r="B54" s="105"/>
      <c r="C54" s="112"/>
      <c r="D54" s="108">
        <v>236522172</v>
      </c>
      <c r="E54" s="109" t="s">
        <v>936</v>
      </c>
      <c r="F54" s="110" t="s">
        <v>917</v>
      </c>
      <c r="G54" s="109" t="s">
        <v>935</v>
      </c>
      <c r="H54" s="113"/>
      <c r="I54" s="114"/>
    </row>
  </sheetData>
  <mergeCells count="16">
    <mergeCell ref="E2:K2"/>
    <mergeCell ref="A26:C26"/>
    <mergeCell ref="A2:C2"/>
    <mergeCell ref="A25:C25"/>
    <mergeCell ref="B24:C24"/>
    <mergeCell ref="A29:C29"/>
    <mergeCell ref="A30:C30"/>
    <mergeCell ref="A28:C28"/>
    <mergeCell ref="A27:C27"/>
    <mergeCell ref="A32:C32"/>
    <mergeCell ref="A31:C31"/>
    <mergeCell ref="F34:I34"/>
    <mergeCell ref="F35:I35"/>
    <mergeCell ref="F36:I36"/>
    <mergeCell ref="F33:I33"/>
    <mergeCell ref="A33:C33"/>
  </mergeCells>
  <phoneticPr fontId="1" type="noConversion"/>
  <printOptions horizontalCentered="1"/>
  <pageMargins left="0.59055118110236227" right="0.55118110236220474" top="0.55118110236220474" bottom="0.47244094488188981" header="0.31496062992125984" footer="0.31496062992125984"/>
  <pageSetup paperSize="9" scale="6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view="pageBreakPreview" zoomScale="70" zoomScaleNormal="85" zoomScaleSheetLayoutView="70" workbookViewId="0">
      <selection activeCell="B13" sqref="B13"/>
    </sheetView>
  </sheetViews>
  <sheetFormatPr defaultRowHeight="13.5"/>
  <cols>
    <col min="1" max="1" width="40.625" style="2" customWidth="1"/>
    <col min="2" max="2" width="20.625" style="2" customWidth="1"/>
    <col min="3" max="4" width="4.625" style="2" customWidth="1"/>
    <col min="5" max="12" width="13.625" style="2" customWidth="1"/>
    <col min="13" max="13" width="12.625" style="2" customWidth="1"/>
    <col min="14" max="16" width="2.625" style="2" hidden="1" customWidth="1"/>
    <col min="17" max="19" width="1.625" style="2" hidden="1" customWidth="1"/>
    <col min="20" max="20" width="18.625" style="2" hidden="1" customWidth="1"/>
    <col min="21" max="16384" width="9" style="2"/>
  </cols>
  <sheetData>
    <row r="1" spans="1:20" ht="30" customHeight="1">
      <c r="A1" s="272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20" ht="30" customHeight="1">
      <c r="A2" s="273" t="s">
        <v>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</row>
    <row r="3" spans="1:20" ht="30" customHeight="1">
      <c r="A3" s="274" t="s">
        <v>2</v>
      </c>
      <c r="B3" s="274" t="s">
        <v>3</v>
      </c>
      <c r="C3" s="274" t="s">
        <v>4</v>
      </c>
      <c r="D3" s="274" t="s">
        <v>5</v>
      </c>
      <c r="E3" s="274" t="s">
        <v>6</v>
      </c>
      <c r="F3" s="274"/>
      <c r="G3" s="274" t="s">
        <v>9</v>
      </c>
      <c r="H3" s="274"/>
      <c r="I3" s="274" t="s">
        <v>10</v>
      </c>
      <c r="J3" s="274"/>
      <c r="K3" s="274" t="s">
        <v>11</v>
      </c>
      <c r="L3" s="274"/>
      <c r="M3" s="274" t="s">
        <v>12</v>
      </c>
      <c r="N3" s="276" t="s">
        <v>13</v>
      </c>
      <c r="O3" s="276" t="s">
        <v>14</v>
      </c>
      <c r="P3" s="276" t="s">
        <v>15</v>
      </c>
      <c r="Q3" s="276" t="s">
        <v>16</v>
      </c>
      <c r="R3" s="276" t="s">
        <v>17</v>
      </c>
      <c r="S3" s="276" t="s">
        <v>18</v>
      </c>
      <c r="T3" s="276" t="s">
        <v>19</v>
      </c>
    </row>
    <row r="4" spans="1:20" ht="30" customHeight="1">
      <c r="A4" s="275"/>
      <c r="B4" s="275"/>
      <c r="C4" s="275"/>
      <c r="D4" s="275"/>
      <c r="E4" s="3" t="s">
        <v>7</v>
      </c>
      <c r="F4" s="3" t="s">
        <v>8</v>
      </c>
      <c r="G4" s="3" t="s">
        <v>7</v>
      </c>
      <c r="H4" s="3" t="s">
        <v>8</v>
      </c>
      <c r="I4" s="3" t="s">
        <v>7</v>
      </c>
      <c r="J4" s="3" t="s">
        <v>8</v>
      </c>
      <c r="K4" s="3" t="s">
        <v>7</v>
      </c>
      <c r="L4" s="3" t="s">
        <v>8</v>
      </c>
      <c r="M4" s="275"/>
      <c r="N4" s="276"/>
      <c r="O4" s="276"/>
      <c r="P4" s="276"/>
      <c r="Q4" s="276"/>
      <c r="R4" s="276"/>
      <c r="S4" s="276"/>
      <c r="T4" s="276"/>
    </row>
    <row r="5" spans="1:20" ht="30" customHeight="1">
      <c r="A5" s="4" t="s">
        <v>51</v>
      </c>
      <c r="B5" s="4" t="s">
        <v>52</v>
      </c>
      <c r="C5" s="4" t="s">
        <v>52</v>
      </c>
      <c r="D5" s="5">
        <v>1</v>
      </c>
      <c r="E5" s="6" t="e">
        <f>F6+F7+F8+F9+F10+F11+F12+F13</f>
        <v>#REF!</v>
      </c>
      <c r="F5" s="6" t="e">
        <f t="shared" ref="F5:F12" si="0">E5*D5</f>
        <v>#REF!</v>
      </c>
      <c r="G5" s="6" t="e">
        <f>H6+H7+H8+H9+H10+H11+H12+H13</f>
        <v>#REF!</v>
      </c>
      <c r="H5" s="6" t="e">
        <f t="shared" ref="H5:H12" si="1">G5*D5</f>
        <v>#REF!</v>
      </c>
      <c r="I5" s="6" t="e">
        <f>J6+J7+J8+J9+J10+J11+J12+J13</f>
        <v>#REF!</v>
      </c>
      <c r="J5" s="6" t="e">
        <f t="shared" ref="J5:J12" si="2">I5*D5</f>
        <v>#REF!</v>
      </c>
      <c r="K5" s="6" t="e">
        <f t="shared" ref="K5:L7" si="3">E5+G5+I5</f>
        <v>#REF!</v>
      </c>
      <c r="L5" s="6" t="e">
        <f t="shared" si="3"/>
        <v>#REF!</v>
      </c>
      <c r="M5" s="4" t="s">
        <v>52</v>
      </c>
      <c r="N5" s="7" t="s">
        <v>53</v>
      </c>
      <c r="O5" s="7" t="s">
        <v>52</v>
      </c>
      <c r="P5" s="7" t="s">
        <v>52</v>
      </c>
      <c r="Q5" s="7" t="s">
        <v>52</v>
      </c>
      <c r="R5" s="8">
        <v>1</v>
      </c>
      <c r="S5" s="7" t="s">
        <v>52</v>
      </c>
      <c r="T5" s="9"/>
    </row>
    <row r="6" spans="1:20" ht="30" customHeight="1">
      <c r="A6" s="4" t="s">
        <v>54</v>
      </c>
      <c r="B6" s="4" t="s">
        <v>52</v>
      </c>
      <c r="C6" s="4" t="s">
        <v>52</v>
      </c>
      <c r="D6" s="5">
        <v>1</v>
      </c>
      <c r="E6" s="6">
        <f>공종별집계표!F6</f>
        <v>14884693212</v>
      </c>
      <c r="F6" s="6">
        <f t="shared" si="0"/>
        <v>14884693212</v>
      </c>
      <c r="G6" s="6">
        <f>공종별집계표!H6</f>
        <v>3711440519</v>
      </c>
      <c r="H6" s="6">
        <f t="shared" si="1"/>
        <v>3711440519</v>
      </c>
      <c r="I6" s="6">
        <f>공종별집계표!J6</f>
        <v>2642443831</v>
      </c>
      <c r="J6" s="6">
        <f t="shared" si="2"/>
        <v>2642443831</v>
      </c>
      <c r="K6" s="6">
        <f t="shared" si="3"/>
        <v>21238577562</v>
      </c>
      <c r="L6" s="6">
        <f t="shared" si="3"/>
        <v>21238577562</v>
      </c>
      <c r="M6" s="4" t="s">
        <v>52</v>
      </c>
      <c r="N6" s="7" t="s">
        <v>55</v>
      </c>
      <c r="O6" s="7" t="s">
        <v>52</v>
      </c>
      <c r="P6" s="7" t="s">
        <v>53</v>
      </c>
      <c r="Q6" s="7" t="s">
        <v>52</v>
      </c>
      <c r="R6" s="8">
        <v>2</v>
      </c>
      <c r="S6" s="7" t="s">
        <v>52</v>
      </c>
      <c r="T6" s="9"/>
    </row>
    <row r="7" spans="1:20" ht="30" customHeight="1">
      <c r="A7" s="4" t="s">
        <v>375</v>
      </c>
      <c r="B7" s="4" t="s">
        <v>52</v>
      </c>
      <c r="C7" s="4" t="s">
        <v>52</v>
      </c>
      <c r="D7" s="5">
        <v>1</v>
      </c>
      <c r="E7" s="6">
        <f>공종별집계표!F8</f>
        <v>812608452</v>
      </c>
      <c r="F7" s="6">
        <f t="shared" si="0"/>
        <v>812608452</v>
      </c>
      <c r="G7" s="6">
        <f>공종별집계표!H8</f>
        <v>867176143</v>
      </c>
      <c r="H7" s="6">
        <f t="shared" si="1"/>
        <v>867176143</v>
      </c>
      <c r="I7" s="6">
        <f>공종별집계표!J8</f>
        <v>306483407</v>
      </c>
      <c r="J7" s="6">
        <f t="shared" si="2"/>
        <v>306483407</v>
      </c>
      <c r="K7" s="6">
        <f t="shared" si="3"/>
        <v>1986268002</v>
      </c>
      <c r="L7" s="6">
        <f t="shared" si="3"/>
        <v>1986268002</v>
      </c>
      <c r="M7" s="4" t="s">
        <v>52</v>
      </c>
      <c r="N7" s="7" t="s">
        <v>376</v>
      </c>
      <c r="O7" s="7" t="s">
        <v>52</v>
      </c>
      <c r="P7" s="7" t="s">
        <v>53</v>
      </c>
      <c r="Q7" s="7" t="s">
        <v>52</v>
      </c>
      <c r="R7" s="8">
        <v>2</v>
      </c>
      <c r="S7" s="7" t="s">
        <v>52</v>
      </c>
      <c r="T7" s="9"/>
    </row>
    <row r="8" spans="1:20" ht="30" customHeight="1">
      <c r="A8" s="4" t="s">
        <v>404</v>
      </c>
      <c r="B8" s="4" t="s">
        <v>52</v>
      </c>
      <c r="C8" s="4" t="s">
        <v>52</v>
      </c>
      <c r="D8" s="5">
        <v>1</v>
      </c>
      <c r="E8" s="6" t="e">
        <f>공종별집계표!#REF!</f>
        <v>#REF!</v>
      </c>
      <c r="F8" s="6" t="e">
        <f t="shared" si="0"/>
        <v>#REF!</v>
      </c>
      <c r="G8" s="6" t="e">
        <f>공종별집계표!#REF!</f>
        <v>#REF!</v>
      </c>
      <c r="H8" s="6" t="e">
        <f t="shared" si="1"/>
        <v>#REF!</v>
      </c>
      <c r="I8" s="6" t="e">
        <f>공종별집계표!#REF!</f>
        <v>#REF!</v>
      </c>
      <c r="J8" s="6" t="e">
        <f t="shared" si="2"/>
        <v>#REF!</v>
      </c>
      <c r="K8" s="6" t="e">
        <f t="shared" ref="K8:L12" si="4">E8+G8+I8</f>
        <v>#REF!</v>
      </c>
      <c r="L8" s="6" t="e">
        <f t="shared" si="4"/>
        <v>#REF!</v>
      </c>
      <c r="M8" s="4" t="s">
        <v>52</v>
      </c>
      <c r="N8" s="7" t="s">
        <v>405</v>
      </c>
      <c r="O8" s="7" t="s">
        <v>52</v>
      </c>
      <c r="P8" s="7" t="s">
        <v>53</v>
      </c>
      <c r="Q8" s="7" t="s">
        <v>52</v>
      </c>
      <c r="R8" s="8">
        <v>2</v>
      </c>
      <c r="S8" s="7" t="s">
        <v>52</v>
      </c>
      <c r="T8" s="9"/>
    </row>
    <row r="9" spans="1:20" ht="30" customHeight="1">
      <c r="A9" s="4" t="s">
        <v>406</v>
      </c>
      <c r="B9" s="4" t="s">
        <v>52</v>
      </c>
      <c r="C9" s="4" t="s">
        <v>52</v>
      </c>
      <c r="D9" s="5">
        <v>1</v>
      </c>
      <c r="E9" s="6">
        <f>공종별집계표!F10</f>
        <v>0</v>
      </c>
      <c r="F9" s="6">
        <f t="shared" si="0"/>
        <v>0</v>
      </c>
      <c r="G9" s="6">
        <f>공종별집계표!H10</f>
        <v>0</v>
      </c>
      <c r="H9" s="6">
        <f t="shared" si="1"/>
        <v>0</v>
      </c>
      <c r="I9" s="6">
        <f>공종별집계표!J10</f>
        <v>48595740</v>
      </c>
      <c r="J9" s="6">
        <f t="shared" si="2"/>
        <v>48595740</v>
      </c>
      <c r="K9" s="6">
        <f t="shared" si="4"/>
        <v>48595740</v>
      </c>
      <c r="L9" s="6">
        <f t="shared" si="4"/>
        <v>48595740</v>
      </c>
      <c r="M9" s="4" t="s">
        <v>52</v>
      </c>
      <c r="N9" s="7" t="s">
        <v>407</v>
      </c>
      <c r="O9" s="7" t="s">
        <v>52</v>
      </c>
      <c r="P9" s="7" t="s">
        <v>53</v>
      </c>
      <c r="Q9" s="7" t="s">
        <v>52</v>
      </c>
      <c r="R9" s="8">
        <v>2</v>
      </c>
      <c r="S9" s="7" t="s">
        <v>52</v>
      </c>
      <c r="T9" s="9"/>
    </row>
    <row r="10" spans="1:20" ht="30" customHeight="1">
      <c r="A10" s="4" t="s">
        <v>464</v>
      </c>
      <c r="B10" s="4" t="s">
        <v>52</v>
      </c>
      <c r="C10" s="4" t="s">
        <v>52</v>
      </c>
      <c r="D10" s="5">
        <v>1</v>
      </c>
      <c r="E10" s="6" t="e">
        <f>공종별집계표!#REF!</f>
        <v>#REF!</v>
      </c>
      <c r="F10" s="6" t="e">
        <f t="shared" si="0"/>
        <v>#REF!</v>
      </c>
      <c r="G10" s="6" t="e">
        <f>공종별집계표!#REF!</f>
        <v>#REF!</v>
      </c>
      <c r="H10" s="6" t="e">
        <f t="shared" si="1"/>
        <v>#REF!</v>
      </c>
      <c r="I10" s="6" t="e">
        <f>공종별집계표!#REF!</f>
        <v>#REF!</v>
      </c>
      <c r="J10" s="6" t="e">
        <f t="shared" si="2"/>
        <v>#REF!</v>
      </c>
      <c r="K10" s="6" t="e">
        <f t="shared" si="4"/>
        <v>#REF!</v>
      </c>
      <c r="L10" s="6" t="e">
        <f t="shared" si="4"/>
        <v>#REF!</v>
      </c>
      <c r="M10" s="4" t="s">
        <v>52</v>
      </c>
      <c r="N10" s="7" t="s">
        <v>465</v>
      </c>
      <c r="O10" s="7" t="s">
        <v>52</v>
      </c>
      <c r="P10" s="7" t="s">
        <v>53</v>
      </c>
      <c r="Q10" s="7" t="s">
        <v>52</v>
      </c>
      <c r="R10" s="8">
        <v>2</v>
      </c>
      <c r="S10" s="7" t="s">
        <v>52</v>
      </c>
      <c r="T10" s="9"/>
    </row>
    <row r="11" spans="1:20" ht="30" customHeight="1">
      <c r="A11" s="4" t="s">
        <v>466</v>
      </c>
      <c r="B11" s="4" t="s">
        <v>52</v>
      </c>
      <c r="C11" s="4" t="s">
        <v>52</v>
      </c>
      <c r="D11" s="5">
        <v>1</v>
      </c>
      <c r="E11" s="6" t="e">
        <f>'내역서(을지-재노경)'!#REF!</f>
        <v>#REF!</v>
      </c>
      <c r="F11" s="6" t="e">
        <f t="shared" si="0"/>
        <v>#REF!</v>
      </c>
      <c r="G11" s="6" t="e">
        <f>'내역서(을지-재노경)'!#REF!</f>
        <v>#REF!</v>
      </c>
      <c r="H11" s="6" t="e">
        <f t="shared" si="1"/>
        <v>#REF!</v>
      </c>
      <c r="I11" s="6" t="e">
        <f>'내역서(을지-재노경)'!#REF!</f>
        <v>#REF!</v>
      </c>
      <c r="J11" s="6" t="e">
        <f t="shared" si="2"/>
        <v>#REF!</v>
      </c>
      <c r="K11" s="6" t="e">
        <f t="shared" si="4"/>
        <v>#REF!</v>
      </c>
      <c r="L11" s="6" t="e">
        <f t="shared" si="4"/>
        <v>#REF!</v>
      </c>
      <c r="M11" s="4" t="s">
        <v>52</v>
      </c>
      <c r="N11" s="7" t="s">
        <v>467</v>
      </c>
      <c r="O11" s="7" t="s">
        <v>52</v>
      </c>
      <c r="P11" s="7" t="s">
        <v>53</v>
      </c>
      <c r="Q11" s="7" t="s">
        <v>52</v>
      </c>
      <c r="R11" s="8">
        <v>2</v>
      </c>
      <c r="S11" s="7" t="s">
        <v>52</v>
      </c>
      <c r="T11" s="9"/>
    </row>
    <row r="12" spans="1:20" ht="30" customHeight="1">
      <c r="A12" s="4" t="s">
        <v>468</v>
      </c>
      <c r="B12" s="4" t="s">
        <v>52</v>
      </c>
      <c r="C12" s="4" t="s">
        <v>52</v>
      </c>
      <c r="D12" s="5">
        <v>1</v>
      </c>
      <c r="E12" s="6" t="e">
        <f>'내역서(을지-재노경)'!#REF!</f>
        <v>#REF!</v>
      </c>
      <c r="F12" s="6" t="e">
        <f t="shared" si="0"/>
        <v>#REF!</v>
      </c>
      <c r="G12" s="6" t="e">
        <f>'내역서(을지-재노경)'!#REF!</f>
        <v>#REF!</v>
      </c>
      <c r="H12" s="6" t="e">
        <f t="shared" si="1"/>
        <v>#REF!</v>
      </c>
      <c r="I12" s="6" t="e">
        <f>'내역서(을지-재노경)'!#REF!</f>
        <v>#REF!</v>
      </c>
      <c r="J12" s="6" t="e">
        <f t="shared" si="2"/>
        <v>#REF!</v>
      </c>
      <c r="K12" s="6" t="e">
        <f t="shared" si="4"/>
        <v>#REF!</v>
      </c>
      <c r="L12" s="6" t="e">
        <f t="shared" si="4"/>
        <v>#REF!</v>
      </c>
      <c r="M12" s="4" t="s">
        <v>52</v>
      </c>
      <c r="N12" s="7" t="s">
        <v>469</v>
      </c>
      <c r="O12" s="7" t="s">
        <v>52</v>
      </c>
      <c r="P12" s="7" t="s">
        <v>53</v>
      </c>
      <c r="Q12" s="7" t="s">
        <v>52</v>
      </c>
      <c r="R12" s="8">
        <v>2</v>
      </c>
      <c r="S12" s="7" t="s">
        <v>52</v>
      </c>
      <c r="T12" s="9"/>
    </row>
    <row r="13" spans="1:20" ht="30" customHeight="1">
      <c r="A13" s="4" t="s">
        <v>884</v>
      </c>
      <c r="B13" s="4"/>
      <c r="C13" s="4"/>
      <c r="D13" s="5">
        <v>1</v>
      </c>
      <c r="E13" s="6">
        <v>3555743384</v>
      </c>
      <c r="F13" s="6">
        <f t="shared" ref="F13" si="5">E13*D13</f>
        <v>3555743384</v>
      </c>
      <c r="G13" s="6">
        <f>'내역서(을지-재노경)'!H283</f>
        <v>2778400</v>
      </c>
      <c r="H13" s="6">
        <f t="shared" ref="H13" si="6">G13*D13</f>
        <v>2778400</v>
      </c>
      <c r="I13" s="6">
        <f>'내역서(을지-재노경)'!J283</f>
        <v>354831</v>
      </c>
      <c r="J13" s="6">
        <f t="shared" ref="J13" si="7">I13*D13</f>
        <v>354831</v>
      </c>
      <c r="K13" s="6">
        <f t="shared" ref="K13" si="8">E13+G13+I13</f>
        <v>3558876615</v>
      </c>
      <c r="L13" s="6">
        <f t="shared" ref="L13" si="9">F13+H13+J13</f>
        <v>3558876615</v>
      </c>
      <c r="M13" s="4"/>
      <c r="N13" s="7"/>
      <c r="O13" s="7"/>
      <c r="P13" s="7"/>
      <c r="Q13" s="7"/>
      <c r="R13" s="8"/>
      <c r="S13" s="7"/>
      <c r="T13" s="9"/>
    </row>
    <row r="14" spans="1:20" ht="30" customHeight="1">
      <c r="A14" s="4"/>
      <c r="B14" s="4"/>
      <c r="C14" s="4"/>
      <c r="D14" s="5"/>
      <c r="E14" s="6"/>
      <c r="F14" s="6"/>
      <c r="G14" s="6"/>
      <c r="H14" s="6"/>
      <c r="I14" s="6"/>
      <c r="J14" s="6"/>
      <c r="K14" s="6"/>
      <c r="L14" s="6"/>
      <c r="M14" s="4"/>
      <c r="N14" s="7"/>
      <c r="O14" s="7"/>
      <c r="P14" s="7"/>
      <c r="Q14" s="7"/>
      <c r="R14" s="8"/>
      <c r="S14" s="7"/>
      <c r="T14" s="9"/>
    </row>
    <row r="15" spans="1:20" ht="30" customHeigh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T15" s="10"/>
    </row>
    <row r="16" spans="1:20" ht="30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T16" s="10"/>
    </row>
    <row r="17" spans="1:20" ht="30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T17" s="10"/>
    </row>
    <row r="18" spans="1:20" ht="30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T18" s="10"/>
    </row>
    <row r="19" spans="1:20" ht="30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T19" s="10"/>
    </row>
    <row r="20" spans="1:20" ht="30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T20" s="10"/>
    </row>
    <row r="21" spans="1:20" ht="30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T21" s="10"/>
    </row>
    <row r="22" spans="1:20" ht="30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T22" s="10"/>
    </row>
    <row r="23" spans="1:20" ht="30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T23" s="10"/>
    </row>
    <row r="24" spans="1:20" ht="30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T24" s="10"/>
    </row>
    <row r="25" spans="1:20" ht="30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T25" s="10"/>
    </row>
    <row r="26" spans="1:20" ht="30" customHeight="1">
      <c r="A26" s="5" t="s">
        <v>62</v>
      </c>
      <c r="B26" s="5"/>
      <c r="C26" s="5"/>
      <c r="D26" s="5"/>
      <c r="E26" s="5"/>
      <c r="F26" s="6" t="e">
        <f>F5</f>
        <v>#REF!</v>
      </c>
      <c r="G26" s="5"/>
      <c r="H26" s="6" t="e">
        <f>H5</f>
        <v>#REF!</v>
      </c>
      <c r="I26" s="5"/>
      <c r="J26" s="6" t="e">
        <f>J5</f>
        <v>#REF!</v>
      </c>
      <c r="K26" s="5"/>
      <c r="L26" s="6" t="e">
        <f>L5</f>
        <v>#REF!</v>
      </c>
      <c r="M26" s="5"/>
      <c r="T26" s="10"/>
    </row>
    <row r="28" spans="1:20" ht="25.5" customHeight="1">
      <c r="B28" s="11"/>
      <c r="C28" s="11"/>
      <c r="D28" s="11"/>
      <c r="E28" s="11" t="s">
        <v>885</v>
      </c>
      <c r="F28" s="11" t="s">
        <v>886</v>
      </c>
      <c r="G28" s="11" t="s">
        <v>887</v>
      </c>
      <c r="H28" s="11" t="s">
        <v>889</v>
      </c>
    </row>
    <row r="29" spans="1:20" ht="25.5" customHeight="1">
      <c r="B29" s="11" t="s">
        <v>888</v>
      </c>
      <c r="C29" s="11"/>
      <c r="D29" s="11"/>
      <c r="E29" s="12" t="e">
        <f>F6+F7+F8+F9</f>
        <v>#REF!</v>
      </c>
      <c r="F29" s="12" t="e">
        <f>H6+H7+H8+H9</f>
        <v>#REF!</v>
      </c>
      <c r="G29" s="12" t="e">
        <f>J6+J7+J8+J9</f>
        <v>#REF!</v>
      </c>
      <c r="H29" s="12" t="e">
        <f>E29+F29+G29</f>
        <v>#REF!</v>
      </c>
    </row>
    <row r="30" spans="1:20" ht="25.5" customHeight="1">
      <c r="B30" s="11" t="str">
        <f>A10</f>
        <v>0105  T.A.B 공사(PS)</v>
      </c>
      <c r="C30" s="11"/>
      <c r="D30" s="11"/>
      <c r="E30" s="12" t="e">
        <f>F10</f>
        <v>#REF!</v>
      </c>
      <c r="F30" s="12" t="e">
        <f>H10</f>
        <v>#REF!</v>
      </c>
      <c r="G30" s="12" t="e">
        <f>J10</f>
        <v>#REF!</v>
      </c>
      <c r="H30" s="12" t="e">
        <f t="shared" ref="H30:H33" si="10">E30+F30+G30</f>
        <v>#REF!</v>
      </c>
    </row>
    <row r="31" spans="1:20" ht="25.5" customHeight="1">
      <c r="B31" s="11" t="str">
        <f t="shared" ref="B31:B33" si="11">A11</f>
        <v>0106  시설분담금(PS)</v>
      </c>
      <c r="C31" s="11"/>
      <c r="D31" s="11"/>
      <c r="E31" s="12" t="e">
        <f t="shared" ref="E31:E33" si="12">F11</f>
        <v>#REF!</v>
      </c>
      <c r="F31" s="12" t="e">
        <f t="shared" ref="F31:F33" si="13">H11</f>
        <v>#REF!</v>
      </c>
      <c r="G31" s="12" t="e">
        <f t="shared" ref="G31:G33" si="14">J11</f>
        <v>#REF!</v>
      </c>
      <c r="H31" s="12" t="e">
        <f t="shared" si="10"/>
        <v>#REF!</v>
      </c>
    </row>
    <row r="32" spans="1:20" ht="25.5" customHeight="1">
      <c r="B32" s="11" t="str">
        <f t="shared" si="11"/>
        <v>0107  준공도서작성비(PS)</v>
      </c>
      <c r="C32" s="11"/>
      <c r="D32" s="11"/>
      <c r="E32" s="12" t="e">
        <f t="shared" si="12"/>
        <v>#REF!</v>
      </c>
      <c r="F32" s="12" t="e">
        <f t="shared" si="13"/>
        <v>#REF!</v>
      </c>
      <c r="G32" s="12" t="e">
        <f t="shared" si="14"/>
        <v>#REF!</v>
      </c>
      <c r="H32" s="12" t="e">
        <f t="shared" si="10"/>
        <v>#REF!</v>
      </c>
    </row>
    <row r="33" spans="2:9" ht="25.5" customHeight="1">
      <c r="B33" s="11" t="str">
        <f t="shared" si="11"/>
        <v>0108  지급자재(부가세포함)</v>
      </c>
      <c r="C33" s="11"/>
      <c r="D33" s="11"/>
      <c r="E33" s="12">
        <f t="shared" si="12"/>
        <v>3555743384</v>
      </c>
      <c r="F33" s="12">
        <f t="shared" si="13"/>
        <v>2778400</v>
      </c>
      <c r="G33" s="12">
        <f t="shared" si="14"/>
        <v>354831</v>
      </c>
      <c r="H33" s="12">
        <f t="shared" si="10"/>
        <v>3558876615</v>
      </c>
    </row>
    <row r="34" spans="2:9" ht="24" customHeight="1">
      <c r="H34" s="13" t="e">
        <f>SUM(H29:H33)</f>
        <v>#REF!</v>
      </c>
      <c r="I34" s="10" t="e">
        <f>H34-L5</f>
        <v>#REF!</v>
      </c>
    </row>
  </sheetData>
  <mergeCells count="18">
    <mergeCell ref="S3:S4"/>
    <mergeCell ref="T3:T4"/>
    <mergeCell ref="M3:M4"/>
    <mergeCell ref="N3:N4"/>
    <mergeCell ref="O3:O4"/>
    <mergeCell ref="P3:P4"/>
    <mergeCell ref="Q3:Q4"/>
    <mergeCell ref="R3:R4"/>
    <mergeCell ref="A1:M1"/>
    <mergeCell ref="A2:M2"/>
    <mergeCell ref="A3:A4"/>
    <mergeCell ref="B3:B4"/>
    <mergeCell ref="C3:C4"/>
    <mergeCell ref="D3:D4"/>
    <mergeCell ref="E3:F3"/>
    <mergeCell ref="G3:H3"/>
    <mergeCell ref="I3:J3"/>
    <mergeCell ref="K3:L3"/>
  </mergeCells>
  <phoneticPr fontId="1" type="noConversion"/>
  <pageMargins left="0.39370078740157483" right="0.39370078740157483" top="0.39370078740157483" bottom="0.39370078740157483" header="0" footer="0"/>
  <pageSetup paperSize="9" scale="6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2"/>
  <sheetViews>
    <sheetView tabSelected="1" view="pageBreakPreview" zoomScale="85" zoomScaleNormal="85" zoomScaleSheetLayoutView="85" workbookViewId="0">
      <selection activeCell="A19" sqref="A19:B19"/>
    </sheetView>
  </sheetViews>
  <sheetFormatPr defaultRowHeight="13.5"/>
  <cols>
    <col min="1" max="1" width="40.625" style="2" customWidth="1"/>
    <col min="2" max="2" width="20.625" style="2" customWidth="1"/>
    <col min="3" max="4" width="4.625" style="2" customWidth="1"/>
    <col min="5" max="12" width="13.625" style="2" customWidth="1"/>
    <col min="13" max="13" width="12.625" style="2" customWidth="1"/>
    <col min="14" max="16" width="2.625" style="2" hidden="1" customWidth="1"/>
    <col min="17" max="19" width="1.625" style="2" hidden="1" customWidth="1"/>
    <col min="20" max="20" width="18.625" style="2" hidden="1" customWidth="1"/>
    <col min="21" max="16384" width="9" style="2"/>
  </cols>
  <sheetData>
    <row r="1" spans="1:20" ht="30" customHeight="1">
      <c r="A1" s="272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20" ht="30" customHeight="1">
      <c r="A2" s="273" t="s">
        <v>11121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</row>
    <row r="3" spans="1:20" ht="30" customHeight="1">
      <c r="A3" s="274" t="s">
        <v>2</v>
      </c>
      <c r="B3" s="274" t="s">
        <v>3</v>
      </c>
      <c r="C3" s="274" t="s">
        <v>4</v>
      </c>
      <c r="D3" s="274" t="s">
        <v>5</v>
      </c>
      <c r="E3" s="274" t="s">
        <v>6</v>
      </c>
      <c r="F3" s="274"/>
      <c r="G3" s="274" t="s">
        <v>9</v>
      </c>
      <c r="H3" s="274"/>
      <c r="I3" s="274" t="s">
        <v>10</v>
      </c>
      <c r="J3" s="274"/>
      <c r="K3" s="274" t="s">
        <v>11</v>
      </c>
      <c r="L3" s="274"/>
      <c r="M3" s="274" t="s">
        <v>12</v>
      </c>
      <c r="N3" s="276" t="s">
        <v>13</v>
      </c>
      <c r="O3" s="276" t="s">
        <v>14</v>
      </c>
      <c r="P3" s="276" t="s">
        <v>15</v>
      </c>
      <c r="Q3" s="276" t="s">
        <v>16</v>
      </c>
      <c r="R3" s="276" t="s">
        <v>17</v>
      </c>
      <c r="S3" s="276" t="s">
        <v>18</v>
      </c>
      <c r="T3" s="276" t="s">
        <v>19</v>
      </c>
    </row>
    <row r="4" spans="1:20" ht="30" customHeight="1">
      <c r="A4" s="275"/>
      <c r="B4" s="275"/>
      <c r="C4" s="275"/>
      <c r="D4" s="275"/>
      <c r="E4" s="119" t="s">
        <v>7</v>
      </c>
      <c r="F4" s="119" t="s">
        <v>8</v>
      </c>
      <c r="G4" s="119" t="s">
        <v>7</v>
      </c>
      <c r="H4" s="119" t="s">
        <v>8</v>
      </c>
      <c r="I4" s="119" t="s">
        <v>7</v>
      </c>
      <c r="J4" s="119" t="s">
        <v>8</v>
      </c>
      <c r="K4" s="119" t="s">
        <v>7</v>
      </c>
      <c r="L4" s="119" t="s">
        <v>8</v>
      </c>
      <c r="M4" s="275"/>
      <c r="N4" s="276"/>
      <c r="O4" s="276"/>
      <c r="P4" s="276"/>
      <c r="Q4" s="276"/>
      <c r="R4" s="276"/>
      <c r="S4" s="276"/>
      <c r="T4" s="276"/>
    </row>
    <row r="5" spans="1:20" ht="30" customHeight="1">
      <c r="A5" s="4" t="s">
        <v>947</v>
      </c>
      <c r="B5" s="4" t="s">
        <v>52</v>
      </c>
      <c r="C5" s="4" t="s">
        <v>52</v>
      </c>
      <c r="D5" s="14">
        <v>1</v>
      </c>
      <c r="E5" s="6">
        <v>17150587242</v>
      </c>
      <c r="F5" s="6">
        <v>17150587242</v>
      </c>
      <c r="G5" s="6">
        <v>6540239489</v>
      </c>
      <c r="H5" s="6">
        <v>6540239489</v>
      </c>
      <c r="I5" s="6">
        <v>3251959251</v>
      </c>
      <c r="J5" s="6">
        <v>3251959251</v>
      </c>
      <c r="K5" s="6">
        <v>26942785982</v>
      </c>
      <c r="L5" s="6">
        <v>26942785982</v>
      </c>
      <c r="M5" s="4" t="s">
        <v>52</v>
      </c>
      <c r="N5" s="7" t="s">
        <v>53</v>
      </c>
      <c r="O5" s="7" t="s">
        <v>52</v>
      </c>
      <c r="P5" s="7" t="s">
        <v>52</v>
      </c>
      <c r="Q5" s="7" t="s">
        <v>52</v>
      </c>
      <c r="R5" s="120">
        <v>1</v>
      </c>
      <c r="S5" s="7" t="s">
        <v>52</v>
      </c>
      <c r="T5" s="9"/>
    </row>
    <row r="6" spans="1:20" ht="30" customHeight="1">
      <c r="A6" s="129" t="s">
        <v>940</v>
      </c>
      <c r="B6" s="4" t="s">
        <v>52</v>
      </c>
      <c r="C6" s="4" t="s">
        <v>52</v>
      </c>
      <c r="D6" s="14">
        <v>1</v>
      </c>
      <c r="E6" s="6">
        <v>14884693212</v>
      </c>
      <c r="F6" s="6">
        <v>14884693212</v>
      </c>
      <c r="G6" s="6">
        <v>3711440519</v>
      </c>
      <c r="H6" s="6">
        <v>3711440519</v>
      </c>
      <c r="I6" s="6">
        <v>2642443831</v>
      </c>
      <c r="J6" s="6">
        <v>2642443831</v>
      </c>
      <c r="K6" s="6">
        <v>21238577562</v>
      </c>
      <c r="L6" s="6">
        <v>21238577562</v>
      </c>
      <c r="M6" s="4" t="s">
        <v>52</v>
      </c>
      <c r="N6" s="7" t="s">
        <v>55</v>
      </c>
      <c r="O6" s="7" t="s">
        <v>52</v>
      </c>
      <c r="P6" s="7" t="s">
        <v>53</v>
      </c>
      <c r="Q6" s="7" t="s">
        <v>52</v>
      </c>
      <c r="R6" s="120">
        <v>2</v>
      </c>
      <c r="S6" s="7" t="s">
        <v>52</v>
      </c>
      <c r="T6" s="9"/>
    </row>
    <row r="7" spans="1:20" ht="30" customHeight="1">
      <c r="A7" s="129" t="s">
        <v>941</v>
      </c>
      <c r="B7" s="4" t="s">
        <v>52</v>
      </c>
      <c r="C7" s="4" t="s">
        <v>52</v>
      </c>
      <c r="D7" s="14">
        <v>1</v>
      </c>
      <c r="E7" s="6">
        <v>1366718095</v>
      </c>
      <c r="F7" s="6">
        <v>1366718095</v>
      </c>
      <c r="G7" s="6">
        <v>523403922</v>
      </c>
      <c r="H7" s="6">
        <v>523403922</v>
      </c>
      <c r="I7" s="6">
        <v>95047818</v>
      </c>
      <c r="J7" s="6">
        <v>95047818</v>
      </c>
      <c r="K7" s="6">
        <v>1985169835</v>
      </c>
      <c r="L7" s="6">
        <v>1985169835</v>
      </c>
      <c r="M7" s="4" t="s">
        <v>52</v>
      </c>
      <c r="N7" s="7" t="s">
        <v>68</v>
      </c>
      <c r="O7" s="7" t="s">
        <v>52</v>
      </c>
      <c r="P7" s="7" t="s">
        <v>55</v>
      </c>
      <c r="Q7" s="7" t="s">
        <v>52</v>
      </c>
      <c r="R7" s="120">
        <v>3</v>
      </c>
      <c r="S7" s="7" t="s">
        <v>52</v>
      </c>
      <c r="T7" s="9"/>
    </row>
    <row r="8" spans="1:20" ht="30" customHeight="1">
      <c r="A8" s="129" t="s">
        <v>942</v>
      </c>
      <c r="B8" s="4" t="s">
        <v>52</v>
      </c>
      <c r="C8" s="4" t="s">
        <v>52</v>
      </c>
      <c r="D8" s="14">
        <v>1</v>
      </c>
      <c r="E8" s="6">
        <v>812608452</v>
      </c>
      <c r="F8" s="6">
        <v>812608452</v>
      </c>
      <c r="G8" s="6">
        <v>867176143</v>
      </c>
      <c r="H8" s="6">
        <v>867176143</v>
      </c>
      <c r="I8" s="6">
        <v>306483407</v>
      </c>
      <c r="J8" s="6">
        <v>306483407</v>
      </c>
      <c r="K8" s="6">
        <v>1986268002</v>
      </c>
      <c r="L8" s="6">
        <v>1986268002</v>
      </c>
      <c r="M8" s="4" t="s">
        <v>52</v>
      </c>
      <c r="N8" s="7" t="s">
        <v>376</v>
      </c>
      <c r="O8" s="7" t="s">
        <v>52</v>
      </c>
      <c r="P8" s="7" t="s">
        <v>53</v>
      </c>
      <c r="Q8" s="7" t="s">
        <v>52</v>
      </c>
      <c r="R8" s="120">
        <v>2</v>
      </c>
      <c r="S8" s="7" t="s">
        <v>52</v>
      </c>
      <c r="T8" s="9"/>
    </row>
    <row r="9" spans="1:20" ht="30" customHeight="1">
      <c r="A9" s="129" t="s">
        <v>943</v>
      </c>
      <c r="B9" s="4" t="s">
        <v>52</v>
      </c>
      <c r="C9" s="4" t="s">
        <v>52</v>
      </c>
      <c r="D9" s="14">
        <v>1</v>
      </c>
      <c r="E9" s="6">
        <v>59439104</v>
      </c>
      <c r="F9" s="6">
        <v>59439104</v>
      </c>
      <c r="G9" s="6">
        <v>966039625</v>
      </c>
      <c r="H9" s="6">
        <v>966039625</v>
      </c>
      <c r="I9" s="6">
        <v>125845970</v>
      </c>
      <c r="J9" s="6">
        <v>125845970</v>
      </c>
      <c r="K9" s="6">
        <v>1151324699</v>
      </c>
      <c r="L9" s="6">
        <v>1151324699</v>
      </c>
      <c r="M9" s="4" t="s">
        <v>52</v>
      </c>
      <c r="N9" s="7" t="s">
        <v>377</v>
      </c>
      <c r="O9" s="7" t="s">
        <v>52</v>
      </c>
      <c r="P9" s="7" t="s">
        <v>376</v>
      </c>
      <c r="Q9" s="7" t="s">
        <v>52</v>
      </c>
      <c r="R9" s="120">
        <v>3</v>
      </c>
      <c r="S9" s="7" t="s">
        <v>52</v>
      </c>
      <c r="T9" s="9"/>
    </row>
    <row r="10" spans="1:20" ht="30" hidden="1" customHeight="1">
      <c r="A10" s="129" t="s">
        <v>944</v>
      </c>
      <c r="B10" s="4" t="s">
        <v>52</v>
      </c>
      <c r="C10" s="4" t="s">
        <v>52</v>
      </c>
      <c r="D10" s="14">
        <v>1</v>
      </c>
      <c r="E10" s="6">
        <v>0</v>
      </c>
      <c r="F10" s="6">
        <v>0</v>
      </c>
      <c r="G10" s="6">
        <v>0</v>
      </c>
      <c r="H10" s="6">
        <v>0</v>
      </c>
      <c r="I10" s="6">
        <v>48595740</v>
      </c>
      <c r="J10" s="6">
        <v>48595740</v>
      </c>
      <c r="K10" s="6">
        <v>48595740</v>
      </c>
      <c r="L10" s="6">
        <v>48595740</v>
      </c>
      <c r="M10" s="4" t="s">
        <v>52</v>
      </c>
      <c r="N10" s="7" t="s">
        <v>407</v>
      </c>
      <c r="O10" s="7" t="s">
        <v>52</v>
      </c>
      <c r="P10" s="7" t="s">
        <v>53</v>
      </c>
      <c r="Q10" s="7" t="s">
        <v>52</v>
      </c>
      <c r="R10" s="120">
        <v>2</v>
      </c>
      <c r="S10" s="7" t="s">
        <v>52</v>
      </c>
      <c r="T10" s="9"/>
    </row>
    <row r="11" spans="1:20" ht="30" customHeight="1">
      <c r="A11" s="129" t="s">
        <v>945</v>
      </c>
      <c r="B11" s="4"/>
      <c r="C11" s="4"/>
      <c r="D11" s="14">
        <v>1</v>
      </c>
      <c r="E11" s="6">
        <v>27128379</v>
      </c>
      <c r="F11" s="6">
        <v>27128379</v>
      </c>
      <c r="G11" s="6">
        <v>472179280</v>
      </c>
      <c r="H11" s="6">
        <v>472179280</v>
      </c>
      <c r="I11" s="6">
        <v>82138225</v>
      </c>
      <c r="J11" s="6">
        <v>82138225</v>
      </c>
      <c r="K11" s="6">
        <v>581445884</v>
      </c>
      <c r="L11" s="6">
        <v>581445884</v>
      </c>
      <c r="M11" s="4"/>
      <c r="N11" s="7"/>
      <c r="O11" s="7"/>
      <c r="P11" s="7"/>
      <c r="Q11" s="7"/>
      <c r="R11" s="120"/>
      <c r="S11" s="7"/>
      <c r="T11" s="9"/>
    </row>
    <row r="12" spans="1:20" ht="30" customHeight="1">
      <c r="A12" s="14" t="s">
        <v>62</v>
      </c>
      <c r="B12" s="14"/>
      <c r="C12" s="14"/>
      <c r="D12" s="14"/>
      <c r="E12" s="14"/>
      <c r="F12" s="6">
        <f>F5</f>
        <v>17150587242</v>
      </c>
      <c r="G12" s="14"/>
      <c r="H12" s="6">
        <f>H5</f>
        <v>6540239489</v>
      </c>
      <c r="I12" s="14"/>
      <c r="J12" s="6">
        <f>J5</f>
        <v>3251959251</v>
      </c>
      <c r="K12" s="14"/>
      <c r="L12" s="6">
        <f>L5</f>
        <v>26942785982</v>
      </c>
      <c r="M12" s="14"/>
      <c r="T12" s="10"/>
    </row>
  </sheetData>
  <mergeCells count="18">
    <mergeCell ref="A1:M1"/>
    <mergeCell ref="A2:M2"/>
    <mergeCell ref="A3:A4"/>
    <mergeCell ref="B3:B4"/>
    <mergeCell ref="C3:C4"/>
    <mergeCell ref="D3:D4"/>
    <mergeCell ref="E3:F3"/>
    <mergeCell ref="G3:H3"/>
    <mergeCell ref="I3:J3"/>
    <mergeCell ref="K3:L3"/>
    <mergeCell ref="S3:S4"/>
    <mergeCell ref="T3:T4"/>
    <mergeCell ref="M3:M4"/>
    <mergeCell ref="N3:N4"/>
    <mergeCell ref="O3:O4"/>
    <mergeCell ref="P3:P4"/>
    <mergeCell ref="Q3:Q4"/>
    <mergeCell ref="R3:R4"/>
  </mergeCells>
  <phoneticPr fontId="1" type="noConversion"/>
  <pageMargins left="0.39370078740157483" right="0.39370078740157483" top="0.39370078740157483" bottom="0.39370078740157483" header="0" footer="0"/>
  <pageSetup paperSize="9" scale="6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429"/>
  <sheetViews>
    <sheetView view="pageBreakPreview" zoomScale="115" zoomScaleNormal="85" zoomScaleSheetLayoutView="115" workbookViewId="0">
      <pane ySplit="2460" topLeftCell="A395" activePane="bottomLeft"/>
      <selection activeCell="AW3" sqref="A3:XFD3"/>
      <selection pane="bottomLeft" activeCell="K404" sqref="A403:K404"/>
    </sheetView>
  </sheetViews>
  <sheetFormatPr defaultRowHeight="13.5"/>
  <cols>
    <col min="1" max="2" width="30.625" style="2" customWidth="1"/>
    <col min="3" max="3" width="6.125" style="2" customWidth="1"/>
    <col min="4" max="4" width="9.625" style="2" customWidth="1"/>
    <col min="5" max="9" width="15.625" style="2" customWidth="1"/>
    <col min="10" max="10" width="18.375" style="2" bestFit="1" customWidth="1"/>
    <col min="11" max="11" width="15.625" style="2" customWidth="1"/>
    <col min="12" max="12" width="18.375" style="2" bestFit="1" customWidth="1"/>
    <col min="13" max="13" width="17.75" style="2" customWidth="1"/>
    <col min="14" max="43" width="2.625" style="2" hidden="1" customWidth="1"/>
    <col min="44" max="44" width="10.625" style="2" hidden="1" customWidth="1"/>
    <col min="45" max="46" width="1.625" style="2" hidden="1" customWidth="1"/>
    <col min="47" max="47" width="24.625" style="2" hidden="1" customWidth="1"/>
    <col min="48" max="48" width="10.625" style="2" hidden="1" customWidth="1"/>
    <col min="49" max="49" width="16" style="2" customWidth="1"/>
    <col min="50" max="16384" width="9" style="2"/>
  </cols>
  <sheetData>
    <row r="1" spans="1:48" ht="30" customHeight="1">
      <c r="A1" s="272" t="s">
        <v>11061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48" ht="30" customHeight="1">
      <c r="A2" s="273" t="s">
        <v>946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6" t="s">
        <v>20</v>
      </c>
      <c r="O2" s="276" t="s">
        <v>14</v>
      </c>
      <c r="P2" s="276" t="s">
        <v>21</v>
      </c>
      <c r="Q2" s="276" t="s">
        <v>13</v>
      </c>
      <c r="R2" s="276" t="s">
        <v>22</v>
      </c>
      <c r="S2" s="276" t="s">
        <v>23</v>
      </c>
      <c r="T2" s="276" t="s">
        <v>24</v>
      </c>
      <c r="U2" s="276" t="s">
        <v>25</v>
      </c>
      <c r="V2" s="276" t="s">
        <v>26</v>
      </c>
      <c r="W2" s="276" t="s">
        <v>27</v>
      </c>
      <c r="X2" s="276" t="s">
        <v>28</v>
      </c>
      <c r="Y2" s="276" t="s">
        <v>29</v>
      </c>
      <c r="Z2" s="276" t="s">
        <v>30</v>
      </c>
      <c r="AA2" s="276" t="s">
        <v>31</v>
      </c>
      <c r="AB2" s="276" t="s">
        <v>32</v>
      </c>
      <c r="AC2" s="276" t="s">
        <v>33</v>
      </c>
      <c r="AD2" s="276" t="s">
        <v>34</v>
      </c>
      <c r="AE2" s="276" t="s">
        <v>35</v>
      </c>
      <c r="AF2" s="276" t="s">
        <v>36</v>
      </c>
      <c r="AG2" s="276" t="s">
        <v>37</v>
      </c>
      <c r="AH2" s="276" t="s">
        <v>38</v>
      </c>
      <c r="AI2" s="276" t="s">
        <v>39</v>
      </c>
      <c r="AJ2" s="276" t="s">
        <v>40</v>
      </c>
      <c r="AK2" s="276" t="s">
        <v>41</v>
      </c>
      <c r="AL2" s="276" t="s">
        <v>42</v>
      </c>
      <c r="AM2" s="276" t="s">
        <v>43</v>
      </c>
      <c r="AN2" s="276" t="s">
        <v>44</v>
      </c>
      <c r="AO2" s="276" t="s">
        <v>45</v>
      </c>
      <c r="AP2" s="276" t="s">
        <v>46</v>
      </c>
      <c r="AQ2" s="276" t="s">
        <v>47</v>
      </c>
      <c r="AR2" s="276" t="s">
        <v>48</v>
      </c>
      <c r="AS2" s="276" t="s">
        <v>16</v>
      </c>
      <c r="AT2" s="276" t="s">
        <v>17</v>
      </c>
      <c r="AU2" s="276" t="s">
        <v>49</v>
      </c>
      <c r="AV2" s="276" t="s">
        <v>50</v>
      </c>
    </row>
    <row r="3" spans="1:48" ht="30" customHeight="1">
      <c r="A3" s="274" t="s">
        <v>11040</v>
      </c>
      <c r="B3" s="274" t="s">
        <v>11041</v>
      </c>
      <c r="C3" s="274" t="s">
        <v>11042</v>
      </c>
      <c r="D3" s="274" t="s">
        <v>5</v>
      </c>
      <c r="E3" s="274" t="s">
        <v>6</v>
      </c>
      <c r="F3" s="274"/>
      <c r="G3" s="274" t="s">
        <v>9</v>
      </c>
      <c r="H3" s="274"/>
      <c r="I3" s="274" t="s">
        <v>10</v>
      </c>
      <c r="J3" s="274"/>
      <c r="K3" s="274" t="s">
        <v>11</v>
      </c>
      <c r="L3" s="274"/>
      <c r="M3" s="274" t="s">
        <v>12</v>
      </c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</row>
    <row r="4" spans="1:48" s="190" customFormat="1" ht="30" customHeight="1">
      <c r="A4" s="274"/>
      <c r="B4" s="274"/>
      <c r="C4" s="274"/>
      <c r="D4" s="274"/>
      <c r="E4" s="118" t="s">
        <v>7</v>
      </c>
      <c r="F4" s="118" t="s">
        <v>8</v>
      </c>
      <c r="G4" s="118" t="s">
        <v>7</v>
      </c>
      <c r="H4" s="118" t="s">
        <v>8</v>
      </c>
      <c r="I4" s="118" t="s">
        <v>7</v>
      </c>
      <c r="J4" s="118" t="s">
        <v>8</v>
      </c>
      <c r="K4" s="118" t="s">
        <v>7</v>
      </c>
      <c r="L4" s="118" t="s">
        <v>8</v>
      </c>
      <c r="M4" s="274"/>
      <c r="N4" s="187" t="s">
        <v>53</v>
      </c>
      <c r="O4" s="187" t="s">
        <v>52</v>
      </c>
      <c r="P4" s="187" t="s">
        <v>52</v>
      </c>
      <c r="Q4" s="187" t="s">
        <v>52</v>
      </c>
      <c r="R4" s="188">
        <v>1</v>
      </c>
      <c r="S4" s="187" t="s">
        <v>52</v>
      </c>
      <c r="T4" s="189"/>
    </row>
    <row r="5" spans="1:48" s="199" customFormat="1" ht="30" customHeight="1">
      <c r="A5" s="184" t="s">
        <v>11039</v>
      </c>
      <c r="B5" s="185" t="s">
        <v>52</v>
      </c>
      <c r="C5" s="185" t="s">
        <v>52</v>
      </c>
      <c r="D5" s="184">
        <v>1</v>
      </c>
      <c r="E5" s="186"/>
      <c r="F5" s="186">
        <v>17150587242</v>
      </c>
      <c r="G5" s="186"/>
      <c r="H5" s="186">
        <v>6540239489</v>
      </c>
      <c r="I5" s="186"/>
      <c r="J5" s="186">
        <f>J6</f>
        <v>3251959251</v>
      </c>
      <c r="K5" s="186"/>
      <c r="L5" s="186">
        <f>L6</f>
        <v>26942785982</v>
      </c>
      <c r="M5" s="185" t="s">
        <v>52</v>
      </c>
      <c r="N5" s="196"/>
      <c r="O5" s="197"/>
      <c r="P5" s="197"/>
      <c r="Q5" s="198" t="s">
        <v>68</v>
      </c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1:48" s="199" customFormat="1" ht="30" customHeight="1">
      <c r="A6" s="191" t="s">
        <v>11087</v>
      </c>
      <c r="B6" s="191" t="s">
        <v>52</v>
      </c>
      <c r="C6" s="192" t="s">
        <v>58</v>
      </c>
      <c r="D6" s="193">
        <v>1</v>
      </c>
      <c r="E6" s="194" t="s">
        <v>52</v>
      </c>
      <c r="F6" s="195">
        <v>17150587242</v>
      </c>
      <c r="G6" s="194" t="s">
        <v>52</v>
      </c>
      <c r="H6" s="195">
        <v>6540239489</v>
      </c>
      <c r="I6" s="194" t="s">
        <v>52</v>
      </c>
      <c r="J6" s="195">
        <f>J7+J176+J245+J314+J375</f>
        <v>3251959251</v>
      </c>
      <c r="K6" s="194" t="s">
        <v>52</v>
      </c>
      <c r="L6" s="195">
        <f>F6+H6+J6</f>
        <v>26942785982</v>
      </c>
      <c r="M6" s="191" t="s">
        <v>52</v>
      </c>
      <c r="N6" s="196"/>
      <c r="O6" s="198" t="s">
        <v>52</v>
      </c>
      <c r="P6" s="198" t="s">
        <v>52</v>
      </c>
      <c r="Q6" s="198" t="s">
        <v>68</v>
      </c>
      <c r="R6" s="198" t="s">
        <v>57</v>
      </c>
      <c r="S6" s="198" t="s">
        <v>56</v>
      </c>
      <c r="T6" s="198" t="s">
        <v>56</v>
      </c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8" t="s">
        <v>52</v>
      </c>
      <c r="AS6" s="198" t="s">
        <v>52</v>
      </c>
      <c r="AT6" s="197"/>
      <c r="AU6" s="198" t="s">
        <v>78</v>
      </c>
      <c r="AV6" s="197">
        <v>339</v>
      </c>
    </row>
    <row r="7" spans="1:48" s="199" customFormat="1" ht="30" customHeight="1">
      <c r="A7" s="191" t="s">
        <v>948</v>
      </c>
      <c r="B7" s="191" t="s">
        <v>52</v>
      </c>
      <c r="C7" s="192" t="s">
        <v>58</v>
      </c>
      <c r="D7" s="193">
        <v>1</v>
      </c>
      <c r="E7" s="194" t="s">
        <v>52</v>
      </c>
      <c r="F7" s="195">
        <v>14884693212</v>
      </c>
      <c r="G7" s="194" t="s">
        <v>52</v>
      </c>
      <c r="H7" s="195">
        <v>3711440519</v>
      </c>
      <c r="I7" s="194" t="s">
        <v>52</v>
      </c>
      <c r="J7" s="195">
        <v>2642443831</v>
      </c>
      <c r="K7" s="194" t="s">
        <v>52</v>
      </c>
      <c r="L7" s="195">
        <v>21238577562</v>
      </c>
      <c r="M7" s="191" t="s">
        <v>52</v>
      </c>
      <c r="N7" s="196"/>
      <c r="O7" s="198" t="s">
        <v>52</v>
      </c>
      <c r="P7" s="198" t="s">
        <v>52</v>
      </c>
      <c r="Q7" s="198" t="s">
        <v>68</v>
      </c>
      <c r="R7" s="198" t="s">
        <v>56</v>
      </c>
      <c r="S7" s="198" t="s">
        <v>56</v>
      </c>
      <c r="T7" s="198" t="s">
        <v>57</v>
      </c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8" t="s">
        <v>52</v>
      </c>
      <c r="AS7" s="198" t="s">
        <v>52</v>
      </c>
      <c r="AT7" s="197"/>
      <c r="AU7" s="198" t="s">
        <v>85</v>
      </c>
      <c r="AV7" s="197">
        <v>163</v>
      </c>
    </row>
    <row r="8" spans="1:48" ht="30" customHeight="1">
      <c r="A8" s="191" t="s">
        <v>953</v>
      </c>
      <c r="B8" s="191" t="s">
        <v>52</v>
      </c>
      <c r="C8" s="192" t="s">
        <v>58</v>
      </c>
      <c r="D8" s="193">
        <v>1</v>
      </c>
      <c r="E8" s="194" t="s">
        <v>52</v>
      </c>
      <c r="F8" s="195">
        <v>418070692</v>
      </c>
      <c r="G8" s="194" t="s">
        <v>52</v>
      </c>
      <c r="H8" s="195">
        <v>2964405080</v>
      </c>
      <c r="I8" s="194" t="s">
        <v>52</v>
      </c>
      <c r="J8" s="195">
        <v>667360575</v>
      </c>
      <c r="K8" s="194" t="s">
        <v>52</v>
      </c>
      <c r="L8" s="195">
        <v>4049836347</v>
      </c>
      <c r="M8" s="191" t="s">
        <v>52</v>
      </c>
      <c r="N8" s="132"/>
      <c r="O8" s="7" t="s">
        <v>52</v>
      </c>
      <c r="P8" s="7" t="s">
        <v>52</v>
      </c>
      <c r="Q8" s="7" t="s">
        <v>68</v>
      </c>
      <c r="R8" s="7" t="s">
        <v>56</v>
      </c>
      <c r="S8" s="7" t="s">
        <v>56</v>
      </c>
      <c r="T8" s="7" t="s">
        <v>57</v>
      </c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7" t="s">
        <v>52</v>
      </c>
      <c r="AS8" s="7" t="s">
        <v>52</v>
      </c>
      <c r="AT8" s="120"/>
      <c r="AU8" s="7" t="s">
        <v>86</v>
      </c>
      <c r="AV8" s="120">
        <v>164</v>
      </c>
    </row>
    <row r="9" spans="1:48" ht="30" customHeight="1">
      <c r="A9" s="130" t="s">
        <v>958</v>
      </c>
      <c r="B9" s="130" t="s">
        <v>959</v>
      </c>
      <c r="C9" s="136" t="s">
        <v>960</v>
      </c>
      <c r="D9" s="133">
        <v>1.9710000000000001</v>
      </c>
      <c r="E9" s="134">
        <v>1053851</v>
      </c>
      <c r="F9" s="134">
        <v>2077140</v>
      </c>
      <c r="G9" s="134">
        <v>13522751</v>
      </c>
      <c r="H9" s="134">
        <v>26653342</v>
      </c>
      <c r="I9" s="134">
        <v>1836537</v>
      </c>
      <c r="J9" s="134">
        <v>3619814</v>
      </c>
      <c r="K9" s="134">
        <v>16413139</v>
      </c>
      <c r="L9" s="134">
        <v>32350296</v>
      </c>
      <c r="M9" s="136" t="s">
        <v>965</v>
      </c>
      <c r="N9" s="132"/>
      <c r="O9" s="7" t="s">
        <v>52</v>
      </c>
      <c r="P9" s="7" t="s">
        <v>52</v>
      </c>
      <c r="Q9" s="7" t="s">
        <v>68</v>
      </c>
      <c r="R9" s="7" t="s">
        <v>56</v>
      </c>
      <c r="S9" s="7" t="s">
        <v>56</v>
      </c>
      <c r="T9" s="7" t="s">
        <v>57</v>
      </c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7" t="s">
        <v>52</v>
      </c>
      <c r="AS9" s="7" t="s">
        <v>52</v>
      </c>
      <c r="AT9" s="120"/>
      <c r="AU9" s="7" t="s">
        <v>87</v>
      </c>
      <c r="AV9" s="120">
        <v>165</v>
      </c>
    </row>
    <row r="10" spans="1:48" ht="30" customHeight="1">
      <c r="A10" s="130" t="s">
        <v>958</v>
      </c>
      <c r="B10" s="130" t="s">
        <v>966</v>
      </c>
      <c r="C10" s="136" t="s">
        <v>960</v>
      </c>
      <c r="D10" s="133">
        <v>5.7850000000000001</v>
      </c>
      <c r="E10" s="134">
        <v>1053851</v>
      </c>
      <c r="F10" s="134">
        <v>6096528</v>
      </c>
      <c r="G10" s="134">
        <v>14386201</v>
      </c>
      <c r="H10" s="134">
        <v>83224172</v>
      </c>
      <c r="I10" s="134">
        <v>1836537</v>
      </c>
      <c r="J10" s="134">
        <v>10624366</v>
      </c>
      <c r="K10" s="134">
        <v>17276589</v>
      </c>
      <c r="L10" s="134">
        <v>99945066</v>
      </c>
      <c r="M10" s="136" t="s">
        <v>969</v>
      </c>
      <c r="N10" s="132"/>
      <c r="O10" s="7" t="s">
        <v>52</v>
      </c>
      <c r="P10" s="7" t="s">
        <v>52</v>
      </c>
      <c r="Q10" s="7" t="s">
        <v>68</v>
      </c>
      <c r="R10" s="7" t="s">
        <v>56</v>
      </c>
      <c r="S10" s="7" t="s">
        <v>56</v>
      </c>
      <c r="T10" s="7" t="s">
        <v>57</v>
      </c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7" t="s">
        <v>52</v>
      </c>
      <c r="AS10" s="7" t="s">
        <v>52</v>
      </c>
      <c r="AT10" s="120"/>
      <c r="AU10" s="7" t="s">
        <v>88</v>
      </c>
      <c r="AV10" s="120">
        <v>166</v>
      </c>
    </row>
    <row r="11" spans="1:48" ht="30" customHeight="1">
      <c r="A11" s="130" t="s">
        <v>958</v>
      </c>
      <c r="B11" s="130" t="s">
        <v>970</v>
      </c>
      <c r="C11" s="136" t="s">
        <v>960</v>
      </c>
      <c r="D11" s="133">
        <v>8.5999999999999993E-2</v>
      </c>
      <c r="E11" s="134">
        <v>1227296</v>
      </c>
      <c r="F11" s="134">
        <v>105547</v>
      </c>
      <c r="G11" s="134">
        <v>31276186</v>
      </c>
      <c r="H11" s="134">
        <v>2689751</v>
      </c>
      <c r="I11" s="134">
        <v>2281444</v>
      </c>
      <c r="J11" s="134">
        <v>196204</v>
      </c>
      <c r="K11" s="134">
        <v>34784926</v>
      </c>
      <c r="L11" s="134">
        <v>2991502</v>
      </c>
      <c r="M11" s="136" t="s">
        <v>975</v>
      </c>
      <c r="N11" s="132"/>
      <c r="O11" s="7" t="s">
        <v>52</v>
      </c>
      <c r="P11" s="7" t="s">
        <v>52</v>
      </c>
      <c r="Q11" s="7" t="s">
        <v>68</v>
      </c>
      <c r="R11" s="7" t="s">
        <v>56</v>
      </c>
      <c r="S11" s="7" t="s">
        <v>56</v>
      </c>
      <c r="T11" s="7" t="s">
        <v>57</v>
      </c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7" t="s">
        <v>52</v>
      </c>
      <c r="AS11" s="7" t="s">
        <v>52</v>
      </c>
      <c r="AT11" s="120"/>
      <c r="AU11" s="7" t="s">
        <v>89</v>
      </c>
      <c r="AV11" s="120">
        <v>167</v>
      </c>
    </row>
    <row r="12" spans="1:48" ht="30" customHeight="1">
      <c r="A12" s="130" t="s">
        <v>958</v>
      </c>
      <c r="B12" s="130" t="s">
        <v>976</v>
      </c>
      <c r="C12" s="136" t="s">
        <v>960</v>
      </c>
      <c r="D12" s="133">
        <v>6.3579999999999997</v>
      </c>
      <c r="E12" s="134">
        <v>1123432</v>
      </c>
      <c r="F12" s="134">
        <v>7142780</v>
      </c>
      <c r="G12" s="134">
        <v>14522115</v>
      </c>
      <c r="H12" s="134">
        <v>92331607</v>
      </c>
      <c r="I12" s="134">
        <v>2392423</v>
      </c>
      <c r="J12" s="134">
        <v>15211025</v>
      </c>
      <c r="K12" s="134">
        <v>18037970</v>
      </c>
      <c r="L12" s="134">
        <v>114685412</v>
      </c>
      <c r="M12" s="136" t="s">
        <v>981</v>
      </c>
      <c r="N12" s="132"/>
      <c r="O12" s="7" t="s">
        <v>52</v>
      </c>
      <c r="P12" s="7" t="s">
        <v>52</v>
      </c>
      <c r="Q12" s="7" t="s">
        <v>68</v>
      </c>
      <c r="R12" s="7" t="s">
        <v>56</v>
      </c>
      <c r="S12" s="7" t="s">
        <v>56</v>
      </c>
      <c r="T12" s="7" t="s">
        <v>57</v>
      </c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7" t="s">
        <v>52</v>
      </c>
      <c r="AS12" s="7" t="s">
        <v>52</v>
      </c>
      <c r="AT12" s="120"/>
      <c r="AU12" s="7" t="s">
        <v>90</v>
      </c>
      <c r="AV12" s="120">
        <v>168</v>
      </c>
    </row>
    <row r="13" spans="1:48" ht="30" customHeight="1">
      <c r="A13" s="130" t="s">
        <v>958</v>
      </c>
      <c r="B13" s="130" t="s">
        <v>982</v>
      </c>
      <c r="C13" s="136" t="s">
        <v>960</v>
      </c>
      <c r="D13" s="133">
        <v>9.1780000000000008</v>
      </c>
      <c r="E13" s="134">
        <v>1123432</v>
      </c>
      <c r="F13" s="134">
        <v>10310858</v>
      </c>
      <c r="G13" s="134">
        <v>15442211</v>
      </c>
      <c r="H13" s="134">
        <v>141728612</v>
      </c>
      <c r="I13" s="134">
        <v>2392423</v>
      </c>
      <c r="J13" s="134">
        <v>21957658</v>
      </c>
      <c r="K13" s="134">
        <v>18958066</v>
      </c>
      <c r="L13" s="134">
        <v>173997128</v>
      </c>
      <c r="M13" s="136" t="s">
        <v>985</v>
      </c>
      <c r="N13" s="132"/>
      <c r="O13" s="7" t="s">
        <v>52</v>
      </c>
      <c r="P13" s="7" t="s">
        <v>52</v>
      </c>
      <c r="Q13" s="7" t="s">
        <v>68</v>
      </c>
      <c r="R13" s="7" t="s">
        <v>56</v>
      </c>
      <c r="S13" s="7" t="s">
        <v>56</v>
      </c>
      <c r="T13" s="7" t="s">
        <v>57</v>
      </c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7" t="s">
        <v>52</v>
      </c>
      <c r="AS13" s="7" t="s">
        <v>52</v>
      </c>
      <c r="AT13" s="120"/>
      <c r="AU13" s="7" t="s">
        <v>91</v>
      </c>
      <c r="AV13" s="120">
        <v>169</v>
      </c>
    </row>
    <row r="14" spans="1:48" ht="30" customHeight="1">
      <c r="A14" s="130" t="s">
        <v>958</v>
      </c>
      <c r="B14" s="130" t="s">
        <v>986</v>
      </c>
      <c r="C14" s="136" t="s">
        <v>960</v>
      </c>
      <c r="D14" s="133">
        <v>6.4960000000000004</v>
      </c>
      <c r="E14" s="134">
        <v>1308203</v>
      </c>
      <c r="F14" s="134">
        <v>8498086</v>
      </c>
      <c r="G14" s="134">
        <v>33440670</v>
      </c>
      <c r="H14" s="134">
        <v>217230592</v>
      </c>
      <c r="I14" s="134">
        <v>2975109</v>
      </c>
      <c r="J14" s="134">
        <v>19326308</v>
      </c>
      <c r="K14" s="134">
        <v>37723982</v>
      </c>
      <c r="L14" s="134">
        <v>245054986</v>
      </c>
      <c r="M14" s="136" t="s">
        <v>991</v>
      </c>
      <c r="N14" s="132"/>
      <c r="O14" s="7" t="s">
        <v>52</v>
      </c>
      <c r="P14" s="7" t="s">
        <v>52</v>
      </c>
      <c r="Q14" s="7" t="s">
        <v>68</v>
      </c>
      <c r="R14" s="7" t="s">
        <v>56</v>
      </c>
      <c r="S14" s="7" t="s">
        <v>56</v>
      </c>
      <c r="T14" s="7" t="s">
        <v>57</v>
      </c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7" t="s">
        <v>52</v>
      </c>
      <c r="AS14" s="7" t="s">
        <v>52</v>
      </c>
      <c r="AT14" s="120"/>
      <c r="AU14" s="7" t="s">
        <v>92</v>
      </c>
      <c r="AV14" s="120">
        <v>170</v>
      </c>
    </row>
    <row r="15" spans="1:48" ht="30" customHeight="1">
      <c r="A15" s="130" t="s">
        <v>958</v>
      </c>
      <c r="B15" s="130" t="s">
        <v>992</v>
      </c>
      <c r="C15" s="136" t="s">
        <v>960</v>
      </c>
      <c r="D15" s="133">
        <v>22.545000000000002</v>
      </c>
      <c r="E15" s="134">
        <v>1070144</v>
      </c>
      <c r="F15" s="134">
        <v>24126396</v>
      </c>
      <c r="G15" s="134">
        <v>13731526</v>
      </c>
      <c r="H15" s="134">
        <v>309577253</v>
      </c>
      <c r="I15" s="134">
        <v>2352135</v>
      </c>
      <c r="J15" s="134">
        <v>53028883</v>
      </c>
      <c r="K15" s="134">
        <v>17153805</v>
      </c>
      <c r="L15" s="134">
        <v>386732532</v>
      </c>
      <c r="M15" s="136" t="s">
        <v>997</v>
      </c>
      <c r="N15" s="132"/>
      <c r="O15" s="7" t="s">
        <v>52</v>
      </c>
      <c r="P15" s="7" t="s">
        <v>52</v>
      </c>
      <c r="Q15" s="7" t="s">
        <v>68</v>
      </c>
      <c r="R15" s="7" t="s">
        <v>56</v>
      </c>
      <c r="S15" s="7" t="s">
        <v>56</v>
      </c>
      <c r="T15" s="7" t="s">
        <v>57</v>
      </c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7" t="s">
        <v>52</v>
      </c>
      <c r="AS15" s="7" t="s">
        <v>52</v>
      </c>
      <c r="AT15" s="120"/>
      <c r="AU15" s="7" t="s">
        <v>93</v>
      </c>
      <c r="AV15" s="120">
        <v>171</v>
      </c>
    </row>
    <row r="16" spans="1:48" ht="30" customHeight="1">
      <c r="A16" s="130" t="s">
        <v>958</v>
      </c>
      <c r="B16" s="130" t="s">
        <v>998</v>
      </c>
      <c r="C16" s="136" t="s">
        <v>960</v>
      </c>
      <c r="D16" s="133">
        <v>5.4429999999999996</v>
      </c>
      <c r="E16" s="134">
        <v>1070144</v>
      </c>
      <c r="F16" s="134">
        <v>5824793</v>
      </c>
      <c r="G16" s="134">
        <v>14596281</v>
      </c>
      <c r="H16" s="134">
        <v>79447557</v>
      </c>
      <c r="I16" s="134">
        <v>2352135</v>
      </c>
      <c r="J16" s="134">
        <v>12802670</v>
      </c>
      <c r="K16" s="134">
        <v>18018560</v>
      </c>
      <c r="L16" s="134">
        <v>98075020</v>
      </c>
      <c r="M16" s="136" t="s">
        <v>1001</v>
      </c>
      <c r="N16" s="132"/>
      <c r="O16" s="7" t="s">
        <v>52</v>
      </c>
      <c r="P16" s="7" t="s">
        <v>52</v>
      </c>
      <c r="Q16" s="7" t="s">
        <v>68</v>
      </c>
      <c r="R16" s="7" t="s">
        <v>56</v>
      </c>
      <c r="S16" s="7" t="s">
        <v>56</v>
      </c>
      <c r="T16" s="7" t="s">
        <v>57</v>
      </c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7" t="s">
        <v>52</v>
      </c>
      <c r="AS16" s="7" t="s">
        <v>52</v>
      </c>
      <c r="AT16" s="120"/>
      <c r="AU16" s="7" t="s">
        <v>94</v>
      </c>
      <c r="AV16" s="120">
        <v>172</v>
      </c>
    </row>
    <row r="17" spans="1:48" ht="30" customHeight="1">
      <c r="A17" s="130" t="s">
        <v>958</v>
      </c>
      <c r="B17" s="130" t="s">
        <v>1002</v>
      </c>
      <c r="C17" s="136" t="s">
        <v>960</v>
      </c>
      <c r="D17" s="133">
        <v>0.21</v>
      </c>
      <c r="E17" s="134">
        <v>1246557</v>
      </c>
      <c r="F17" s="134">
        <v>261776</v>
      </c>
      <c r="G17" s="134">
        <v>31513611</v>
      </c>
      <c r="H17" s="134">
        <v>6617858</v>
      </c>
      <c r="I17" s="134">
        <v>2924749</v>
      </c>
      <c r="J17" s="134">
        <v>614197</v>
      </c>
      <c r="K17" s="134">
        <v>35684917</v>
      </c>
      <c r="L17" s="134">
        <v>7493831</v>
      </c>
      <c r="M17" s="136" t="s">
        <v>1007</v>
      </c>
      <c r="N17" s="132"/>
      <c r="O17" s="7" t="s">
        <v>52</v>
      </c>
      <c r="P17" s="7" t="s">
        <v>52</v>
      </c>
      <c r="Q17" s="7" t="s">
        <v>68</v>
      </c>
      <c r="R17" s="7" t="s">
        <v>56</v>
      </c>
      <c r="S17" s="7" t="s">
        <v>56</v>
      </c>
      <c r="T17" s="7" t="s">
        <v>57</v>
      </c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7" t="s">
        <v>52</v>
      </c>
      <c r="AS17" s="7" t="s">
        <v>52</v>
      </c>
      <c r="AT17" s="120"/>
      <c r="AU17" s="7" t="s">
        <v>95</v>
      </c>
      <c r="AV17" s="120">
        <v>173</v>
      </c>
    </row>
    <row r="18" spans="1:48" ht="30" customHeight="1">
      <c r="A18" s="130" t="s">
        <v>958</v>
      </c>
      <c r="B18" s="130" t="s">
        <v>1008</v>
      </c>
      <c r="C18" s="136" t="s">
        <v>960</v>
      </c>
      <c r="D18" s="133">
        <v>0.35799999999999998</v>
      </c>
      <c r="E18" s="134">
        <v>1068463</v>
      </c>
      <c r="F18" s="134">
        <v>382509</v>
      </c>
      <c r="G18" s="134">
        <v>13046477</v>
      </c>
      <c r="H18" s="134">
        <v>4670638</v>
      </c>
      <c r="I18" s="134">
        <v>2350451</v>
      </c>
      <c r="J18" s="134">
        <v>841461</v>
      </c>
      <c r="K18" s="134">
        <v>16465391</v>
      </c>
      <c r="L18" s="134">
        <v>5894608</v>
      </c>
      <c r="M18" s="136" t="s">
        <v>1013</v>
      </c>
      <c r="N18" s="132"/>
      <c r="O18" s="7" t="s">
        <v>52</v>
      </c>
      <c r="P18" s="7" t="s">
        <v>52</v>
      </c>
      <c r="Q18" s="7" t="s">
        <v>68</v>
      </c>
      <c r="R18" s="7" t="s">
        <v>56</v>
      </c>
      <c r="S18" s="7" t="s">
        <v>56</v>
      </c>
      <c r="T18" s="7" t="s">
        <v>57</v>
      </c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7" t="s">
        <v>52</v>
      </c>
      <c r="AS18" s="7" t="s">
        <v>52</v>
      </c>
      <c r="AT18" s="120"/>
      <c r="AU18" s="7" t="s">
        <v>96</v>
      </c>
      <c r="AV18" s="120">
        <v>174</v>
      </c>
    </row>
    <row r="19" spans="1:48" ht="30" customHeight="1">
      <c r="A19" s="130" t="s">
        <v>1014</v>
      </c>
      <c r="B19" s="130" t="s">
        <v>1015</v>
      </c>
      <c r="C19" s="136" t="s">
        <v>960</v>
      </c>
      <c r="D19" s="133">
        <v>4.9000000000000002E-2</v>
      </c>
      <c r="E19" s="134">
        <v>3244489</v>
      </c>
      <c r="F19" s="134">
        <v>158979</v>
      </c>
      <c r="G19" s="134">
        <v>29877296</v>
      </c>
      <c r="H19" s="134">
        <v>1463987</v>
      </c>
      <c r="I19" s="134">
        <v>4607458</v>
      </c>
      <c r="J19" s="134">
        <v>225765</v>
      </c>
      <c r="K19" s="134">
        <v>37729243</v>
      </c>
      <c r="L19" s="134">
        <v>1848731</v>
      </c>
      <c r="M19" s="136" t="s">
        <v>1020</v>
      </c>
      <c r="N19" s="132"/>
      <c r="O19" s="7" t="s">
        <v>52</v>
      </c>
      <c r="P19" s="7" t="s">
        <v>52</v>
      </c>
      <c r="Q19" s="7" t="s">
        <v>68</v>
      </c>
      <c r="R19" s="7" t="s">
        <v>56</v>
      </c>
      <c r="S19" s="7" t="s">
        <v>56</v>
      </c>
      <c r="T19" s="7" t="s">
        <v>57</v>
      </c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7" t="s">
        <v>52</v>
      </c>
      <c r="AS19" s="7" t="s">
        <v>52</v>
      </c>
      <c r="AT19" s="120"/>
      <c r="AU19" s="7" t="s">
        <v>97</v>
      </c>
      <c r="AV19" s="120">
        <v>175</v>
      </c>
    </row>
    <row r="20" spans="1:48" ht="30" customHeight="1">
      <c r="A20" s="130" t="s">
        <v>1014</v>
      </c>
      <c r="B20" s="130" t="s">
        <v>1021</v>
      </c>
      <c r="C20" s="136" t="s">
        <v>960</v>
      </c>
      <c r="D20" s="133">
        <v>0.188</v>
      </c>
      <c r="E20" s="134">
        <v>3961269</v>
      </c>
      <c r="F20" s="134">
        <v>744718</v>
      </c>
      <c r="G20" s="134">
        <v>62402674</v>
      </c>
      <c r="H20" s="134">
        <v>11731702</v>
      </c>
      <c r="I20" s="134">
        <v>4607458</v>
      </c>
      <c r="J20" s="134">
        <v>866202</v>
      </c>
      <c r="K20" s="134">
        <v>70971401</v>
      </c>
      <c r="L20" s="134">
        <v>13342622</v>
      </c>
      <c r="M20" s="136" t="s">
        <v>1025</v>
      </c>
      <c r="N20" s="132"/>
      <c r="O20" s="7" t="s">
        <v>52</v>
      </c>
      <c r="P20" s="7" t="s">
        <v>52</v>
      </c>
      <c r="Q20" s="7" t="s">
        <v>68</v>
      </c>
      <c r="R20" s="7" t="s">
        <v>56</v>
      </c>
      <c r="S20" s="7" t="s">
        <v>56</v>
      </c>
      <c r="T20" s="7" t="s">
        <v>57</v>
      </c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7" t="s">
        <v>52</v>
      </c>
      <c r="AS20" s="7" t="s">
        <v>52</v>
      </c>
      <c r="AT20" s="120"/>
      <c r="AU20" s="7" t="s">
        <v>98</v>
      </c>
      <c r="AV20" s="120">
        <v>176</v>
      </c>
    </row>
    <row r="21" spans="1:48" ht="30" customHeight="1">
      <c r="A21" s="130" t="s">
        <v>1026</v>
      </c>
      <c r="B21" s="130" t="s">
        <v>1015</v>
      </c>
      <c r="C21" s="136" t="s">
        <v>960</v>
      </c>
      <c r="D21" s="133">
        <v>0.28000000000000003</v>
      </c>
      <c r="E21" s="134">
        <v>451064</v>
      </c>
      <c r="F21" s="134">
        <v>126297</v>
      </c>
      <c r="G21" s="134">
        <v>10131095</v>
      </c>
      <c r="H21" s="134">
        <v>2836706</v>
      </c>
      <c r="I21" s="134">
        <v>524409</v>
      </c>
      <c r="J21" s="134">
        <v>146834</v>
      </c>
      <c r="K21" s="134">
        <v>11106568</v>
      </c>
      <c r="L21" s="134">
        <v>3109837</v>
      </c>
      <c r="M21" s="136" t="s">
        <v>1031</v>
      </c>
      <c r="N21" s="132"/>
      <c r="O21" s="7" t="s">
        <v>52</v>
      </c>
      <c r="P21" s="7" t="s">
        <v>52</v>
      </c>
      <c r="Q21" s="7" t="s">
        <v>68</v>
      </c>
      <c r="R21" s="7" t="s">
        <v>56</v>
      </c>
      <c r="S21" s="7" t="s">
        <v>56</v>
      </c>
      <c r="T21" s="7" t="s">
        <v>57</v>
      </c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7" t="s">
        <v>52</v>
      </c>
      <c r="AS21" s="7" t="s">
        <v>52</v>
      </c>
      <c r="AT21" s="120"/>
      <c r="AU21" s="7" t="s">
        <v>99</v>
      </c>
      <c r="AV21" s="120">
        <v>177</v>
      </c>
    </row>
    <row r="22" spans="1:48" ht="30" customHeight="1">
      <c r="A22" s="130" t="s">
        <v>1026</v>
      </c>
      <c r="B22" s="130" t="s">
        <v>1021</v>
      </c>
      <c r="C22" s="136" t="s">
        <v>960</v>
      </c>
      <c r="D22" s="133">
        <v>0.70399999999999996</v>
      </c>
      <c r="E22" s="134">
        <v>522820</v>
      </c>
      <c r="F22" s="134">
        <v>368065</v>
      </c>
      <c r="G22" s="134">
        <v>22683297</v>
      </c>
      <c r="H22" s="134">
        <v>15969041</v>
      </c>
      <c r="I22" s="134">
        <v>524409</v>
      </c>
      <c r="J22" s="134">
        <v>369183</v>
      </c>
      <c r="K22" s="134">
        <v>23730526</v>
      </c>
      <c r="L22" s="134">
        <v>16706289</v>
      </c>
      <c r="M22" s="136" t="s">
        <v>1035</v>
      </c>
      <c r="N22" s="132"/>
      <c r="O22" s="7" t="s">
        <v>52</v>
      </c>
      <c r="P22" s="7" t="s">
        <v>52</v>
      </c>
      <c r="Q22" s="7" t="s">
        <v>68</v>
      </c>
      <c r="R22" s="7" t="s">
        <v>56</v>
      </c>
      <c r="S22" s="7" t="s">
        <v>56</v>
      </c>
      <c r="T22" s="7" t="s">
        <v>57</v>
      </c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7" t="s">
        <v>52</v>
      </c>
      <c r="AS22" s="7" t="s">
        <v>52</v>
      </c>
      <c r="AT22" s="120"/>
      <c r="AU22" s="7" t="s">
        <v>100</v>
      </c>
      <c r="AV22" s="120">
        <v>178</v>
      </c>
    </row>
    <row r="23" spans="1:48" ht="30" customHeight="1">
      <c r="A23" s="130" t="s">
        <v>1036</v>
      </c>
      <c r="B23" s="130" t="s">
        <v>1037</v>
      </c>
      <c r="C23" s="136" t="s">
        <v>65</v>
      </c>
      <c r="D23" s="133">
        <v>18</v>
      </c>
      <c r="E23" s="133">
        <v>736</v>
      </c>
      <c r="F23" s="134">
        <v>13248</v>
      </c>
      <c r="G23" s="134">
        <v>15751</v>
      </c>
      <c r="H23" s="134">
        <v>283518</v>
      </c>
      <c r="I23" s="133">
        <v>236</v>
      </c>
      <c r="J23" s="134">
        <v>4248</v>
      </c>
      <c r="K23" s="134">
        <v>16723</v>
      </c>
      <c r="L23" s="134">
        <v>301014</v>
      </c>
      <c r="M23" s="136" t="s">
        <v>1042</v>
      </c>
      <c r="N23" s="132"/>
      <c r="O23" s="7" t="s">
        <v>52</v>
      </c>
      <c r="P23" s="7" t="s">
        <v>52</v>
      </c>
      <c r="Q23" s="7" t="s">
        <v>68</v>
      </c>
      <c r="R23" s="7" t="s">
        <v>56</v>
      </c>
      <c r="S23" s="7" t="s">
        <v>56</v>
      </c>
      <c r="T23" s="7" t="s">
        <v>57</v>
      </c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7" t="s">
        <v>52</v>
      </c>
      <c r="AS23" s="7" t="s">
        <v>52</v>
      </c>
      <c r="AT23" s="120"/>
      <c r="AU23" s="7" t="s">
        <v>101</v>
      </c>
      <c r="AV23" s="120">
        <v>179</v>
      </c>
    </row>
    <row r="24" spans="1:48" ht="30" customHeight="1">
      <c r="A24" s="130" t="s">
        <v>1043</v>
      </c>
      <c r="B24" s="130" t="s">
        <v>1044</v>
      </c>
      <c r="C24" s="136" t="s">
        <v>1045</v>
      </c>
      <c r="D24" s="246">
        <v>144082.35</v>
      </c>
      <c r="E24" s="133">
        <v>146</v>
      </c>
      <c r="F24" s="134">
        <v>21036023</v>
      </c>
      <c r="G24" s="133">
        <v>353</v>
      </c>
      <c r="H24" s="134">
        <v>50861069</v>
      </c>
      <c r="I24" s="133">
        <v>197</v>
      </c>
      <c r="J24" s="134">
        <v>28384222</v>
      </c>
      <c r="K24" s="133">
        <v>696</v>
      </c>
      <c r="L24" s="134">
        <v>100281314</v>
      </c>
      <c r="M24" s="136" t="s">
        <v>1050</v>
      </c>
      <c r="N24" s="132"/>
      <c r="O24" s="7" t="s">
        <v>52</v>
      </c>
      <c r="P24" s="7" t="s">
        <v>52</v>
      </c>
      <c r="Q24" s="7" t="s">
        <v>68</v>
      </c>
      <c r="R24" s="7" t="s">
        <v>56</v>
      </c>
      <c r="S24" s="7" t="s">
        <v>56</v>
      </c>
      <c r="T24" s="7" t="s">
        <v>57</v>
      </c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7" t="s">
        <v>52</v>
      </c>
      <c r="AS24" s="7" t="s">
        <v>52</v>
      </c>
      <c r="AT24" s="120"/>
      <c r="AU24" s="7" t="s">
        <v>102</v>
      </c>
      <c r="AV24" s="120">
        <v>180</v>
      </c>
    </row>
    <row r="25" spans="1:48" ht="30" customHeight="1">
      <c r="A25" s="130" t="s">
        <v>1051</v>
      </c>
      <c r="B25" s="130" t="s">
        <v>1052</v>
      </c>
      <c r="C25" s="136" t="s">
        <v>1045</v>
      </c>
      <c r="D25" s="135">
        <v>73105.3</v>
      </c>
      <c r="E25" s="133">
        <v>176</v>
      </c>
      <c r="F25" s="134">
        <v>12866532</v>
      </c>
      <c r="G25" s="133">
        <v>489</v>
      </c>
      <c r="H25" s="134">
        <v>35748491</v>
      </c>
      <c r="I25" s="133">
        <v>616</v>
      </c>
      <c r="J25" s="134">
        <v>45032864</v>
      </c>
      <c r="K25" s="134">
        <v>1281</v>
      </c>
      <c r="L25" s="134">
        <v>93647887</v>
      </c>
      <c r="M25" s="136" t="s">
        <v>1057</v>
      </c>
      <c r="N25" s="132"/>
      <c r="O25" s="7" t="s">
        <v>52</v>
      </c>
      <c r="P25" s="7" t="s">
        <v>52</v>
      </c>
      <c r="Q25" s="7" t="s">
        <v>68</v>
      </c>
      <c r="R25" s="7" t="s">
        <v>56</v>
      </c>
      <c r="S25" s="7" t="s">
        <v>56</v>
      </c>
      <c r="T25" s="7" t="s">
        <v>57</v>
      </c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7" t="s">
        <v>52</v>
      </c>
      <c r="AS25" s="7" t="s">
        <v>52</v>
      </c>
      <c r="AT25" s="120"/>
      <c r="AU25" s="7" t="s">
        <v>103</v>
      </c>
      <c r="AV25" s="120">
        <v>181</v>
      </c>
    </row>
    <row r="26" spans="1:48" ht="30" customHeight="1">
      <c r="A26" s="130" t="s">
        <v>1051</v>
      </c>
      <c r="B26" s="130" t="s">
        <v>1058</v>
      </c>
      <c r="C26" s="136" t="s">
        <v>1045</v>
      </c>
      <c r="D26" s="135">
        <v>31324.67</v>
      </c>
      <c r="E26" s="133">
        <v>176</v>
      </c>
      <c r="F26" s="134">
        <v>5513141</v>
      </c>
      <c r="G26" s="133">
        <v>523</v>
      </c>
      <c r="H26" s="134">
        <v>16382802</v>
      </c>
      <c r="I26" s="133">
        <v>616</v>
      </c>
      <c r="J26" s="134">
        <v>19295996</v>
      </c>
      <c r="K26" s="134">
        <v>1315</v>
      </c>
      <c r="L26" s="134">
        <v>41191939</v>
      </c>
      <c r="M26" s="136" t="s">
        <v>1061</v>
      </c>
      <c r="N26" s="132"/>
      <c r="O26" s="7" t="s">
        <v>52</v>
      </c>
      <c r="P26" s="7" t="s">
        <v>52</v>
      </c>
      <c r="Q26" s="7" t="s">
        <v>68</v>
      </c>
      <c r="R26" s="7" t="s">
        <v>56</v>
      </c>
      <c r="S26" s="7" t="s">
        <v>56</v>
      </c>
      <c r="T26" s="7" t="s">
        <v>57</v>
      </c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7" t="s">
        <v>52</v>
      </c>
      <c r="AS26" s="7" t="s">
        <v>52</v>
      </c>
      <c r="AT26" s="120"/>
      <c r="AU26" s="7" t="s">
        <v>104</v>
      </c>
      <c r="AV26" s="120">
        <v>182</v>
      </c>
    </row>
    <row r="27" spans="1:48" ht="30" customHeight="1">
      <c r="A27" s="130" t="s">
        <v>1051</v>
      </c>
      <c r="B27" s="130" t="s">
        <v>1062</v>
      </c>
      <c r="C27" s="136" t="s">
        <v>1045</v>
      </c>
      <c r="D27" s="135">
        <v>18290.32</v>
      </c>
      <c r="E27" s="133">
        <v>220</v>
      </c>
      <c r="F27" s="134">
        <v>4023870</v>
      </c>
      <c r="G27" s="133">
        <v>794</v>
      </c>
      <c r="H27" s="134">
        <v>14522514</v>
      </c>
      <c r="I27" s="133">
        <v>770</v>
      </c>
      <c r="J27" s="134">
        <v>14083546</v>
      </c>
      <c r="K27" s="134">
        <v>1784</v>
      </c>
      <c r="L27" s="134">
        <v>32629930</v>
      </c>
      <c r="M27" s="136" t="s">
        <v>1066</v>
      </c>
      <c r="N27" s="132"/>
      <c r="O27" s="7" t="s">
        <v>52</v>
      </c>
      <c r="P27" s="7" t="s">
        <v>52</v>
      </c>
      <c r="Q27" s="7" t="s">
        <v>68</v>
      </c>
      <c r="R27" s="7" t="s">
        <v>56</v>
      </c>
      <c r="S27" s="7" t="s">
        <v>56</v>
      </c>
      <c r="T27" s="7" t="s">
        <v>57</v>
      </c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7" t="s">
        <v>52</v>
      </c>
      <c r="AS27" s="7" t="s">
        <v>52</v>
      </c>
      <c r="AT27" s="120"/>
      <c r="AU27" s="7" t="s">
        <v>105</v>
      </c>
      <c r="AV27" s="120">
        <v>183</v>
      </c>
    </row>
    <row r="28" spans="1:48" ht="30" customHeight="1">
      <c r="A28" s="130" t="s">
        <v>1051</v>
      </c>
      <c r="B28" s="130" t="s">
        <v>1067</v>
      </c>
      <c r="C28" s="136" t="s">
        <v>1045</v>
      </c>
      <c r="D28" s="135">
        <v>8138.93</v>
      </c>
      <c r="E28" s="133">
        <v>37</v>
      </c>
      <c r="F28" s="134">
        <v>301140</v>
      </c>
      <c r="G28" s="133">
        <v>271</v>
      </c>
      <c r="H28" s="134">
        <v>2205650</v>
      </c>
      <c r="I28" s="133">
        <v>342</v>
      </c>
      <c r="J28" s="134">
        <v>2783514</v>
      </c>
      <c r="K28" s="133">
        <v>650</v>
      </c>
      <c r="L28" s="134">
        <v>5290304</v>
      </c>
      <c r="M28" s="136" t="s">
        <v>1071</v>
      </c>
      <c r="N28" s="132"/>
      <c r="O28" s="7" t="s">
        <v>52</v>
      </c>
      <c r="P28" s="7" t="s">
        <v>52</v>
      </c>
      <c r="Q28" s="7" t="s">
        <v>68</v>
      </c>
      <c r="R28" s="7" t="s">
        <v>56</v>
      </c>
      <c r="S28" s="7" t="s">
        <v>56</v>
      </c>
      <c r="T28" s="7" t="s">
        <v>57</v>
      </c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7" t="s">
        <v>52</v>
      </c>
      <c r="AS28" s="7" t="s">
        <v>52</v>
      </c>
      <c r="AT28" s="120"/>
      <c r="AU28" s="7" t="s">
        <v>106</v>
      </c>
      <c r="AV28" s="120">
        <v>184</v>
      </c>
    </row>
    <row r="29" spans="1:48" ht="30" customHeight="1">
      <c r="A29" s="130" t="s">
        <v>1051</v>
      </c>
      <c r="B29" s="130" t="s">
        <v>1072</v>
      </c>
      <c r="C29" s="136" t="s">
        <v>1045</v>
      </c>
      <c r="D29" s="135">
        <v>10154.64</v>
      </c>
      <c r="E29" s="133">
        <v>37</v>
      </c>
      <c r="F29" s="134">
        <v>375721</v>
      </c>
      <c r="G29" s="133">
        <v>289</v>
      </c>
      <c r="H29" s="134">
        <v>2934690</v>
      </c>
      <c r="I29" s="133">
        <v>342</v>
      </c>
      <c r="J29" s="134">
        <v>3472886</v>
      </c>
      <c r="K29" s="133">
        <v>668</v>
      </c>
      <c r="L29" s="134">
        <v>6783297</v>
      </c>
      <c r="M29" s="136" t="s">
        <v>1075</v>
      </c>
      <c r="N29" s="132"/>
      <c r="O29" s="7" t="s">
        <v>52</v>
      </c>
      <c r="P29" s="7" t="s">
        <v>52</v>
      </c>
      <c r="Q29" s="7" t="s">
        <v>68</v>
      </c>
      <c r="R29" s="7" t="s">
        <v>56</v>
      </c>
      <c r="S29" s="7" t="s">
        <v>56</v>
      </c>
      <c r="T29" s="7" t="s">
        <v>57</v>
      </c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7" t="s">
        <v>52</v>
      </c>
      <c r="AS29" s="7" t="s">
        <v>52</v>
      </c>
      <c r="AT29" s="120"/>
      <c r="AU29" s="7" t="s">
        <v>107</v>
      </c>
      <c r="AV29" s="120">
        <v>185</v>
      </c>
    </row>
    <row r="30" spans="1:48" ht="30" customHeight="1">
      <c r="A30" s="130" t="s">
        <v>1051</v>
      </c>
      <c r="B30" s="130" t="s">
        <v>1076</v>
      </c>
      <c r="C30" s="136" t="s">
        <v>1045</v>
      </c>
      <c r="D30" s="135">
        <v>3068.49</v>
      </c>
      <c r="E30" s="133">
        <v>46</v>
      </c>
      <c r="F30" s="134">
        <v>141150</v>
      </c>
      <c r="G30" s="133">
        <v>440</v>
      </c>
      <c r="H30" s="134">
        <v>1350135</v>
      </c>
      <c r="I30" s="133">
        <v>427</v>
      </c>
      <c r="J30" s="134">
        <v>1310245</v>
      </c>
      <c r="K30" s="133">
        <v>913</v>
      </c>
      <c r="L30" s="134">
        <v>2801530</v>
      </c>
      <c r="M30" s="136" t="s">
        <v>1080</v>
      </c>
      <c r="N30" s="132"/>
      <c r="O30" s="7" t="s">
        <v>52</v>
      </c>
      <c r="P30" s="7" t="s">
        <v>52</v>
      </c>
      <c r="Q30" s="7" t="s">
        <v>68</v>
      </c>
      <c r="R30" s="7" t="s">
        <v>56</v>
      </c>
      <c r="S30" s="7" t="s">
        <v>56</v>
      </c>
      <c r="T30" s="7" t="s">
        <v>57</v>
      </c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7" t="s">
        <v>52</v>
      </c>
      <c r="AS30" s="7" t="s">
        <v>52</v>
      </c>
      <c r="AT30" s="120"/>
      <c r="AU30" s="7" t="s">
        <v>108</v>
      </c>
      <c r="AV30" s="120">
        <v>186</v>
      </c>
    </row>
    <row r="31" spans="1:48" ht="30" customHeight="1">
      <c r="A31" s="130" t="s">
        <v>1081</v>
      </c>
      <c r="B31" s="130" t="s">
        <v>52</v>
      </c>
      <c r="C31" s="136" t="s">
        <v>1045</v>
      </c>
      <c r="D31" s="135">
        <v>65929.509999999995</v>
      </c>
      <c r="E31" s="133">
        <v>262</v>
      </c>
      <c r="F31" s="134">
        <v>17273531</v>
      </c>
      <c r="G31" s="134">
        <v>2905</v>
      </c>
      <c r="H31" s="134">
        <v>191525226</v>
      </c>
      <c r="I31" s="133">
        <v>371</v>
      </c>
      <c r="J31" s="134">
        <v>24459848</v>
      </c>
      <c r="K31" s="134">
        <v>3538</v>
      </c>
      <c r="L31" s="134">
        <v>233258605</v>
      </c>
      <c r="M31" s="136" t="s">
        <v>1086</v>
      </c>
      <c r="N31" s="132"/>
      <c r="O31" s="7" t="s">
        <v>52</v>
      </c>
      <c r="P31" s="7" t="s">
        <v>52</v>
      </c>
      <c r="Q31" s="7" t="s">
        <v>68</v>
      </c>
      <c r="R31" s="7" t="s">
        <v>56</v>
      </c>
      <c r="S31" s="7" t="s">
        <v>56</v>
      </c>
      <c r="T31" s="7" t="s">
        <v>57</v>
      </c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7" t="s">
        <v>52</v>
      </c>
      <c r="AS31" s="7" t="s">
        <v>52</v>
      </c>
      <c r="AT31" s="120"/>
      <c r="AU31" s="7" t="s">
        <v>109</v>
      </c>
      <c r="AV31" s="120">
        <v>187</v>
      </c>
    </row>
    <row r="32" spans="1:48" ht="30" customHeight="1">
      <c r="A32" s="130" t="s">
        <v>1081</v>
      </c>
      <c r="B32" s="130" t="s">
        <v>1015</v>
      </c>
      <c r="C32" s="136" t="s">
        <v>1045</v>
      </c>
      <c r="D32" s="135">
        <v>32532.49</v>
      </c>
      <c r="E32" s="133">
        <v>262</v>
      </c>
      <c r="F32" s="134">
        <v>8523512</v>
      </c>
      <c r="G32" s="134">
        <v>3108</v>
      </c>
      <c r="H32" s="134">
        <v>101110978</v>
      </c>
      <c r="I32" s="133">
        <v>371</v>
      </c>
      <c r="J32" s="134">
        <v>12069553</v>
      </c>
      <c r="K32" s="134">
        <v>3741</v>
      </c>
      <c r="L32" s="134">
        <v>121704043</v>
      </c>
      <c r="M32" s="136" t="s">
        <v>1089</v>
      </c>
      <c r="N32" s="132"/>
      <c r="O32" s="7" t="s">
        <v>52</v>
      </c>
      <c r="P32" s="7" t="s">
        <v>52</v>
      </c>
      <c r="Q32" s="7" t="s">
        <v>68</v>
      </c>
      <c r="R32" s="7" t="s">
        <v>56</v>
      </c>
      <c r="S32" s="7" t="s">
        <v>56</v>
      </c>
      <c r="T32" s="7" t="s">
        <v>57</v>
      </c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7" t="s">
        <v>52</v>
      </c>
      <c r="AS32" s="7" t="s">
        <v>52</v>
      </c>
      <c r="AT32" s="120"/>
      <c r="AU32" s="7" t="s">
        <v>110</v>
      </c>
      <c r="AV32" s="120">
        <v>188</v>
      </c>
    </row>
    <row r="33" spans="1:48" ht="30" customHeight="1">
      <c r="A33" s="130" t="s">
        <v>1081</v>
      </c>
      <c r="B33" s="130" t="s">
        <v>1021</v>
      </c>
      <c r="C33" s="136" t="s">
        <v>1045</v>
      </c>
      <c r="D33" s="135">
        <v>16590.39</v>
      </c>
      <c r="E33" s="133">
        <v>322</v>
      </c>
      <c r="F33" s="134">
        <v>5342105</v>
      </c>
      <c r="G33" s="134">
        <v>6876</v>
      </c>
      <c r="H33" s="134">
        <v>114075521</v>
      </c>
      <c r="I33" s="133">
        <v>464</v>
      </c>
      <c r="J33" s="134">
        <v>7697940</v>
      </c>
      <c r="K33" s="134">
        <v>7662</v>
      </c>
      <c r="L33" s="134">
        <v>127115566</v>
      </c>
      <c r="M33" s="136" t="s">
        <v>1094</v>
      </c>
      <c r="N33" s="132"/>
      <c r="O33" s="7" t="s">
        <v>52</v>
      </c>
      <c r="P33" s="7" t="s">
        <v>52</v>
      </c>
      <c r="Q33" s="7" t="s">
        <v>68</v>
      </c>
      <c r="R33" s="7" t="s">
        <v>56</v>
      </c>
      <c r="S33" s="7" t="s">
        <v>56</v>
      </c>
      <c r="T33" s="7" t="s">
        <v>57</v>
      </c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7" t="s">
        <v>52</v>
      </c>
      <c r="AS33" s="7" t="s">
        <v>52</v>
      </c>
      <c r="AT33" s="120"/>
      <c r="AU33" s="7" t="s">
        <v>111</v>
      </c>
      <c r="AV33" s="120">
        <v>189</v>
      </c>
    </row>
    <row r="34" spans="1:48" ht="30" customHeight="1">
      <c r="A34" s="130" t="s">
        <v>1095</v>
      </c>
      <c r="B34" s="130" t="s">
        <v>52</v>
      </c>
      <c r="C34" s="136" t="s">
        <v>1045</v>
      </c>
      <c r="D34" s="135">
        <v>15314.72</v>
      </c>
      <c r="E34" s="133">
        <v>36</v>
      </c>
      <c r="F34" s="134">
        <v>551329</v>
      </c>
      <c r="G34" s="134">
        <v>1226</v>
      </c>
      <c r="H34" s="134">
        <v>18775846</v>
      </c>
      <c r="I34" s="131" t="s">
        <v>52</v>
      </c>
      <c r="J34" s="131" t="s">
        <v>52</v>
      </c>
      <c r="K34" s="134">
        <v>1262</v>
      </c>
      <c r="L34" s="134">
        <v>19327175</v>
      </c>
      <c r="M34" s="136" t="s">
        <v>1099</v>
      </c>
      <c r="N34" s="132"/>
      <c r="O34" s="7" t="s">
        <v>52</v>
      </c>
      <c r="P34" s="7" t="s">
        <v>52</v>
      </c>
      <c r="Q34" s="7" t="s">
        <v>68</v>
      </c>
      <c r="R34" s="7" t="s">
        <v>56</v>
      </c>
      <c r="S34" s="7" t="s">
        <v>56</v>
      </c>
      <c r="T34" s="7" t="s">
        <v>57</v>
      </c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7" t="s">
        <v>52</v>
      </c>
      <c r="AS34" s="7" t="s">
        <v>52</v>
      </c>
      <c r="AT34" s="120"/>
      <c r="AU34" s="7" t="s">
        <v>112</v>
      </c>
      <c r="AV34" s="120">
        <v>190</v>
      </c>
    </row>
    <row r="35" spans="1:48" ht="30" customHeight="1">
      <c r="A35" s="130" t="s">
        <v>1095</v>
      </c>
      <c r="B35" s="130" t="s">
        <v>1015</v>
      </c>
      <c r="C35" s="136" t="s">
        <v>1045</v>
      </c>
      <c r="D35" s="135">
        <v>8946.82</v>
      </c>
      <c r="E35" s="133">
        <v>36</v>
      </c>
      <c r="F35" s="134">
        <v>322085</v>
      </c>
      <c r="G35" s="134">
        <v>1311</v>
      </c>
      <c r="H35" s="134">
        <v>11729281</v>
      </c>
      <c r="I35" s="131" t="s">
        <v>52</v>
      </c>
      <c r="J35" s="131" t="s">
        <v>52</v>
      </c>
      <c r="K35" s="134">
        <v>1347</v>
      </c>
      <c r="L35" s="134">
        <v>12051366</v>
      </c>
      <c r="M35" s="136" t="s">
        <v>1102</v>
      </c>
      <c r="N35" s="132"/>
      <c r="O35" s="7" t="s">
        <v>52</v>
      </c>
      <c r="P35" s="7" t="s">
        <v>52</v>
      </c>
      <c r="Q35" s="7" t="s">
        <v>68</v>
      </c>
      <c r="R35" s="7" t="s">
        <v>56</v>
      </c>
      <c r="S35" s="7" t="s">
        <v>56</v>
      </c>
      <c r="T35" s="7" t="s">
        <v>57</v>
      </c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7" t="s">
        <v>52</v>
      </c>
      <c r="AS35" s="7" t="s">
        <v>52</v>
      </c>
      <c r="AT35" s="120"/>
      <c r="AU35" s="7" t="s">
        <v>113</v>
      </c>
      <c r="AV35" s="120">
        <v>191</v>
      </c>
    </row>
    <row r="36" spans="1:48" ht="30" customHeight="1">
      <c r="A36" s="130" t="s">
        <v>1095</v>
      </c>
      <c r="B36" s="130" t="s">
        <v>1021</v>
      </c>
      <c r="C36" s="136" t="s">
        <v>1045</v>
      </c>
      <c r="D36" s="135">
        <v>4768.42</v>
      </c>
      <c r="E36" s="133">
        <v>45</v>
      </c>
      <c r="F36" s="134">
        <v>214578</v>
      </c>
      <c r="G36" s="134">
        <v>2988</v>
      </c>
      <c r="H36" s="134">
        <v>14248038</v>
      </c>
      <c r="I36" s="131" t="s">
        <v>52</v>
      </c>
      <c r="J36" s="131" t="s">
        <v>52</v>
      </c>
      <c r="K36" s="134">
        <v>3033</v>
      </c>
      <c r="L36" s="134">
        <v>14462616</v>
      </c>
      <c r="M36" s="136" t="s">
        <v>1106</v>
      </c>
      <c r="N36" s="132"/>
      <c r="O36" s="7" t="s">
        <v>52</v>
      </c>
      <c r="P36" s="7" t="s">
        <v>52</v>
      </c>
      <c r="Q36" s="7" t="s">
        <v>68</v>
      </c>
      <c r="R36" s="7" t="s">
        <v>56</v>
      </c>
      <c r="S36" s="7" t="s">
        <v>56</v>
      </c>
      <c r="T36" s="7" t="s">
        <v>57</v>
      </c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7" t="s">
        <v>52</v>
      </c>
      <c r="AS36" s="7" t="s">
        <v>52</v>
      </c>
      <c r="AT36" s="120"/>
      <c r="AU36" s="7" t="s">
        <v>114</v>
      </c>
      <c r="AV36" s="120">
        <v>192</v>
      </c>
    </row>
    <row r="37" spans="1:48" ht="30" customHeight="1">
      <c r="A37" s="130" t="s">
        <v>1107</v>
      </c>
      <c r="B37" s="130" t="s">
        <v>1108</v>
      </c>
      <c r="C37" s="136" t="s">
        <v>960</v>
      </c>
      <c r="D37" s="133">
        <v>31.241</v>
      </c>
      <c r="E37" s="134">
        <v>2234083</v>
      </c>
      <c r="F37" s="134">
        <v>69794987</v>
      </c>
      <c r="G37" s="134">
        <v>2891296</v>
      </c>
      <c r="H37" s="134">
        <v>90326978</v>
      </c>
      <c r="I37" s="131" t="s">
        <v>52</v>
      </c>
      <c r="J37" s="131" t="s">
        <v>52</v>
      </c>
      <c r="K37" s="134">
        <v>5125379</v>
      </c>
      <c r="L37" s="134">
        <v>160121965</v>
      </c>
      <c r="M37" s="136" t="s">
        <v>1112</v>
      </c>
      <c r="N37" s="132"/>
      <c r="O37" s="7" t="s">
        <v>52</v>
      </c>
      <c r="P37" s="7" t="s">
        <v>52</v>
      </c>
      <c r="Q37" s="7" t="s">
        <v>68</v>
      </c>
      <c r="R37" s="7" t="s">
        <v>56</v>
      </c>
      <c r="S37" s="7" t="s">
        <v>56</v>
      </c>
      <c r="T37" s="7" t="s">
        <v>57</v>
      </c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7" t="s">
        <v>52</v>
      </c>
      <c r="AS37" s="7" t="s">
        <v>52</v>
      </c>
      <c r="AT37" s="120"/>
      <c r="AU37" s="7" t="s">
        <v>115</v>
      </c>
      <c r="AV37" s="120">
        <v>193</v>
      </c>
    </row>
    <row r="38" spans="1:48" ht="30" customHeight="1">
      <c r="A38" s="130" t="s">
        <v>1107</v>
      </c>
      <c r="B38" s="130" t="s">
        <v>1113</v>
      </c>
      <c r="C38" s="136" t="s">
        <v>960</v>
      </c>
      <c r="D38" s="133">
        <v>20.742999999999999</v>
      </c>
      <c r="E38" s="134">
        <v>2234083</v>
      </c>
      <c r="F38" s="134">
        <v>46341583</v>
      </c>
      <c r="G38" s="134">
        <v>3093686</v>
      </c>
      <c r="H38" s="134">
        <v>64172328</v>
      </c>
      <c r="I38" s="131" t="s">
        <v>52</v>
      </c>
      <c r="J38" s="131" t="s">
        <v>52</v>
      </c>
      <c r="K38" s="134">
        <v>5327769</v>
      </c>
      <c r="L38" s="134">
        <v>110513911</v>
      </c>
      <c r="M38" s="136" t="s">
        <v>1116</v>
      </c>
      <c r="N38" s="132"/>
      <c r="O38" s="7" t="s">
        <v>52</v>
      </c>
      <c r="P38" s="7" t="s">
        <v>52</v>
      </c>
      <c r="Q38" s="7" t="s">
        <v>68</v>
      </c>
      <c r="R38" s="7" t="s">
        <v>56</v>
      </c>
      <c r="S38" s="7" t="s">
        <v>56</v>
      </c>
      <c r="T38" s="7" t="s">
        <v>57</v>
      </c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7" t="s">
        <v>52</v>
      </c>
      <c r="AS38" s="7" t="s">
        <v>52</v>
      </c>
      <c r="AT38" s="120"/>
      <c r="AU38" s="7" t="s">
        <v>116</v>
      </c>
      <c r="AV38" s="120">
        <v>194</v>
      </c>
    </row>
    <row r="39" spans="1:48" ht="30" customHeight="1">
      <c r="A39" s="130" t="s">
        <v>1107</v>
      </c>
      <c r="B39" s="130" t="s">
        <v>1117</v>
      </c>
      <c r="C39" s="136" t="s">
        <v>960</v>
      </c>
      <c r="D39" s="133">
        <v>7.7270000000000003</v>
      </c>
      <c r="E39" s="134">
        <v>2791133</v>
      </c>
      <c r="F39" s="134">
        <v>21567084</v>
      </c>
      <c r="G39" s="134">
        <v>6238998</v>
      </c>
      <c r="H39" s="134">
        <v>48208737</v>
      </c>
      <c r="I39" s="131" t="s">
        <v>52</v>
      </c>
      <c r="J39" s="131" t="s">
        <v>52</v>
      </c>
      <c r="K39" s="134">
        <v>9030131</v>
      </c>
      <c r="L39" s="134">
        <v>69775821</v>
      </c>
      <c r="M39" s="136" t="s">
        <v>1121</v>
      </c>
      <c r="N39" s="132"/>
      <c r="O39" s="7" t="s">
        <v>52</v>
      </c>
      <c r="P39" s="7" t="s">
        <v>52</v>
      </c>
      <c r="Q39" s="7" t="s">
        <v>68</v>
      </c>
      <c r="R39" s="7" t="s">
        <v>56</v>
      </c>
      <c r="S39" s="7" t="s">
        <v>56</v>
      </c>
      <c r="T39" s="7" t="s">
        <v>57</v>
      </c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7" t="s">
        <v>52</v>
      </c>
      <c r="AS39" s="7" t="s">
        <v>52</v>
      </c>
      <c r="AT39" s="120"/>
      <c r="AU39" s="7" t="s">
        <v>117</v>
      </c>
      <c r="AV39" s="120">
        <v>195</v>
      </c>
    </row>
    <row r="40" spans="1:48" ht="30" customHeight="1">
      <c r="A40" s="130" t="s">
        <v>1122</v>
      </c>
      <c r="B40" s="130" t="s">
        <v>1015</v>
      </c>
      <c r="C40" s="136" t="s">
        <v>1045</v>
      </c>
      <c r="D40" s="135">
        <v>10837.6</v>
      </c>
      <c r="E40" s="134">
        <v>2555</v>
      </c>
      <c r="F40" s="134">
        <v>27690068</v>
      </c>
      <c r="G40" s="134">
        <v>15013</v>
      </c>
      <c r="H40" s="134">
        <v>162704888</v>
      </c>
      <c r="I40" s="134">
        <v>3726</v>
      </c>
      <c r="J40" s="134">
        <v>40380897</v>
      </c>
      <c r="K40" s="134">
        <v>21294</v>
      </c>
      <c r="L40" s="134">
        <v>230775853</v>
      </c>
      <c r="M40" s="136" t="s">
        <v>1127</v>
      </c>
      <c r="N40" s="132"/>
      <c r="O40" s="7" t="s">
        <v>52</v>
      </c>
      <c r="P40" s="7" t="s">
        <v>52</v>
      </c>
      <c r="Q40" s="7" t="s">
        <v>68</v>
      </c>
      <c r="R40" s="7" t="s">
        <v>56</v>
      </c>
      <c r="S40" s="7" t="s">
        <v>56</v>
      </c>
      <c r="T40" s="7" t="s">
        <v>57</v>
      </c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7" t="s">
        <v>52</v>
      </c>
      <c r="AS40" s="7" t="s">
        <v>52</v>
      </c>
      <c r="AT40" s="120"/>
      <c r="AU40" s="7" t="s">
        <v>118</v>
      </c>
      <c r="AV40" s="120">
        <v>196</v>
      </c>
    </row>
    <row r="41" spans="1:48" ht="30" customHeight="1">
      <c r="A41" s="130" t="s">
        <v>1122</v>
      </c>
      <c r="B41" s="130" t="s">
        <v>1128</v>
      </c>
      <c r="C41" s="136" t="s">
        <v>1045</v>
      </c>
      <c r="D41" s="135">
        <v>7275.27</v>
      </c>
      <c r="E41" s="134">
        <v>3123</v>
      </c>
      <c r="F41" s="134">
        <v>22720668</v>
      </c>
      <c r="G41" s="134">
        <v>32253</v>
      </c>
      <c r="H41" s="134">
        <v>234649283</v>
      </c>
      <c r="I41" s="134">
        <v>4256</v>
      </c>
      <c r="J41" s="134">
        <v>30963549</v>
      </c>
      <c r="K41" s="134">
        <v>39632</v>
      </c>
      <c r="L41" s="134">
        <v>288333500</v>
      </c>
      <c r="M41" s="136" t="s">
        <v>1133</v>
      </c>
      <c r="N41" s="132"/>
      <c r="O41" s="7" t="s">
        <v>52</v>
      </c>
      <c r="P41" s="7" t="s">
        <v>52</v>
      </c>
      <c r="Q41" s="7" t="s">
        <v>68</v>
      </c>
      <c r="R41" s="7" t="s">
        <v>56</v>
      </c>
      <c r="S41" s="7" t="s">
        <v>56</v>
      </c>
      <c r="T41" s="7" t="s">
        <v>57</v>
      </c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7" t="s">
        <v>52</v>
      </c>
      <c r="AS41" s="7" t="s">
        <v>52</v>
      </c>
      <c r="AT41" s="120"/>
      <c r="AU41" s="7" t="s">
        <v>119</v>
      </c>
      <c r="AV41" s="120">
        <v>197</v>
      </c>
    </row>
    <row r="42" spans="1:48" ht="30" customHeight="1">
      <c r="A42" s="130" t="s">
        <v>1134</v>
      </c>
      <c r="B42" s="130" t="s">
        <v>1135</v>
      </c>
      <c r="C42" s="136" t="s">
        <v>960</v>
      </c>
      <c r="D42" s="133">
        <v>1.9710000000000001</v>
      </c>
      <c r="E42" s="134">
        <v>324763</v>
      </c>
      <c r="F42" s="134">
        <v>640107</v>
      </c>
      <c r="G42" s="134">
        <v>8345896</v>
      </c>
      <c r="H42" s="134">
        <v>16449761</v>
      </c>
      <c r="I42" s="134">
        <v>499324</v>
      </c>
      <c r="J42" s="134">
        <v>984167</v>
      </c>
      <c r="K42" s="134">
        <v>9169983</v>
      </c>
      <c r="L42" s="134">
        <v>18074035</v>
      </c>
      <c r="M42" s="136" t="s">
        <v>1140</v>
      </c>
      <c r="N42" s="132"/>
      <c r="O42" s="7" t="s">
        <v>52</v>
      </c>
      <c r="P42" s="7" t="s">
        <v>52</v>
      </c>
      <c r="Q42" s="7" t="s">
        <v>68</v>
      </c>
      <c r="R42" s="7" t="s">
        <v>56</v>
      </c>
      <c r="S42" s="7" t="s">
        <v>56</v>
      </c>
      <c r="T42" s="7" t="s">
        <v>57</v>
      </c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7" t="s">
        <v>52</v>
      </c>
      <c r="AS42" s="7" t="s">
        <v>52</v>
      </c>
      <c r="AT42" s="120"/>
      <c r="AU42" s="7" t="s">
        <v>120</v>
      </c>
      <c r="AV42" s="120">
        <v>198</v>
      </c>
    </row>
    <row r="43" spans="1:48" ht="30" customHeight="1">
      <c r="A43" s="130" t="s">
        <v>1134</v>
      </c>
      <c r="B43" s="130" t="s">
        <v>1141</v>
      </c>
      <c r="C43" s="136" t="s">
        <v>960</v>
      </c>
      <c r="D43" s="133">
        <v>5.7850000000000001</v>
      </c>
      <c r="E43" s="134">
        <v>324763</v>
      </c>
      <c r="F43" s="134">
        <v>1878753</v>
      </c>
      <c r="G43" s="134">
        <v>8930108</v>
      </c>
      <c r="H43" s="134">
        <v>51660674</v>
      </c>
      <c r="I43" s="134">
        <v>499324</v>
      </c>
      <c r="J43" s="134">
        <v>2888589</v>
      </c>
      <c r="K43" s="134">
        <v>9754195</v>
      </c>
      <c r="L43" s="134">
        <v>56428016</v>
      </c>
      <c r="M43" s="136" t="s">
        <v>1144</v>
      </c>
      <c r="N43" s="132"/>
      <c r="O43" s="7" t="s">
        <v>52</v>
      </c>
      <c r="P43" s="7" t="s">
        <v>52</v>
      </c>
      <c r="Q43" s="7" t="s">
        <v>68</v>
      </c>
      <c r="R43" s="7" t="s">
        <v>56</v>
      </c>
      <c r="S43" s="7" t="s">
        <v>56</v>
      </c>
      <c r="T43" s="7" t="s">
        <v>57</v>
      </c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7" t="s">
        <v>52</v>
      </c>
      <c r="AS43" s="7" t="s">
        <v>52</v>
      </c>
      <c r="AT43" s="120"/>
      <c r="AU43" s="7" t="s">
        <v>121</v>
      </c>
      <c r="AV43" s="120">
        <v>199</v>
      </c>
    </row>
    <row r="44" spans="1:48" ht="30" customHeight="1">
      <c r="A44" s="130" t="s">
        <v>1134</v>
      </c>
      <c r="B44" s="130" t="s">
        <v>1145</v>
      </c>
      <c r="C44" s="136" t="s">
        <v>960</v>
      </c>
      <c r="D44" s="133">
        <v>8.5999999999999993E-2</v>
      </c>
      <c r="E44" s="134">
        <v>357473</v>
      </c>
      <c r="F44" s="134">
        <v>30742</v>
      </c>
      <c r="G44" s="134">
        <v>20343122</v>
      </c>
      <c r="H44" s="134">
        <v>1749508</v>
      </c>
      <c r="I44" s="134">
        <v>624155</v>
      </c>
      <c r="J44" s="134">
        <v>53677</v>
      </c>
      <c r="K44" s="134">
        <v>21324750</v>
      </c>
      <c r="L44" s="134">
        <v>1833927</v>
      </c>
      <c r="M44" s="136" t="s">
        <v>1150</v>
      </c>
      <c r="N44" s="132"/>
      <c r="O44" s="7" t="s">
        <v>52</v>
      </c>
      <c r="P44" s="7" t="s">
        <v>52</v>
      </c>
      <c r="Q44" s="7" t="s">
        <v>68</v>
      </c>
      <c r="R44" s="7" t="s">
        <v>56</v>
      </c>
      <c r="S44" s="7" t="s">
        <v>56</v>
      </c>
      <c r="T44" s="7" t="s">
        <v>57</v>
      </c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7" t="s">
        <v>52</v>
      </c>
      <c r="AS44" s="7" t="s">
        <v>52</v>
      </c>
      <c r="AT44" s="120"/>
      <c r="AU44" s="7" t="s">
        <v>122</v>
      </c>
      <c r="AV44" s="120">
        <v>200</v>
      </c>
    </row>
    <row r="45" spans="1:48" ht="30" customHeight="1">
      <c r="A45" s="130" t="s">
        <v>1134</v>
      </c>
      <c r="B45" s="130" t="s">
        <v>1151</v>
      </c>
      <c r="C45" s="136" t="s">
        <v>960</v>
      </c>
      <c r="D45" s="133">
        <v>29.27</v>
      </c>
      <c r="E45" s="134">
        <v>340992</v>
      </c>
      <c r="F45" s="134">
        <v>9980835</v>
      </c>
      <c r="G45" s="134">
        <v>8762902</v>
      </c>
      <c r="H45" s="134">
        <v>256490141</v>
      </c>
      <c r="I45" s="134">
        <v>524288</v>
      </c>
      <c r="J45" s="134">
        <v>15345909</v>
      </c>
      <c r="K45" s="134">
        <v>9628182</v>
      </c>
      <c r="L45" s="134">
        <v>281816885</v>
      </c>
      <c r="M45" s="136" t="s">
        <v>1156</v>
      </c>
      <c r="N45" s="132"/>
      <c r="O45" s="7" t="s">
        <v>52</v>
      </c>
      <c r="P45" s="7" t="s">
        <v>52</v>
      </c>
      <c r="Q45" s="7" t="s">
        <v>68</v>
      </c>
      <c r="R45" s="7" t="s">
        <v>56</v>
      </c>
      <c r="S45" s="7" t="s">
        <v>56</v>
      </c>
      <c r="T45" s="7" t="s">
        <v>57</v>
      </c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7" t="s">
        <v>52</v>
      </c>
      <c r="AS45" s="7" t="s">
        <v>52</v>
      </c>
      <c r="AT45" s="120"/>
      <c r="AU45" s="7" t="s">
        <v>123</v>
      </c>
      <c r="AV45" s="120">
        <v>201</v>
      </c>
    </row>
    <row r="46" spans="1:48" ht="30" customHeight="1">
      <c r="A46" s="130" t="s">
        <v>1134</v>
      </c>
      <c r="B46" s="130" t="s">
        <v>1157</v>
      </c>
      <c r="C46" s="136" t="s">
        <v>960</v>
      </c>
      <c r="D46" s="133">
        <v>14.629</v>
      </c>
      <c r="E46" s="134">
        <v>340992</v>
      </c>
      <c r="F46" s="134">
        <v>4988371</v>
      </c>
      <c r="G46" s="134">
        <v>9376305</v>
      </c>
      <c r="H46" s="134">
        <v>137165965</v>
      </c>
      <c r="I46" s="134">
        <v>524288</v>
      </c>
      <c r="J46" s="134">
        <v>7669809</v>
      </c>
      <c r="K46" s="134">
        <v>10241585</v>
      </c>
      <c r="L46" s="134">
        <v>149824145</v>
      </c>
      <c r="M46" s="136" t="s">
        <v>1160</v>
      </c>
      <c r="N46" s="132"/>
      <c r="O46" s="7" t="s">
        <v>52</v>
      </c>
      <c r="P46" s="7" t="s">
        <v>52</v>
      </c>
      <c r="Q46" s="7" t="s">
        <v>68</v>
      </c>
      <c r="R46" s="7" t="s">
        <v>56</v>
      </c>
      <c r="S46" s="7" t="s">
        <v>56</v>
      </c>
      <c r="T46" s="7" t="s">
        <v>57</v>
      </c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7" t="s">
        <v>52</v>
      </c>
      <c r="AS46" s="7" t="s">
        <v>52</v>
      </c>
      <c r="AT46" s="120"/>
      <c r="AU46" s="7" t="s">
        <v>124</v>
      </c>
      <c r="AV46" s="120">
        <v>202</v>
      </c>
    </row>
    <row r="47" spans="1:48" ht="30" customHeight="1">
      <c r="A47" s="130" t="s">
        <v>1134</v>
      </c>
      <c r="B47" s="130" t="s">
        <v>1161</v>
      </c>
      <c r="C47" s="136" t="s">
        <v>960</v>
      </c>
      <c r="D47" s="133">
        <v>6.7489999999999997</v>
      </c>
      <c r="E47" s="134">
        <v>375338</v>
      </c>
      <c r="F47" s="134">
        <v>2533156</v>
      </c>
      <c r="G47" s="134">
        <v>21359575</v>
      </c>
      <c r="H47" s="134">
        <v>144155771</v>
      </c>
      <c r="I47" s="134">
        <v>655361</v>
      </c>
      <c r="J47" s="134">
        <v>4423031</v>
      </c>
      <c r="K47" s="134">
        <v>22390274</v>
      </c>
      <c r="L47" s="134">
        <v>151111958</v>
      </c>
      <c r="M47" s="136" t="s">
        <v>1166</v>
      </c>
      <c r="N47" s="132"/>
      <c r="O47" s="7" t="s">
        <v>52</v>
      </c>
      <c r="P47" s="7" t="s">
        <v>52</v>
      </c>
      <c r="Q47" s="7" t="s">
        <v>68</v>
      </c>
      <c r="R47" s="7" t="s">
        <v>56</v>
      </c>
      <c r="S47" s="7" t="s">
        <v>56</v>
      </c>
      <c r="T47" s="7" t="s">
        <v>57</v>
      </c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7" t="s">
        <v>52</v>
      </c>
      <c r="AS47" s="7" t="s">
        <v>52</v>
      </c>
      <c r="AT47" s="120"/>
      <c r="AU47" s="7" t="s">
        <v>125</v>
      </c>
      <c r="AV47" s="120">
        <v>203</v>
      </c>
    </row>
    <row r="48" spans="1:48" ht="30" customHeight="1">
      <c r="A48" s="130" t="s">
        <v>1167</v>
      </c>
      <c r="B48" s="130" t="s">
        <v>1168</v>
      </c>
      <c r="C48" s="136" t="s">
        <v>960</v>
      </c>
      <c r="D48" s="133">
        <v>21.797999999999998</v>
      </c>
      <c r="E48" s="134">
        <v>263960</v>
      </c>
      <c r="F48" s="134">
        <v>5753800</v>
      </c>
      <c r="G48" s="134">
        <v>2485448</v>
      </c>
      <c r="H48" s="134">
        <v>54177795</v>
      </c>
      <c r="I48" s="134">
        <v>106323</v>
      </c>
      <c r="J48" s="134">
        <v>2317628</v>
      </c>
      <c r="K48" s="134">
        <v>2855731</v>
      </c>
      <c r="L48" s="134">
        <v>62249223</v>
      </c>
      <c r="M48" s="136" t="s">
        <v>1173</v>
      </c>
      <c r="N48" s="132"/>
      <c r="O48" s="7" t="s">
        <v>52</v>
      </c>
      <c r="P48" s="7" t="s">
        <v>52</v>
      </c>
      <c r="Q48" s="7" t="s">
        <v>68</v>
      </c>
      <c r="R48" s="7" t="s">
        <v>56</v>
      </c>
      <c r="S48" s="7" t="s">
        <v>56</v>
      </c>
      <c r="T48" s="7" t="s">
        <v>57</v>
      </c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7" t="s">
        <v>52</v>
      </c>
      <c r="AS48" s="7" t="s">
        <v>52</v>
      </c>
      <c r="AT48" s="120"/>
      <c r="AU48" s="7" t="s">
        <v>126</v>
      </c>
      <c r="AV48" s="120">
        <v>204</v>
      </c>
    </row>
    <row r="49" spans="1:48" ht="30" customHeight="1">
      <c r="A49" s="130" t="s">
        <v>1167</v>
      </c>
      <c r="B49" s="130" t="s">
        <v>1174</v>
      </c>
      <c r="C49" s="136" t="s">
        <v>960</v>
      </c>
      <c r="D49" s="133">
        <v>3.9620000000000002</v>
      </c>
      <c r="E49" s="134">
        <v>377644</v>
      </c>
      <c r="F49" s="134">
        <v>1496225</v>
      </c>
      <c r="G49" s="134">
        <v>2538694</v>
      </c>
      <c r="H49" s="134">
        <v>10058305</v>
      </c>
      <c r="I49" s="134">
        <v>106865</v>
      </c>
      <c r="J49" s="134">
        <v>423399</v>
      </c>
      <c r="K49" s="134">
        <v>3023203</v>
      </c>
      <c r="L49" s="134">
        <v>11977929</v>
      </c>
      <c r="M49" s="136" t="s">
        <v>1179</v>
      </c>
      <c r="N49" s="132"/>
      <c r="O49" s="7" t="s">
        <v>52</v>
      </c>
      <c r="P49" s="7" t="s">
        <v>52</v>
      </c>
      <c r="Q49" s="7" t="s">
        <v>68</v>
      </c>
      <c r="R49" s="7" t="s">
        <v>56</v>
      </c>
      <c r="S49" s="7" t="s">
        <v>56</v>
      </c>
      <c r="T49" s="7" t="s">
        <v>57</v>
      </c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7" t="s">
        <v>52</v>
      </c>
      <c r="AS49" s="7" t="s">
        <v>52</v>
      </c>
      <c r="AT49" s="120"/>
      <c r="AU49" s="7" t="s">
        <v>127</v>
      </c>
      <c r="AV49" s="120">
        <v>205</v>
      </c>
    </row>
    <row r="50" spans="1:48" ht="30" customHeight="1">
      <c r="A50" s="130" t="s">
        <v>1167</v>
      </c>
      <c r="B50" s="130" t="s">
        <v>1180</v>
      </c>
      <c r="C50" s="136" t="s">
        <v>960</v>
      </c>
      <c r="D50" s="133">
        <v>3.0880000000000001</v>
      </c>
      <c r="E50" s="134">
        <v>489297</v>
      </c>
      <c r="F50" s="134">
        <v>1510949</v>
      </c>
      <c r="G50" s="134">
        <v>2590989</v>
      </c>
      <c r="H50" s="134">
        <v>8000974</v>
      </c>
      <c r="I50" s="134">
        <v>107398</v>
      </c>
      <c r="J50" s="134">
        <v>331645</v>
      </c>
      <c r="K50" s="134">
        <v>3187684</v>
      </c>
      <c r="L50" s="134">
        <v>9843568</v>
      </c>
      <c r="M50" s="136" t="s">
        <v>1185</v>
      </c>
      <c r="N50" s="132"/>
      <c r="O50" s="7" t="s">
        <v>52</v>
      </c>
      <c r="P50" s="7" t="s">
        <v>52</v>
      </c>
      <c r="Q50" s="7" t="s">
        <v>68</v>
      </c>
      <c r="R50" s="7" t="s">
        <v>56</v>
      </c>
      <c r="S50" s="7" t="s">
        <v>56</v>
      </c>
      <c r="T50" s="7" t="s">
        <v>57</v>
      </c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7" t="s">
        <v>52</v>
      </c>
      <c r="AS50" s="7" t="s">
        <v>52</v>
      </c>
      <c r="AT50" s="120"/>
      <c r="AU50" s="7" t="s">
        <v>128</v>
      </c>
      <c r="AV50" s="120">
        <v>206</v>
      </c>
    </row>
    <row r="51" spans="1:48" ht="30" customHeight="1">
      <c r="A51" s="130" t="s">
        <v>1167</v>
      </c>
      <c r="B51" s="130" t="s">
        <v>1186</v>
      </c>
      <c r="C51" s="136" t="s">
        <v>960</v>
      </c>
      <c r="D51" s="133">
        <v>5.1580000000000004</v>
      </c>
      <c r="E51" s="134">
        <v>714634</v>
      </c>
      <c r="F51" s="134">
        <v>3686082</v>
      </c>
      <c r="G51" s="134">
        <v>2696530</v>
      </c>
      <c r="H51" s="134">
        <v>13908701</v>
      </c>
      <c r="I51" s="134">
        <v>108473</v>
      </c>
      <c r="J51" s="134">
        <v>559503</v>
      </c>
      <c r="K51" s="134">
        <v>3519637</v>
      </c>
      <c r="L51" s="134">
        <v>18154286</v>
      </c>
      <c r="M51" s="136" t="s">
        <v>1191</v>
      </c>
      <c r="N51" s="132"/>
      <c r="O51" s="7" t="s">
        <v>52</v>
      </c>
      <c r="P51" s="7" t="s">
        <v>52</v>
      </c>
      <c r="Q51" s="7" t="s">
        <v>68</v>
      </c>
      <c r="R51" s="7" t="s">
        <v>56</v>
      </c>
      <c r="S51" s="7" t="s">
        <v>56</v>
      </c>
      <c r="T51" s="7" t="s">
        <v>57</v>
      </c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7" t="s">
        <v>52</v>
      </c>
      <c r="AS51" s="7" t="s">
        <v>52</v>
      </c>
      <c r="AT51" s="120"/>
      <c r="AU51" s="7" t="s">
        <v>129</v>
      </c>
      <c r="AV51" s="120">
        <v>207</v>
      </c>
    </row>
    <row r="52" spans="1:48" ht="30" customHeight="1">
      <c r="A52" s="130" t="s">
        <v>1167</v>
      </c>
      <c r="B52" s="130" t="s">
        <v>1192</v>
      </c>
      <c r="C52" s="136" t="s">
        <v>960</v>
      </c>
      <c r="D52" s="133">
        <v>3.2549999999999999</v>
      </c>
      <c r="E52" s="134">
        <v>1392675</v>
      </c>
      <c r="F52" s="134">
        <v>4533157</v>
      </c>
      <c r="G52" s="134">
        <v>3014104</v>
      </c>
      <c r="H52" s="134">
        <v>9810908</v>
      </c>
      <c r="I52" s="134">
        <v>111708</v>
      </c>
      <c r="J52" s="134">
        <v>363609</v>
      </c>
      <c r="K52" s="134">
        <v>4518487</v>
      </c>
      <c r="L52" s="134">
        <v>14707674</v>
      </c>
      <c r="M52" s="136" t="s">
        <v>1197</v>
      </c>
      <c r="N52" s="132"/>
      <c r="O52" s="7" t="s">
        <v>52</v>
      </c>
      <c r="P52" s="7" t="s">
        <v>52</v>
      </c>
      <c r="Q52" s="7" t="s">
        <v>68</v>
      </c>
      <c r="R52" s="7" t="s">
        <v>56</v>
      </c>
      <c r="S52" s="7" t="s">
        <v>56</v>
      </c>
      <c r="T52" s="7" t="s">
        <v>57</v>
      </c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7" t="s">
        <v>52</v>
      </c>
      <c r="AS52" s="7" t="s">
        <v>52</v>
      </c>
      <c r="AT52" s="120"/>
      <c r="AU52" s="7" t="s">
        <v>130</v>
      </c>
      <c r="AV52" s="120">
        <v>208</v>
      </c>
    </row>
    <row r="53" spans="1:48" ht="30" customHeight="1">
      <c r="A53" s="130" t="s">
        <v>1198</v>
      </c>
      <c r="B53" s="130" t="s">
        <v>1199</v>
      </c>
      <c r="C53" s="136" t="s">
        <v>1200</v>
      </c>
      <c r="D53" s="133">
        <v>207</v>
      </c>
      <c r="E53" s="133">
        <v>276</v>
      </c>
      <c r="F53" s="134">
        <v>57132</v>
      </c>
      <c r="G53" s="134">
        <v>5534</v>
      </c>
      <c r="H53" s="134">
        <v>1145538</v>
      </c>
      <c r="I53" s="133">
        <v>189</v>
      </c>
      <c r="J53" s="134">
        <v>39123</v>
      </c>
      <c r="K53" s="134">
        <v>5999</v>
      </c>
      <c r="L53" s="134">
        <v>1241793</v>
      </c>
      <c r="M53" s="136" t="s">
        <v>1205</v>
      </c>
      <c r="N53" s="132"/>
      <c r="O53" s="7" t="s">
        <v>52</v>
      </c>
      <c r="P53" s="7" t="s">
        <v>52</v>
      </c>
      <c r="Q53" s="7" t="s">
        <v>68</v>
      </c>
      <c r="R53" s="7" t="s">
        <v>56</v>
      </c>
      <c r="S53" s="7" t="s">
        <v>56</v>
      </c>
      <c r="T53" s="7" t="s">
        <v>57</v>
      </c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7" t="s">
        <v>52</v>
      </c>
      <c r="AS53" s="7" t="s">
        <v>52</v>
      </c>
      <c r="AT53" s="120"/>
      <c r="AU53" s="7" t="s">
        <v>131</v>
      </c>
      <c r="AV53" s="120">
        <v>209</v>
      </c>
    </row>
    <row r="54" spans="1:48" ht="30" customHeight="1">
      <c r="A54" s="130" t="s">
        <v>1198</v>
      </c>
      <c r="B54" s="130" t="s">
        <v>1206</v>
      </c>
      <c r="C54" s="136" t="s">
        <v>1200</v>
      </c>
      <c r="D54" s="133">
        <v>220</v>
      </c>
      <c r="E54" s="133">
        <v>276</v>
      </c>
      <c r="F54" s="134">
        <v>60720</v>
      </c>
      <c r="G54" s="134">
        <v>5921</v>
      </c>
      <c r="H54" s="134">
        <v>1302620</v>
      </c>
      <c r="I54" s="133">
        <v>189</v>
      </c>
      <c r="J54" s="134">
        <v>41580</v>
      </c>
      <c r="K54" s="134">
        <v>6386</v>
      </c>
      <c r="L54" s="134">
        <v>1404920</v>
      </c>
      <c r="M54" s="136" t="s">
        <v>1209</v>
      </c>
      <c r="N54" s="132"/>
      <c r="O54" s="7" t="s">
        <v>52</v>
      </c>
      <c r="P54" s="7" t="s">
        <v>52</v>
      </c>
      <c r="Q54" s="7" t="s">
        <v>68</v>
      </c>
      <c r="R54" s="7" t="s">
        <v>56</v>
      </c>
      <c r="S54" s="7" t="s">
        <v>56</v>
      </c>
      <c r="T54" s="7" t="s">
        <v>57</v>
      </c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7" t="s">
        <v>52</v>
      </c>
      <c r="AS54" s="7" t="s">
        <v>52</v>
      </c>
      <c r="AT54" s="120"/>
      <c r="AU54" s="7" t="s">
        <v>132</v>
      </c>
      <c r="AV54" s="120">
        <v>210</v>
      </c>
    </row>
    <row r="55" spans="1:48" ht="30" customHeight="1">
      <c r="A55" s="130" t="s">
        <v>1198</v>
      </c>
      <c r="B55" s="130" t="s">
        <v>1210</v>
      </c>
      <c r="C55" s="136" t="s">
        <v>1200</v>
      </c>
      <c r="D55" s="133">
        <v>138</v>
      </c>
      <c r="E55" s="133">
        <v>276</v>
      </c>
      <c r="F55" s="134">
        <v>38088</v>
      </c>
      <c r="G55" s="134">
        <v>13490</v>
      </c>
      <c r="H55" s="134">
        <v>1861620</v>
      </c>
      <c r="I55" s="133">
        <v>236</v>
      </c>
      <c r="J55" s="134">
        <v>32568</v>
      </c>
      <c r="K55" s="134">
        <v>14002</v>
      </c>
      <c r="L55" s="134">
        <v>1932276</v>
      </c>
      <c r="M55" s="136" t="s">
        <v>1214</v>
      </c>
      <c r="N55" s="132"/>
      <c r="O55" s="7" t="s">
        <v>52</v>
      </c>
      <c r="P55" s="7" t="s">
        <v>52</v>
      </c>
      <c r="Q55" s="7" t="s">
        <v>68</v>
      </c>
      <c r="R55" s="7" t="s">
        <v>56</v>
      </c>
      <c r="S55" s="7" t="s">
        <v>56</v>
      </c>
      <c r="T55" s="7" t="s">
        <v>57</v>
      </c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7" t="s">
        <v>52</v>
      </c>
      <c r="AS55" s="7" t="s">
        <v>52</v>
      </c>
      <c r="AT55" s="120"/>
      <c r="AU55" s="7" t="s">
        <v>133</v>
      </c>
      <c r="AV55" s="120">
        <v>211</v>
      </c>
    </row>
    <row r="56" spans="1:48" ht="30" customHeight="1">
      <c r="A56" s="130" t="s">
        <v>1198</v>
      </c>
      <c r="B56" s="130" t="s">
        <v>1215</v>
      </c>
      <c r="C56" s="136" t="s">
        <v>1200</v>
      </c>
      <c r="D56" s="133">
        <v>442</v>
      </c>
      <c r="E56" s="133">
        <v>295</v>
      </c>
      <c r="F56" s="134">
        <v>130390</v>
      </c>
      <c r="G56" s="134">
        <v>5916</v>
      </c>
      <c r="H56" s="134">
        <v>2614872</v>
      </c>
      <c r="I56" s="133">
        <v>202</v>
      </c>
      <c r="J56" s="134">
        <v>89284</v>
      </c>
      <c r="K56" s="134">
        <v>6413</v>
      </c>
      <c r="L56" s="134">
        <v>2834546</v>
      </c>
      <c r="M56" s="136" t="s">
        <v>1220</v>
      </c>
      <c r="N56" s="132"/>
      <c r="O56" s="7" t="s">
        <v>52</v>
      </c>
      <c r="P56" s="7" t="s">
        <v>52</v>
      </c>
      <c r="Q56" s="7" t="s">
        <v>68</v>
      </c>
      <c r="R56" s="7" t="s">
        <v>56</v>
      </c>
      <c r="S56" s="7" t="s">
        <v>56</v>
      </c>
      <c r="T56" s="7" t="s">
        <v>57</v>
      </c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7" t="s">
        <v>52</v>
      </c>
      <c r="AS56" s="7" t="s">
        <v>52</v>
      </c>
      <c r="AT56" s="120"/>
      <c r="AU56" s="7" t="s">
        <v>134</v>
      </c>
      <c r="AV56" s="120">
        <v>212</v>
      </c>
    </row>
    <row r="57" spans="1:48" ht="30" customHeight="1">
      <c r="A57" s="130" t="s">
        <v>1198</v>
      </c>
      <c r="B57" s="130" t="s">
        <v>1221</v>
      </c>
      <c r="C57" s="136" t="s">
        <v>1200</v>
      </c>
      <c r="D57" s="133">
        <v>52</v>
      </c>
      <c r="E57" s="133">
        <v>295</v>
      </c>
      <c r="F57" s="134">
        <v>15340</v>
      </c>
      <c r="G57" s="134">
        <v>6330</v>
      </c>
      <c r="H57" s="134">
        <v>329160</v>
      </c>
      <c r="I57" s="133">
        <v>202</v>
      </c>
      <c r="J57" s="134">
        <v>10504</v>
      </c>
      <c r="K57" s="134">
        <v>6827</v>
      </c>
      <c r="L57" s="134">
        <v>355004</v>
      </c>
      <c r="M57" s="136" t="s">
        <v>1225</v>
      </c>
      <c r="N57" s="132"/>
      <c r="O57" s="7" t="s">
        <v>52</v>
      </c>
      <c r="P57" s="7" t="s">
        <v>52</v>
      </c>
      <c r="Q57" s="7" t="s">
        <v>68</v>
      </c>
      <c r="R57" s="7" t="s">
        <v>56</v>
      </c>
      <c r="S57" s="7" t="s">
        <v>56</v>
      </c>
      <c r="T57" s="7" t="s">
        <v>57</v>
      </c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7" t="s">
        <v>52</v>
      </c>
      <c r="AS57" s="7" t="s">
        <v>52</v>
      </c>
      <c r="AT57" s="120"/>
      <c r="AU57" s="7" t="s">
        <v>135</v>
      </c>
      <c r="AV57" s="120">
        <v>213</v>
      </c>
    </row>
    <row r="58" spans="1:48" ht="30" customHeight="1">
      <c r="A58" s="130" t="s">
        <v>1198</v>
      </c>
      <c r="B58" s="130" t="s">
        <v>1226</v>
      </c>
      <c r="C58" s="136" t="s">
        <v>1200</v>
      </c>
      <c r="D58" s="133">
        <v>156</v>
      </c>
      <c r="E58" s="133">
        <v>295</v>
      </c>
      <c r="F58" s="134">
        <v>46020</v>
      </c>
      <c r="G58" s="134">
        <v>14420</v>
      </c>
      <c r="H58" s="134">
        <v>2249520</v>
      </c>
      <c r="I58" s="133">
        <v>252</v>
      </c>
      <c r="J58" s="134">
        <v>39312</v>
      </c>
      <c r="K58" s="134">
        <v>14967</v>
      </c>
      <c r="L58" s="134">
        <v>2334852</v>
      </c>
      <c r="M58" s="136" t="s">
        <v>1230</v>
      </c>
      <c r="N58" s="132"/>
      <c r="O58" s="7" t="s">
        <v>52</v>
      </c>
      <c r="P58" s="7" t="s">
        <v>52</v>
      </c>
      <c r="Q58" s="7" t="s">
        <v>68</v>
      </c>
      <c r="R58" s="7" t="s">
        <v>56</v>
      </c>
      <c r="S58" s="7" t="s">
        <v>56</v>
      </c>
      <c r="T58" s="7" t="s">
        <v>57</v>
      </c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7" t="s">
        <v>52</v>
      </c>
      <c r="AS58" s="7" t="s">
        <v>52</v>
      </c>
      <c r="AT58" s="120"/>
      <c r="AU58" s="7" t="s">
        <v>136</v>
      </c>
      <c r="AV58" s="120">
        <v>214</v>
      </c>
    </row>
    <row r="59" spans="1:48" ht="30" customHeight="1">
      <c r="A59" s="130" t="s">
        <v>1231</v>
      </c>
      <c r="B59" s="130" t="s">
        <v>1232</v>
      </c>
      <c r="C59" s="136" t="s">
        <v>918</v>
      </c>
      <c r="D59" s="134">
        <v>1116</v>
      </c>
      <c r="E59" s="133">
        <v>66</v>
      </c>
      <c r="F59" s="134">
        <v>73656</v>
      </c>
      <c r="G59" s="134">
        <v>1335</v>
      </c>
      <c r="H59" s="134">
        <v>1489860</v>
      </c>
      <c r="I59" s="133">
        <v>44</v>
      </c>
      <c r="J59" s="134">
        <v>49104</v>
      </c>
      <c r="K59" s="134">
        <v>1445</v>
      </c>
      <c r="L59" s="134">
        <v>1612620</v>
      </c>
      <c r="M59" s="136" t="s">
        <v>1237</v>
      </c>
      <c r="N59" s="132"/>
      <c r="O59" s="7" t="s">
        <v>52</v>
      </c>
      <c r="P59" s="7" t="s">
        <v>52</v>
      </c>
      <c r="Q59" s="7" t="s">
        <v>68</v>
      </c>
      <c r="R59" s="7" t="s">
        <v>56</v>
      </c>
      <c r="S59" s="7" t="s">
        <v>56</v>
      </c>
      <c r="T59" s="7" t="s">
        <v>57</v>
      </c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7" t="s">
        <v>52</v>
      </c>
      <c r="AS59" s="7" t="s">
        <v>52</v>
      </c>
      <c r="AT59" s="120"/>
      <c r="AU59" s="7" t="s">
        <v>137</v>
      </c>
      <c r="AV59" s="120">
        <v>215</v>
      </c>
    </row>
    <row r="60" spans="1:48" ht="30" customHeight="1">
      <c r="A60" s="130" t="s">
        <v>1231</v>
      </c>
      <c r="B60" s="130" t="s">
        <v>1238</v>
      </c>
      <c r="C60" s="136" t="s">
        <v>918</v>
      </c>
      <c r="D60" s="133">
        <v>252</v>
      </c>
      <c r="E60" s="133">
        <v>66</v>
      </c>
      <c r="F60" s="134">
        <v>16632</v>
      </c>
      <c r="G60" s="134">
        <v>1428</v>
      </c>
      <c r="H60" s="134">
        <v>359856</v>
      </c>
      <c r="I60" s="133">
        <v>44</v>
      </c>
      <c r="J60" s="134">
        <v>11088</v>
      </c>
      <c r="K60" s="134">
        <v>1538</v>
      </c>
      <c r="L60" s="134">
        <v>387576</v>
      </c>
      <c r="M60" s="136" t="s">
        <v>1241</v>
      </c>
      <c r="N60" s="132"/>
      <c r="O60" s="7" t="s">
        <v>52</v>
      </c>
      <c r="P60" s="7" t="s">
        <v>52</v>
      </c>
      <c r="Q60" s="7" t="s">
        <v>68</v>
      </c>
      <c r="R60" s="7" t="s">
        <v>56</v>
      </c>
      <c r="S60" s="7" t="s">
        <v>56</v>
      </c>
      <c r="T60" s="7" t="s">
        <v>57</v>
      </c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7" t="s">
        <v>52</v>
      </c>
      <c r="AS60" s="7" t="s">
        <v>52</v>
      </c>
      <c r="AT60" s="120"/>
      <c r="AU60" s="7" t="s">
        <v>138</v>
      </c>
      <c r="AV60" s="120">
        <v>216</v>
      </c>
    </row>
    <row r="61" spans="1:48" ht="30" customHeight="1">
      <c r="A61" s="130" t="s">
        <v>1231</v>
      </c>
      <c r="B61" s="130" t="s">
        <v>1242</v>
      </c>
      <c r="C61" s="136" t="s">
        <v>918</v>
      </c>
      <c r="D61" s="133">
        <v>76</v>
      </c>
      <c r="E61" s="133">
        <v>66</v>
      </c>
      <c r="F61" s="134">
        <v>5016</v>
      </c>
      <c r="G61" s="134">
        <v>3255</v>
      </c>
      <c r="H61" s="134">
        <v>247380</v>
      </c>
      <c r="I61" s="133">
        <v>44</v>
      </c>
      <c r="J61" s="134">
        <v>3344</v>
      </c>
      <c r="K61" s="134">
        <v>3365</v>
      </c>
      <c r="L61" s="134">
        <v>255740</v>
      </c>
      <c r="M61" s="136" t="s">
        <v>1246</v>
      </c>
      <c r="N61" s="132"/>
      <c r="O61" s="7" t="s">
        <v>52</v>
      </c>
      <c r="P61" s="7" t="s">
        <v>52</v>
      </c>
      <c r="Q61" s="7" t="s">
        <v>68</v>
      </c>
      <c r="R61" s="7" t="s">
        <v>56</v>
      </c>
      <c r="S61" s="7" t="s">
        <v>56</v>
      </c>
      <c r="T61" s="7" t="s">
        <v>57</v>
      </c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7" t="s">
        <v>52</v>
      </c>
      <c r="AS61" s="7" t="s">
        <v>52</v>
      </c>
      <c r="AT61" s="120"/>
      <c r="AU61" s="7" t="s">
        <v>139</v>
      </c>
      <c r="AV61" s="120">
        <v>217</v>
      </c>
    </row>
    <row r="62" spans="1:48" ht="30" customHeight="1">
      <c r="A62" s="130" t="s">
        <v>1231</v>
      </c>
      <c r="B62" s="130" t="s">
        <v>1247</v>
      </c>
      <c r="C62" s="136" t="s">
        <v>918</v>
      </c>
      <c r="D62" s="133">
        <v>144</v>
      </c>
      <c r="E62" s="133">
        <v>66</v>
      </c>
      <c r="F62" s="134">
        <v>9504</v>
      </c>
      <c r="G62" s="134">
        <v>1335</v>
      </c>
      <c r="H62" s="134">
        <v>192240</v>
      </c>
      <c r="I62" s="133">
        <v>44</v>
      </c>
      <c r="J62" s="134">
        <v>6336</v>
      </c>
      <c r="K62" s="134">
        <v>1445</v>
      </c>
      <c r="L62" s="134">
        <v>208080</v>
      </c>
      <c r="M62" s="136" t="s">
        <v>1237</v>
      </c>
      <c r="N62" s="132"/>
      <c r="O62" s="7" t="s">
        <v>52</v>
      </c>
      <c r="P62" s="7" t="s">
        <v>52</v>
      </c>
      <c r="Q62" s="7" t="s">
        <v>68</v>
      </c>
      <c r="R62" s="7" t="s">
        <v>56</v>
      </c>
      <c r="S62" s="7" t="s">
        <v>56</v>
      </c>
      <c r="T62" s="7" t="s">
        <v>57</v>
      </c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7" t="s">
        <v>52</v>
      </c>
      <c r="AS62" s="7" t="s">
        <v>52</v>
      </c>
      <c r="AT62" s="120"/>
      <c r="AU62" s="7" t="s">
        <v>140</v>
      </c>
      <c r="AV62" s="120">
        <v>218</v>
      </c>
    </row>
    <row r="63" spans="1:48" ht="30" customHeight="1">
      <c r="A63" s="130" t="s">
        <v>1231</v>
      </c>
      <c r="B63" s="130" t="s">
        <v>1248</v>
      </c>
      <c r="C63" s="136" t="s">
        <v>918</v>
      </c>
      <c r="D63" s="133">
        <v>84</v>
      </c>
      <c r="E63" s="133">
        <v>66</v>
      </c>
      <c r="F63" s="134">
        <v>5544</v>
      </c>
      <c r="G63" s="134">
        <v>1428</v>
      </c>
      <c r="H63" s="134">
        <v>119952</v>
      </c>
      <c r="I63" s="133">
        <v>44</v>
      </c>
      <c r="J63" s="134">
        <v>3696</v>
      </c>
      <c r="K63" s="134">
        <v>1538</v>
      </c>
      <c r="L63" s="134">
        <v>129192</v>
      </c>
      <c r="M63" s="136" t="s">
        <v>1241</v>
      </c>
      <c r="N63" s="132"/>
      <c r="O63" s="7" t="s">
        <v>52</v>
      </c>
      <c r="P63" s="7" t="s">
        <v>52</v>
      </c>
      <c r="Q63" s="7" t="s">
        <v>68</v>
      </c>
      <c r="R63" s="7" t="s">
        <v>56</v>
      </c>
      <c r="S63" s="7" t="s">
        <v>56</v>
      </c>
      <c r="T63" s="7" t="s">
        <v>57</v>
      </c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7" t="s">
        <v>52</v>
      </c>
      <c r="AS63" s="7" t="s">
        <v>52</v>
      </c>
      <c r="AT63" s="120"/>
      <c r="AU63" s="7" t="s">
        <v>142</v>
      </c>
      <c r="AV63" s="120">
        <v>219</v>
      </c>
    </row>
    <row r="64" spans="1:48" ht="30" customHeight="1">
      <c r="A64" s="130" t="s">
        <v>1249</v>
      </c>
      <c r="B64" s="130" t="s">
        <v>52</v>
      </c>
      <c r="C64" s="136" t="s">
        <v>960</v>
      </c>
      <c r="D64" s="133">
        <v>40.655999999999999</v>
      </c>
      <c r="E64" s="134">
        <v>1042358</v>
      </c>
      <c r="F64" s="134">
        <v>42378106</v>
      </c>
      <c r="G64" s="134">
        <v>536615</v>
      </c>
      <c r="H64" s="134">
        <v>21816619</v>
      </c>
      <c r="I64" s="134">
        <v>4163428</v>
      </c>
      <c r="J64" s="134">
        <v>169268328</v>
      </c>
      <c r="K64" s="134">
        <v>5742401</v>
      </c>
      <c r="L64" s="134">
        <v>233463053</v>
      </c>
      <c r="M64" s="136" t="s">
        <v>1254</v>
      </c>
      <c r="N64" s="132"/>
      <c r="O64" s="7" t="s">
        <v>52</v>
      </c>
      <c r="P64" s="7" t="s">
        <v>52</v>
      </c>
      <c r="Q64" s="7" t="s">
        <v>68</v>
      </c>
      <c r="R64" s="7" t="s">
        <v>56</v>
      </c>
      <c r="S64" s="7" t="s">
        <v>56</v>
      </c>
      <c r="T64" s="7" t="s">
        <v>57</v>
      </c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7" t="s">
        <v>52</v>
      </c>
      <c r="AS64" s="7" t="s">
        <v>52</v>
      </c>
      <c r="AT64" s="120"/>
      <c r="AU64" s="7" t="s">
        <v>144</v>
      </c>
      <c r="AV64" s="120">
        <v>220</v>
      </c>
    </row>
    <row r="65" spans="1:49" ht="30" customHeight="1">
      <c r="A65" s="130" t="s">
        <v>1249</v>
      </c>
      <c r="B65" s="130" t="s">
        <v>1255</v>
      </c>
      <c r="C65" s="136" t="s">
        <v>960</v>
      </c>
      <c r="D65" s="133">
        <v>0.35799999999999998</v>
      </c>
      <c r="E65" s="134">
        <v>1041442</v>
      </c>
      <c r="F65" s="134">
        <v>372836</v>
      </c>
      <c r="G65" s="134">
        <v>476499</v>
      </c>
      <c r="H65" s="134">
        <v>170586</v>
      </c>
      <c r="I65" s="134">
        <v>4151290</v>
      </c>
      <c r="J65" s="134">
        <v>1486161</v>
      </c>
      <c r="K65" s="134">
        <v>5669231</v>
      </c>
      <c r="L65" s="134">
        <v>2029583</v>
      </c>
      <c r="M65" s="136" t="s">
        <v>1260</v>
      </c>
      <c r="N65" s="132"/>
      <c r="O65" s="7" t="s">
        <v>52</v>
      </c>
      <c r="P65" s="7" t="s">
        <v>52</v>
      </c>
      <c r="Q65" s="7" t="s">
        <v>68</v>
      </c>
      <c r="R65" s="7" t="s">
        <v>56</v>
      </c>
      <c r="S65" s="7" t="s">
        <v>56</v>
      </c>
      <c r="T65" s="7" t="s">
        <v>57</v>
      </c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7" t="s">
        <v>52</v>
      </c>
      <c r="AS65" s="7" t="s">
        <v>52</v>
      </c>
      <c r="AT65" s="120"/>
      <c r="AU65" s="7" t="s">
        <v>146</v>
      </c>
      <c r="AV65" s="120">
        <v>221</v>
      </c>
    </row>
    <row r="66" spans="1:49" ht="30" customHeight="1">
      <c r="A66" s="130" t="s">
        <v>1261</v>
      </c>
      <c r="B66" s="130" t="s">
        <v>52</v>
      </c>
      <c r="C66" s="136" t="s">
        <v>1045</v>
      </c>
      <c r="D66" s="133">
        <v>540</v>
      </c>
      <c r="E66" s="131" t="s">
        <v>52</v>
      </c>
      <c r="F66" s="131" t="s">
        <v>52</v>
      </c>
      <c r="G66" s="134">
        <v>22984</v>
      </c>
      <c r="H66" s="134">
        <v>12411360</v>
      </c>
      <c r="I66" s="131" t="s">
        <v>52</v>
      </c>
      <c r="J66" s="131" t="s">
        <v>52</v>
      </c>
      <c r="K66" s="134">
        <v>22984</v>
      </c>
      <c r="L66" s="134">
        <v>12411360</v>
      </c>
      <c r="M66" s="136" t="s">
        <v>11088</v>
      </c>
      <c r="N66" s="132"/>
      <c r="O66" s="7" t="s">
        <v>52</v>
      </c>
      <c r="P66" s="7" t="s">
        <v>52</v>
      </c>
      <c r="Q66" s="7" t="s">
        <v>68</v>
      </c>
      <c r="R66" s="7" t="s">
        <v>56</v>
      </c>
      <c r="S66" s="7" t="s">
        <v>56</v>
      </c>
      <c r="T66" s="7" t="s">
        <v>57</v>
      </c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7" t="s">
        <v>52</v>
      </c>
      <c r="AS66" s="7" t="s">
        <v>52</v>
      </c>
      <c r="AT66" s="120"/>
      <c r="AU66" s="7" t="s">
        <v>148</v>
      </c>
      <c r="AV66" s="120">
        <v>222</v>
      </c>
      <c r="AW66" s="2" t="s">
        <v>11100</v>
      </c>
    </row>
    <row r="67" spans="1:49" ht="30" customHeight="1">
      <c r="A67" s="130" t="s">
        <v>1263</v>
      </c>
      <c r="B67" s="130" t="s">
        <v>52</v>
      </c>
      <c r="C67" s="136" t="s">
        <v>1045</v>
      </c>
      <c r="D67" s="133">
        <v>639</v>
      </c>
      <c r="E67" s="134">
        <v>4559</v>
      </c>
      <c r="F67" s="134">
        <v>2913201</v>
      </c>
      <c r="G67" s="134">
        <v>7740</v>
      </c>
      <c r="H67" s="134">
        <v>4945860</v>
      </c>
      <c r="I67" s="134">
        <v>7546</v>
      </c>
      <c r="J67" s="134">
        <v>4821894</v>
      </c>
      <c r="K67" s="134">
        <v>19845</v>
      </c>
      <c r="L67" s="134">
        <v>12680955</v>
      </c>
      <c r="M67" s="136" t="s">
        <v>11089</v>
      </c>
      <c r="N67" s="132"/>
      <c r="O67" s="7" t="s">
        <v>52</v>
      </c>
      <c r="P67" s="7" t="s">
        <v>52</v>
      </c>
      <c r="Q67" s="7" t="s">
        <v>68</v>
      </c>
      <c r="R67" s="7" t="s">
        <v>56</v>
      </c>
      <c r="S67" s="7" t="s">
        <v>56</v>
      </c>
      <c r="T67" s="7" t="s">
        <v>57</v>
      </c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7" t="s">
        <v>52</v>
      </c>
      <c r="AS67" s="7" t="s">
        <v>52</v>
      </c>
      <c r="AT67" s="120"/>
      <c r="AU67" s="7" t="s">
        <v>150</v>
      </c>
      <c r="AV67" s="120">
        <v>223</v>
      </c>
      <c r="AW67" s="2" t="s">
        <v>11100</v>
      </c>
    </row>
    <row r="68" spans="1:49" ht="30" customHeight="1">
      <c r="A68" s="130" t="s">
        <v>1268</v>
      </c>
      <c r="B68" s="130" t="s">
        <v>1269</v>
      </c>
      <c r="C68" s="136" t="s">
        <v>69</v>
      </c>
      <c r="D68" s="133">
        <v>72.599999999999994</v>
      </c>
      <c r="E68" s="134">
        <v>8893</v>
      </c>
      <c r="F68" s="134">
        <v>645631</v>
      </c>
      <c r="G68" s="134">
        <v>17263</v>
      </c>
      <c r="H68" s="134">
        <v>1253293</v>
      </c>
      <c r="I68" s="131" t="s">
        <v>52</v>
      </c>
      <c r="J68" s="131" t="s">
        <v>52</v>
      </c>
      <c r="K68" s="134">
        <v>26156</v>
      </c>
      <c r="L68" s="134">
        <v>1898924</v>
      </c>
      <c r="M68" s="136" t="s">
        <v>11090</v>
      </c>
      <c r="N68" s="132"/>
      <c r="O68" s="7" t="s">
        <v>52</v>
      </c>
      <c r="P68" s="7" t="s">
        <v>52</v>
      </c>
      <c r="Q68" s="7" t="s">
        <v>68</v>
      </c>
      <c r="R68" s="7" t="s">
        <v>56</v>
      </c>
      <c r="S68" s="7" t="s">
        <v>56</v>
      </c>
      <c r="T68" s="7" t="s">
        <v>57</v>
      </c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7" t="s">
        <v>52</v>
      </c>
      <c r="AS68" s="7" t="s">
        <v>52</v>
      </c>
      <c r="AT68" s="120"/>
      <c r="AU68" s="7" t="s">
        <v>152</v>
      </c>
      <c r="AV68" s="120">
        <v>224</v>
      </c>
      <c r="AW68" s="2" t="s">
        <v>11100</v>
      </c>
    </row>
    <row r="69" spans="1:49" ht="30" customHeight="1">
      <c r="A69" s="130" t="s">
        <v>1273</v>
      </c>
      <c r="B69" s="130" t="s">
        <v>1274</v>
      </c>
      <c r="C69" s="136" t="s">
        <v>1200</v>
      </c>
      <c r="D69" s="133">
        <v>4</v>
      </c>
      <c r="E69" s="134">
        <v>20201</v>
      </c>
      <c r="F69" s="134">
        <v>80804</v>
      </c>
      <c r="G69" s="134">
        <v>673399</v>
      </c>
      <c r="H69" s="134">
        <v>2693596</v>
      </c>
      <c r="I69" s="131" t="s">
        <v>52</v>
      </c>
      <c r="J69" s="131" t="s">
        <v>52</v>
      </c>
      <c r="K69" s="134">
        <v>693600</v>
      </c>
      <c r="L69" s="134">
        <v>2774400</v>
      </c>
      <c r="M69" s="136" t="s">
        <v>1278</v>
      </c>
      <c r="N69" s="132"/>
      <c r="O69" s="7" t="s">
        <v>52</v>
      </c>
      <c r="P69" s="7" t="s">
        <v>52</v>
      </c>
      <c r="Q69" s="7" t="s">
        <v>68</v>
      </c>
      <c r="R69" s="7" t="s">
        <v>56</v>
      </c>
      <c r="S69" s="7" t="s">
        <v>56</v>
      </c>
      <c r="T69" s="7" t="s">
        <v>57</v>
      </c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7" t="s">
        <v>52</v>
      </c>
      <c r="AS69" s="7" t="s">
        <v>52</v>
      </c>
      <c r="AT69" s="120"/>
      <c r="AU69" s="7" t="s">
        <v>154</v>
      </c>
      <c r="AV69" s="120">
        <v>225</v>
      </c>
    </row>
    <row r="70" spans="1:49" ht="30" customHeight="1">
      <c r="A70" s="130" t="s">
        <v>1273</v>
      </c>
      <c r="B70" s="130" t="s">
        <v>1279</v>
      </c>
      <c r="C70" s="136" t="s">
        <v>1200</v>
      </c>
      <c r="D70" s="133">
        <v>2</v>
      </c>
      <c r="E70" s="134">
        <v>20201</v>
      </c>
      <c r="F70" s="134">
        <v>40402</v>
      </c>
      <c r="G70" s="134">
        <v>673399</v>
      </c>
      <c r="H70" s="134">
        <v>1346798</v>
      </c>
      <c r="I70" s="131" t="s">
        <v>52</v>
      </c>
      <c r="J70" s="131" t="s">
        <v>52</v>
      </c>
      <c r="K70" s="134">
        <v>693600</v>
      </c>
      <c r="L70" s="134">
        <v>1387200</v>
      </c>
      <c r="M70" s="136" t="s">
        <v>1278</v>
      </c>
      <c r="N70" s="132"/>
      <c r="O70" s="7" t="s">
        <v>52</v>
      </c>
      <c r="P70" s="7" t="s">
        <v>52</v>
      </c>
      <c r="Q70" s="7" t="s">
        <v>68</v>
      </c>
      <c r="R70" s="7" t="s">
        <v>56</v>
      </c>
      <c r="S70" s="7" t="s">
        <v>56</v>
      </c>
      <c r="T70" s="7" t="s">
        <v>57</v>
      </c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7" t="s">
        <v>52</v>
      </c>
      <c r="AS70" s="7" t="s">
        <v>52</v>
      </c>
      <c r="AT70" s="120"/>
      <c r="AU70" s="7" t="s">
        <v>156</v>
      </c>
      <c r="AV70" s="120">
        <v>226</v>
      </c>
    </row>
    <row r="71" spans="1:49" ht="30" customHeight="1">
      <c r="A71" s="130" t="s">
        <v>1273</v>
      </c>
      <c r="B71" s="130" t="s">
        <v>1280</v>
      </c>
      <c r="C71" s="136" t="s">
        <v>1200</v>
      </c>
      <c r="D71" s="133">
        <v>2</v>
      </c>
      <c r="E71" s="134">
        <v>893364</v>
      </c>
      <c r="F71" s="134">
        <v>1786728</v>
      </c>
      <c r="G71" s="134">
        <v>686375</v>
      </c>
      <c r="H71" s="134">
        <v>1372750</v>
      </c>
      <c r="I71" s="134">
        <v>1782</v>
      </c>
      <c r="J71" s="134">
        <v>3564</v>
      </c>
      <c r="K71" s="134">
        <v>1581521</v>
      </c>
      <c r="L71" s="134">
        <v>3163042</v>
      </c>
      <c r="M71" s="136" t="s">
        <v>11066</v>
      </c>
      <c r="N71" s="132"/>
      <c r="O71" s="7" t="s">
        <v>52</v>
      </c>
      <c r="P71" s="7" t="s">
        <v>52</v>
      </c>
      <c r="Q71" s="7" t="s">
        <v>68</v>
      </c>
      <c r="R71" s="7" t="s">
        <v>56</v>
      </c>
      <c r="S71" s="7" t="s">
        <v>56</v>
      </c>
      <c r="T71" s="7" t="s">
        <v>57</v>
      </c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7" t="s">
        <v>52</v>
      </c>
      <c r="AS71" s="7" t="s">
        <v>52</v>
      </c>
      <c r="AT71" s="120"/>
      <c r="AU71" s="7" t="s">
        <v>158</v>
      </c>
      <c r="AV71" s="120">
        <v>227</v>
      </c>
    </row>
    <row r="72" spans="1:49" ht="30" customHeight="1">
      <c r="A72" s="130" t="s">
        <v>1285</v>
      </c>
      <c r="B72" s="130" t="s">
        <v>52</v>
      </c>
      <c r="C72" s="136" t="s">
        <v>1286</v>
      </c>
      <c r="D72" s="134">
        <v>8562</v>
      </c>
      <c r="E72" s="131" t="s">
        <v>52</v>
      </c>
      <c r="F72" s="131" t="s">
        <v>52</v>
      </c>
      <c r="G72" s="131" t="s">
        <v>52</v>
      </c>
      <c r="H72" s="131" t="s">
        <v>52</v>
      </c>
      <c r="I72" s="134">
        <v>10000</v>
      </c>
      <c r="J72" s="134">
        <v>85620000</v>
      </c>
      <c r="K72" s="134">
        <v>10000</v>
      </c>
      <c r="L72" s="134">
        <v>85620000</v>
      </c>
      <c r="M72" s="136" t="s">
        <v>1287</v>
      </c>
      <c r="N72" s="132"/>
      <c r="O72" s="7" t="s">
        <v>52</v>
      </c>
      <c r="P72" s="7" t="s">
        <v>52</v>
      </c>
      <c r="Q72" s="7" t="s">
        <v>68</v>
      </c>
      <c r="R72" s="7" t="s">
        <v>56</v>
      </c>
      <c r="S72" s="7" t="s">
        <v>56</v>
      </c>
      <c r="T72" s="7" t="s">
        <v>57</v>
      </c>
      <c r="U72" s="120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7" t="s">
        <v>52</v>
      </c>
      <c r="AS72" s="7" t="s">
        <v>52</v>
      </c>
      <c r="AT72" s="120"/>
      <c r="AU72" s="7" t="s">
        <v>160</v>
      </c>
      <c r="AV72" s="120">
        <v>228</v>
      </c>
    </row>
    <row r="73" spans="1:49" ht="30" customHeight="1">
      <c r="A73" s="130" t="s">
        <v>1288</v>
      </c>
      <c r="B73" s="130" t="s">
        <v>1289</v>
      </c>
      <c r="C73" s="136" t="s">
        <v>69</v>
      </c>
      <c r="D73" s="135">
        <v>10054.94</v>
      </c>
      <c r="E73" s="133">
        <v>122</v>
      </c>
      <c r="F73" s="134">
        <v>1226702</v>
      </c>
      <c r="G73" s="134">
        <v>1135</v>
      </c>
      <c r="H73" s="134">
        <v>11412356</v>
      </c>
      <c r="I73" s="133">
        <v>70</v>
      </c>
      <c r="J73" s="134">
        <v>703845</v>
      </c>
      <c r="K73" s="134">
        <v>1327</v>
      </c>
      <c r="L73" s="134">
        <v>13342903</v>
      </c>
      <c r="M73" s="136" t="s">
        <v>1294</v>
      </c>
      <c r="N73" s="132"/>
      <c r="O73" s="7" t="s">
        <v>52</v>
      </c>
      <c r="P73" s="7" t="s">
        <v>52</v>
      </c>
      <c r="Q73" s="7" t="s">
        <v>68</v>
      </c>
      <c r="R73" s="7" t="s">
        <v>56</v>
      </c>
      <c r="S73" s="7" t="s">
        <v>56</v>
      </c>
      <c r="T73" s="7" t="s">
        <v>57</v>
      </c>
      <c r="U73" s="120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7" t="s">
        <v>52</v>
      </c>
      <c r="AS73" s="7" t="s">
        <v>52</v>
      </c>
      <c r="AT73" s="120"/>
      <c r="AU73" s="7" t="s">
        <v>162</v>
      </c>
      <c r="AV73" s="120">
        <v>229</v>
      </c>
    </row>
    <row r="74" spans="1:49" ht="30" customHeight="1">
      <c r="A74" s="130" t="s">
        <v>1295</v>
      </c>
      <c r="B74" s="130" t="s">
        <v>1296</v>
      </c>
      <c r="C74" s="136" t="s">
        <v>1200</v>
      </c>
      <c r="D74" s="133">
        <v>14</v>
      </c>
      <c r="E74" s="134">
        <v>10526</v>
      </c>
      <c r="F74" s="134">
        <v>147364</v>
      </c>
      <c r="G74" s="134">
        <v>684245</v>
      </c>
      <c r="H74" s="134">
        <v>9579430</v>
      </c>
      <c r="I74" s="131" t="s">
        <v>52</v>
      </c>
      <c r="J74" s="131" t="s">
        <v>52</v>
      </c>
      <c r="K74" s="134">
        <v>694771</v>
      </c>
      <c r="L74" s="134">
        <v>9726794</v>
      </c>
      <c r="M74" s="136" t="s">
        <v>1301</v>
      </c>
      <c r="N74" s="132"/>
      <c r="O74" s="7" t="s">
        <v>52</v>
      </c>
      <c r="P74" s="7" t="s">
        <v>52</v>
      </c>
      <c r="Q74" s="7" t="s">
        <v>68</v>
      </c>
      <c r="R74" s="7" t="s">
        <v>56</v>
      </c>
      <c r="S74" s="7" t="s">
        <v>56</v>
      </c>
      <c r="T74" s="7" t="s">
        <v>57</v>
      </c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7" t="s">
        <v>52</v>
      </c>
      <c r="AS74" s="7" t="s">
        <v>52</v>
      </c>
      <c r="AT74" s="120"/>
      <c r="AU74" s="7" t="s">
        <v>164</v>
      </c>
      <c r="AV74" s="120">
        <v>230</v>
      </c>
    </row>
    <row r="75" spans="1:49" s="199" customFormat="1" ht="30" customHeight="1">
      <c r="A75" s="130" t="s">
        <v>1295</v>
      </c>
      <c r="B75" s="130" t="s">
        <v>1302</v>
      </c>
      <c r="C75" s="136" t="s">
        <v>64</v>
      </c>
      <c r="D75" s="133">
        <v>42</v>
      </c>
      <c r="E75" s="134">
        <v>3616</v>
      </c>
      <c r="F75" s="134">
        <v>151872</v>
      </c>
      <c r="G75" s="134">
        <v>235060</v>
      </c>
      <c r="H75" s="134">
        <v>9872520</v>
      </c>
      <c r="I75" s="131" t="s">
        <v>52</v>
      </c>
      <c r="J75" s="131" t="s">
        <v>52</v>
      </c>
      <c r="K75" s="134">
        <v>238676</v>
      </c>
      <c r="L75" s="134">
        <v>10024392</v>
      </c>
      <c r="M75" s="136" t="s">
        <v>1306</v>
      </c>
      <c r="N75" s="196"/>
      <c r="O75" s="198" t="s">
        <v>52</v>
      </c>
      <c r="P75" s="198" t="s">
        <v>52</v>
      </c>
      <c r="Q75" s="198" t="s">
        <v>68</v>
      </c>
      <c r="R75" s="198" t="s">
        <v>56</v>
      </c>
      <c r="S75" s="198" t="s">
        <v>56</v>
      </c>
      <c r="T75" s="198" t="s">
        <v>57</v>
      </c>
      <c r="U75" s="197"/>
      <c r="V75" s="197"/>
      <c r="W75" s="197"/>
      <c r="X75" s="197"/>
      <c r="Y75" s="197"/>
      <c r="Z75" s="197"/>
      <c r="AA75" s="197"/>
      <c r="AB75" s="197"/>
      <c r="AC75" s="197"/>
      <c r="AD75" s="197"/>
      <c r="AE75" s="197"/>
      <c r="AF75" s="197"/>
      <c r="AG75" s="197"/>
      <c r="AH75" s="197"/>
      <c r="AI75" s="197"/>
      <c r="AJ75" s="197"/>
      <c r="AK75" s="197"/>
      <c r="AL75" s="197"/>
      <c r="AM75" s="197"/>
      <c r="AN75" s="197"/>
      <c r="AO75" s="197"/>
      <c r="AP75" s="197"/>
      <c r="AQ75" s="197"/>
      <c r="AR75" s="198" t="s">
        <v>52</v>
      </c>
      <c r="AS75" s="198" t="s">
        <v>52</v>
      </c>
      <c r="AT75" s="197"/>
      <c r="AU75" s="198" t="s">
        <v>167</v>
      </c>
      <c r="AV75" s="197">
        <v>232</v>
      </c>
    </row>
    <row r="76" spans="1:49" ht="30" customHeight="1">
      <c r="A76" s="191" t="s">
        <v>954</v>
      </c>
      <c r="B76" s="191" t="s">
        <v>52</v>
      </c>
      <c r="C76" s="192" t="s">
        <v>58</v>
      </c>
      <c r="D76" s="193">
        <v>1</v>
      </c>
      <c r="E76" s="194" t="s">
        <v>52</v>
      </c>
      <c r="F76" s="195">
        <v>472964732</v>
      </c>
      <c r="G76" s="194" t="s">
        <v>52</v>
      </c>
      <c r="H76" s="195">
        <v>675472815</v>
      </c>
      <c r="I76" s="194" t="s">
        <v>52</v>
      </c>
      <c r="J76" s="195">
        <v>83611487</v>
      </c>
      <c r="K76" s="194" t="s">
        <v>52</v>
      </c>
      <c r="L76" s="195">
        <v>1232049034</v>
      </c>
      <c r="M76" s="192" t="s">
        <v>52</v>
      </c>
      <c r="N76" s="132"/>
      <c r="O76" s="7" t="s">
        <v>52</v>
      </c>
      <c r="P76" s="7" t="s">
        <v>52</v>
      </c>
      <c r="Q76" s="7" t="s">
        <v>68</v>
      </c>
      <c r="R76" s="7" t="s">
        <v>56</v>
      </c>
      <c r="S76" s="7" t="s">
        <v>56</v>
      </c>
      <c r="T76" s="7" t="s">
        <v>57</v>
      </c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7" t="s">
        <v>52</v>
      </c>
      <c r="AS76" s="7" t="s">
        <v>52</v>
      </c>
      <c r="AT76" s="120"/>
      <c r="AU76" s="7" t="s">
        <v>169</v>
      </c>
      <c r="AV76" s="120">
        <v>233</v>
      </c>
    </row>
    <row r="77" spans="1:49" ht="30" customHeight="1">
      <c r="A77" s="130" t="s">
        <v>1307</v>
      </c>
      <c r="B77" s="130" t="s">
        <v>1232</v>
      </c>
      <c r="C77" s="136" t="s">
        <v>1200</v>
      </c>
      <c r="D77" s="133">
        <v>428</v>
      </c>
      <c r="E77" s="134">
        <v>47999</v>
      </c>
      <c r="F77" s="134">
        <v>20543572</v>
      </c>
      <c r="G77" s="134">
        <v>113667</v>
      </c>
      <c r="H77" s="134">
        <v>48649476</v>
      </c>
      <c r="I77" s="134">
        <v>18072</v>
      </c>
      <c r="J77" s="134">
        <v>7734816</v>
      </c>
      <c r="K77" s="134">
        <v>179738</v>
      </c>
      <c r="L77" s="134">
        <v>76927864</v>
      </c>
      <c r="M77" s="136" t="s">
        <v>1312</v>
      </c>
      <c r="N77" s="132"/>
      <c r="O77" s="7" t="s">
        <v>52</v>
      </c>
      <c r="P77" s="7" t="s">
        <v>52</v>
      </c>
      <c r="Q77" s="7" t="s">
        <v>68</v>
      </c>
      <c r="R77" s="7" t="s">
        <v>56</v>
      </c>
      <c r="S77" s="7" t="s">
        <v>56</v>
      </c>
      <c r="T77" s="7" t="s">
        <v>57</v>
      </c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7" t="s">
        <v>52</v>
      </c>
      <c r="AS77" s="7" t="s">
        <v>52</v>
      </c>
      <c r="AT77" s="120"/>
      <c r="AU77" s="7" t="s">
        <v>171</v>
      </c>
      <c r="AV77" s="120">
        <v>234</v>
      </c>
    </row>
    <row r="78" spans="1:49" ht="30" customHeight="1">
      <c r="A78" s="130" t="s">
        <v>1307</v>
      </c>
      <c r="B78" s="130" t="s">
        <v>1247</v>
      </c>
      <c r="C78" s="136" t="s">
        <v>1200</v>
      </c>
      <c r="D78" s="134">
        <v>3644</v>
      </c>
      <c r="E78" s="134">
        <v>56920</v>
      </c>
      <c r="F78" s="134">
        <v>207416480</v>
      </c>
      <c r="G78" s="134">
        <v>121863</v>
      </c>
      <c r="H78" s="134">
        <v>444068772</v>
      </c>
      <c r="I78" s="134">
        <v>18794</v>
      </c>
      <c r="J78" s="134">
        <v>68485336</v>
      </c>
      <c r="K78" s="134">
        <v>197577</v>
      </c>
      <c r="L78" s="134">
        <v>719970588</v>
      </c>
      <c r="M78" s="136" t="s">
        <v>1317</v>
      </c>
      <c r="N78" s="132"/>
      <c r="O78" s="7" t="s">
        <v>52</v>
      </c>
      <c r="P78" s="7" t="s">
        <v>52</v>
      </c>
      <c r="Q78" s="7" t="s">
        <v>68</v>
      </c>
      <c r="R78" s="7" t="s">
        <v>56</v>
      </c>
      <c r="S78" s="7" t="s">
        <v>56</v>
      </c>
      <c r="T78" s="7" t="s">
        <v>57</v>
      </c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7" t="s">
        <v>52</v>
      </c>
      <c r="AS78" s="7" t="s">
        <v>52</v>
      </c>
      <c r="AT78" s="120"/>
      <c r="AU78" s="7" t="s">
        <v>173</v>
      </c>
      <c r="AV78" s="120">
        <v>235</v>
      </c>
    </row>
    <row r="79" spans="1:49" ht="30" customHeight="1">
      <c r="A79" s="130" t="s">
        <v>1318</v>
      </c>
      <c r="B79" s="130" t="s">
        <v>1319</v>
      </c>
      <c r="C79" s="136" t="s">
        <v>1200</v>
      </c>
      <c r="D79" s="133">
        <v>2</v>
      </c>
      <c r="E79" s="134">
        <v>189278</v>
      </c>
      <c r="F79" s="134">
        <v>378556</v>
      </c>
      <c r="G79" s="134">
        <v>105636</v>
      </c>
      <c r="H79" s="134">
        <v>211272</v>
      </c>
      <c r="I79" s="134">
        <v>2144</v>
      </c>
      <c r="J79" s="134">
        <v>4288</v>
      </c>
      <c r="K79" s="134">
        <v>297058</v>
      </c>
      <c r="L79" s="134">
        <v>594116</v>
      </c>
      <c r="M79" s="136" t="s">
        <v>1324</v>
      </c>
      <c r="N79" s="132"/>
      <c r="O79" s="7" t="s">
        <v>52</v>
      </c>
      <c r="P79" s="7" t="s">
        <v>52</v>
      </c>
      <c r="Q79" s="7" t="s">
        <v>68</v>
      </c>
      <c r="R79" s="7" t="s">
        <v>56</v>
      </c>
      <c r="S79" s="7" t="s">
        <v>56</v>
      </c>
      <c r="T79" s="7" t="s">
        <v>57</v>
      </c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7" t="s">
        <v>52</v>
      </c>
      <c r="AS79" s="7" t="s">
        <v>52</v>
      </c>
      <c r="AT79" s="120"/>
      <c r="AU79" s="7" t="s">
        <v>175</v>
      </c>
      <c r="AV79" s="120">
        <v>236</v>
      </c>
    </row>
    <row r="80" spans="1:49" ht="30" customHeight="1">
      <c r="A80" s="130" t="s">
        <v>1318</v>
      </c>
      <c r="B80" s="130" t="s">
        <v>1325</v>
      </c>
      <c r="C80" s="136" t="s">
        <v>1200</v>
      </c>
      <c r="D80" s="133">
        <v>4</v>
      </c>
      <c r="E80" s="134">
        <v>189278</v>
      </c>
      <c r="F80" s="134">
        <v>757112</v>
      </c>
      <c r="G80" s="134">
        <v>113030</v>
      </c>
      <c r="H80" s="134">
        <v>452120</v>
      </c>
      <c r="I80" s="134">
        <v>2144</v>
      </c>
      <c r="J80" s="134">
        <v>8576</v>
      </c>
      <c r="K80" s="134">
        <v>304452</v>
      </c>
      <c r="L80" s="134">
        <v>1217808</v>
      </c>
      <c r="M80" s="136" t="s">
        <v>1328</v>
      </c>
      <c r="N80" s="132"/>
      <c r="O80" s="7" t="s">
        <v>52</v>
      </c>
      <c r="P80" s="7" t="s">
        <v>52</v>
      </c>
      <c r="Q80" s="7" t="s">
        <v>68</v>
      </c>
      <c r="R80" s="7" t="s">
        <v>56</v>
      </c>
      <c r="S80" s="7" t="s">
        <v>56</v>
      </c>
      <c r="T80" s="7" t="s">
        <v>57</v>
      </c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7" t="s">
        <v>52</v>
      </c>
      <c r="AS80" s="7" t="s">
        <v>52</v>
      </c>
      <c r="AT80" s="120"/>
      <c r="AU80" s="7" t="s">
        <v>177</v>
      </c>
      <c r="AV80" s="120">
        <v>237</v>
      </c>
    </row>
    <row r="81" spans="1:48" ht="30" customHeight="1">
      <c r="A81" s="130" t="s">
        <v>1318</v>
      </c>
      <c r="B81" s="130" t="s">
        <v>1329</v>
      </c>
      <c r="C81" s="136" t="s">
        <v>1200</v>
      </c>
      <c r="D81" s="133">
        <v>24</v>
      </c>
      <c r="E81" s="134">
        <v>144871</v>
      </c>
      <c r="F81" s="134">
        <v>3476904</v>
      </c>
      <c r="G81" s="134">
        <v>229378</v>
      </c>
      <c r="H81" s="134">
        <v>5505072</v>
      </c>
      <c r="I81" s="134">
        <v>1194</v>
      </c>
      <c r="J81" s="134">
        <v>28656</v>
      </c>
      <c r="K81" s="134">
        <v>375443</v>
      </c>
      <c r="L81" s="134">
        <v>9010632</v>
      </c>
      <c r="M81" s="136" t="s">
        <v>1335</v>
      </c>
      <c r="N81" s="132"/>
      <c r="O81" s="7" t="s">
        <v>52</v>
      </c>
      <c r="P81" s="7" t="s">
        <v>52</v>
      </c>
      <c r="Q81" s="7" t="s">
        <v>68</v>
      </c>
      <c r="R81" s="7" t="s">
        <v>56</v>
      </c>
      <c r="S81" s="7" t="s">
        <v>56</v>
      </c>
      <c r="T81" s="7" t="s">
        <v>57</v>
      </c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7" t="s">
        <v>52</v>
      </c>
      <c r="AS81" s="7" t="s">
        <v>52</v>
      </c>
      <c r="AT81" s="120"/>
      <c r="AU81" s="7" t="s">
        <v>179</v>
      </c>
      <c r="AV81" s="120">
        <v>238</v>
      </c>
    </row>
    <row r="82" spans="1:48" ht="30" customHeight="1">
      <c r="A82" s="130" t="s">
        <v>1318</v>
      </c>
      <c r="B82" s="130" t="s">
        <v>1336</v>
      </c>
      <c r="C82" s="136" t="s">
        <v>1200</v>
      </c>
      <c r="D82" s="133">
        <v>48</v>
      </c>
      <c r="E82" s="134">
        <v>206178</v>
      </c>
      <c r="F82" s="134">
        <v>9896544</v>
      </c>
      <c r="G82" s="134">
        <v>291819</v>
      </c>
      <c r="H82" s="134">
        <v>14007312</v>
      </c>
      <c r="I82" s="134">
        <v>2680</v>
      </c>
      <c r="J82" s="134">
        <v>128640</v>
      </c>
      <c r="K82" s="134">
        <v>500677</v>
      </c>
      <c r="L82" s="134">
        <v>24032496</v>
      </c>
      <c r="M82" s="136" t="s">
        <v>1342</v>
      </c>
      <c r="N82" s="132"/>
      <c r="O82" s="7" t="s">
        <v>52</v>
      </c>
      <c r="P82" s="7" t="s">
        <v>52</v>
      </c>
      <c r="Q82" s="7" t="s">
        <v>68</v>
      </c>
      <c r="R82" s="7" t="s">
        <v>56</v>
      </c>
      <c r="S82" s="7" t="s">
        <v>56</v>
      </c>
      <c r="T82" s="7" t="s">
        <v>57</v>
      </c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7" t="s">
        <v>52</v>
      </c>
      <c r="AS82" s="7" t="s">
        <v>52</v>
      </c>
      <c r="AT82" s="120"/>
      <c r="AU82" s="7" t="s">
        <v>181</v>
      </c>
      <c r="AV82" s="120">
        <v>239</v>
      </c>
    </row>
    <row r="83" spans="1:48" ht="30" customHeight="1">
      <c r="A83" s="130" t="s">
        <v>1318</v>
      </c>
      <c r="B83" s="130" t="s">
        <v>1343</v>
      </c>
      <c r="C83" s="136" t="s">
        <v>1200</v>
      </c>
      <c r="D83" s="133">
        <v>274</v>
      </c>
      <c r="E83" s="134">
        <v>204012</v>
      </c>
      <c r="F83" s="134">
        <v>55899288</v>
      </c>
      <c r="G83" s="134">
        <v>106018</v>
      </c>
      <c r="H83" s="134">
        <v>29048932</v>
      </c>
      <c r="I83" s="134">
        <v>2157</v>
      </c>
      <c r="J83" s="134">
        <v>591018</v>
      </c>
      <c r="K83" s="134">
        <v>312187</v>
      </c>
      <c r="L83" s="134">
        <v>85539238</v>
      </c>
      <c r="M83" s="136" t="s">
        <v>1348</v>
      </c>
      <c r="N83" s="132"/>
      <c r="O83" s="7" t="s">
        <v>52</v>
      </c>
      <c r="P83" s="7" t="s">
        <v>52</v>
      </c>
      <c r="Q83" s="7" t="s">
        <v>68</v>
      </c>
      <c r="R83" s="7" t="s">
        <v>56</v>
      </c>
      <c r="S83" s="7" t="s">
        <v>56</v>
      </c>
      <c r="T83" s="7" t="s">
        <v>57</v>
      </c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7" t="s">
        <v>52</v>
      </c>
      <c r="AS83" s="7" t="s">
        <v>52</v>
      </c>
      <c r="AT83" s="120"/>
      <c r="AU83" s="7" t="s">
        <v>183</v>
      </c>
      <c r="AV83" s="120">
        <v>240</v>
      </c>
    </row>
    <row r="84" spans="1:48" ht="30" customHeight="1">
      <c r="A84" s="130" t="s">
        <v>1318</v>
      </c>
      <c r="B84" s="130" t="s">
        <v>1349</v>
      </c>
      <c r="C84" s="136" t="s">
        <v>1200</v>
      </c>
      <c r="D84" s="133">
        <v>143</v>
      </c>
      <c r="E84" s="134">
        <v>189278</v>
      </c>
      <c r="F84" s="134">
        <v>27066754</v>
      </c>
      <c r="G84" s="134">
        <v>113030</v>
      </c>
      <c r="H84" s="134">
        <v>16163290</v>
      </c>
      <c r="I84" s="134">
        <v>2144</v>
      </c>
      <c r="J84" s="134">
        <v>306592</v>
      </c>
      <c r="K84" s="134">
        <v>304452</v>
      </c>
      <c r="L84" s="134">
        <v>43536636</v>
      </c>
      <c r="M84" s="136" t="s">
        <v>1350</v>
      </c>
      <c r="N84" s="132"/>
      <c r="O84" s="7" t="s">
        <v>52</v>
      </c>
      <c r="P84" s="7" t="s">
        <v>52</v>
      </c>
      <c r="Q84" s="7" t="s">
        <v>68</v>
      </c>
      <c r="R84" s="7" t="s">
        <v>56</v>
      </c>
      <c r="S84" s="7" t="s">
        <v>56</v>
      </c>
      <c r="T84" s="7" t="s">
        <v>57</v>
      </c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7" t="s">
        <v>52</v>
      </c>
      <c r="AS84" s="7" t="s">
        <v>52</v>
      </c>
      <c r="AT84" s="120"/>
      <c r="AU84" s="7" t="s">
        <v>185</v>
      </c>
      <c r="AV84" s="120">
        <v>241</v>
      </c>
    </row>
    <row r="85" spans="1:48" ht="30" customHeight="1">
      <c r="A85" s="130" t="s">
        <v>1318</v>
      </c>
      <c r="B85" s="130" t="s">
        <v>1351</v>
      </c>
      <c r="C85" s="136" t="s">
        <v>1200</v>
      </c>
      <c r="D85" s="133">
        <v>94</v>
      </c>
      <c r="E85" s="134">
        <v>202959</v>
      </c>
      <c r="F85" s="134">
        <v>19078146</v>
      </c>
      <c r="G85" s="134">
        <v>231761</v>
      </c>
      <c r="H85" s="134">
        <v>21785534</v>
      </c>
      <c r="I85" s="134">
        <v>1210</v>
      </c>
      <c r="J85" s="134">
        <v>113740</v>
      </c>
      <c r="K85" s="134">
        <v>435930</v>
      </c>
      <c r="L85" s="134">
        <v>40977420</v>
      </c>
      <c r="M85" s="136" t="s">
        <v>1356</v>
      </c>
      <c r="N85" s="132"/>
      <c r="O85" s="7" t="s">
        <v>52</v>
      </c>
      <c r="P85" s="7" t="s">
        <v>52</v>
      </c>
      <c r="Q85" s="7" t="s">
        <v>68</v>
      </c>
      <c r="R85" s="7" t="s">
        <v>56</v>
      </c>
      <c r="S85" s="7" t="s">
        <v>56</v>
      </c>
      <c r="T85" s="7" t="s">
        <v>57</v>
      </c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7" t="s">
        <v>52</v>
      </c>
      <c r="AS85" s="7" t="s">
        <v>52</v>
      </c>
      <c r="AT85" s="120"/>
      <c r="AU85" s="7" t="s">
        <v>187</v>
      </c>
      <c r="AV85" s="120">
        <v>242</v>
      </c>
    </row>
    <row r="86" spans="1:48" ht="30" customHeight="1">
      <c r="A86" s="130" t="s">
        <v>1318</v>
      </c>
      <c r="B86" s="130" t="s">
        <v>1357</v>
      </c>
      <c r="C86" s="136" t="s">
        <v>1200</v>
      </c>
      <c r="D86" s="133">
        <v>116</v>
      </c>
      <c r="E86" s="134">
        <v>220912</v>
      </c>
      <c r="F86" s="134">
        <v>25625792</v>
      </c>
      <c r="G86" s="134">
        <v>106018</v>
      </c>
      <c r="H86" s="134">
        <v>12298088</v>
      </c>
      <c r="I86" s="134">
        <v>2157</v>
      </c>
      <c r="J86" s="134">
        <v>250212</v>
      </c>
      <c r="K86" s="134">
        <v>329087</v>
      </c>
      <c r="L86" s="134">
        <v>38174092</v>
      </c>
      <c r="M86" s="136" t="s">
        <v>1360</v>
      </c>
      <c r="N86" s="132"/>
      <c r="O86" s="7" t="s">
        <v>52</v>
      </c>
      <c r="P86" s="7" t="s">
        <v>52</v>
      </c>
      <c r="Q86" s="7" t="s">
        <v>68</v>
      </c>
      <c r="R86" s="7" t="s">
        <v>56</v>
      </c>
      <c r="S86" s="7" t="s">
        <v>56</v>
      </c>
      <c r="T86" s="7" t="s">
        <v>57</v>
      </c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7" t="s">
        <v>52</v>
      </c>
      <c r="AS86" s="7" t="s">
        <v>52</v>
      </c>
      <c r="AT86" s="120"/>
      <c r="AU86" s="7" t="s">
        <v>189</v>
      </c>
      <c r="AV86" s="120">
        <v>243</v>
      </c>
    </row>
    <row r="87" spans="1:48" ht="30" customHeight="1">
      <c r="A87" s="130" t="s">
        <v>1318</v>
      </c>
      <c r="B87" s="130" t="s">
        <v>1361</v>
      </c>
      <c r="C87" s="136" t="s">
        <v>1200</v>
      </c>
      <c r="D87" s="133">
        <v>225</v>
      </c>
      <c r="E87" s="134">
        <v>220912</v>
      </c>
      <c r="F87" s="134">
        <v>49705200</v>
      </c>
      <c r="G87" s="134">
        <v>113439</v>
      </c>
      <c r="H87" s="134">
        <v>25523775</v>
      </c>
      <c r="I87" s="134">
        <v>2157</v>
      </c>
      <c r="J87" s="134">
        <v>485325</v>
      </c>
      <c r="K87" s="134">
        <v>336508</v>
      </c>
      <c r="L87" s="134">
        <v>75714300</v>
      </c>
      <c r="M87" s="136" t="s">
        <v>1364</v>
      </c>
      <c r="N87" s="132"/>
      <c r="O87" s="7" t="s">
        <v>52</v>
      </c>
      <c r="P87" s="7" t="s">
        <v>52</v>
      </c>
      <c r="Q87" s="7" t="s">
        <v>68</v>
      </c>
      <c r="R87" s="7" t="s">
        <v>56</v>
      </c>
      <c r="S87" s="7" t="s">
        <v>56</v>
      </c>
      <c r="T87" s="7" t="s">
        <v>57</v>
      </c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7" t="s">
        <v>52</v>
      </c>
      <c r="AS87" s="7" t="s">
        <v>52</v>
      </c>
      <c r="AT87" s="120"/>
      <c r="AU87" s="7" t="s">
        <v>191</v>
      </c>
      <c r="AV87" s="120">
        <v>244</v>
      </c>
    </row>
    <row r="88" spans="1:48" ht="30" customHeight="1">
      <c r="A88" s="130" t="s">
        <v>1318</v>
      </c>
      <c r="B88" s="130" t="s">
        <v>1365</v>
      </c>
      <c r="C88" s="136" t="s">
        <v>1200</v>
      </c>
      <c r="D88" s="133">
        <v>176</v>
      </c>
      <c r="E88" s="134">
        <v>219859</v>
      </c>
      <c r="F88" s="134">
        <v>38695184</v>
      </c>
      <c r="G88" s="134">
        <v>231761</v>
      </c>
      <c r="H88" s="134">
        <v>40789936</v>
      </c>
      <c r="I88" s="134">
        <v>1210</v>
      </c>
      <c r="J88" s="134">
        <v>212960</v>
      </c>
      <c r="K88" s="134">
        <v>452830</v>
      </c>
      <c r="L88" s="134">
        <v>79698080</v>
      </c>
      <c r="M88" s="136" t="s">
        <v>1368</v>
      </c>
      <c r="N88" s="132"/>
      <c r="O88" s="7" t="s">
        <v>52</v>
      </c>
      <c r="P88" s="7" t="s">
        <v>52</v>
      </c>
      <c r="Q88" s="7" t="s">
        <v>68</v>
      </c>
      <c r="R88" s="7" t="s">
        <v>56</v>
      </c>
      <c r="S88" s="7" t="s">
        <v>56</v>
      </c>
      <c r="T88" s="7" t="s">
        <v>57</v>
      </c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7" t="s">
        <v>52</v>
      </c>
      <c r="AS88" s="7" t="s">
        <v>52</v>
      </c>
      <c r="AT88" s="120"/>
      <c r="AU88" s="7" t="s">
        <v>193</v>
      </c>
      <c r="AV88" s="120">
        <v>245</v>
      </c>
    </row>
    <row r="89" spans="1:48" ht="30" customHeight="1">
      <c r="A89" s="130" t="s">
        <v>1369</v>
      </c>
      <c r="B89" s="130" t="s">
        <v>52</v>
      </c>
      <c r="C89" s="136" t="s">
        <v>1200</v>
      </c>
      <c r="D89" s="133">
        <v>751</v>
      </c>
      <c r="E89" s="134">
        <v>12021</v>
      </c>
      <c r="F89" s="134">
        <v>9027771</v>
      </c>
      <c r="G89" s="134">
        <v>11035</v>
      </c>
      <c r="H89" s="134">
        <v>8287285</v>
      </c>
      <c r="I89" s="134">
        <v>4189</v>
      </c>
      <c r="J89" s="134">
        <v>3145939</v>
      </c>
      <c r="K89" s="134">
        <v>27245</v>
      </c>
      <c r="L89" s="134">
        <v>20460995</v>
      </c>
      <c r="M89" s="136" t="s">
        <v>1374</v>
      </c>
      <c r="N89" s="132"/>
      <c r="O89" s="7" t="s">
        <v>52</v>
      </c>
      <c r="P89" s="7" t="s">
        <v>52</v>
      </c>
      <c r="Q89" s="7" t="s">
        <v>68</v>
      </c>
      <c r="R89" s="7" t="s">
        <v>56</v>
      </c>
      <c r="S89" s="7" t="s">
        <v>56</v>
      </c>
      <c r="T89" s="7" t="s">
        <v>57</v>
      </c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7" t="s">
        <v>52</v>
      </c>
      <c r="AS89" s="7" t="s">
        <v>52</v>
      </c>
      <c r="AT89" s="120"/>
      <c r="AU89" s="7" t="s">
        <v>195</v>
      </c>
      <c r="AV89" s="120">
        <v>246</v>
      </c>
    </row>
    <row r="90" spans="1:48" ht="30" customHeight="1">
      <c r="A90" s="130" t="s">
        <v>1369</v>
      </c>
      <c r="B90" s="130" t="s">
        <v>1015</v>
      </c>
      <c r="C90" s="136" t="s">
        <v>1200</v>
      </c>
      <c r="D90" s="133">
        <v>225</v>
      </c>
      <c r="E90" s="134">
        <v>12021</v>
      </c>
      <c r="F90" s="134">
        <v>2704725</v>
      </c>
      <c r="G90" s="134">
        <v>11807</v>
      </c>
      <c r="H90" s="134">
        <v>2656575</v>
      </c>
      <c r="I90" s="134">
        <v>4189</v>
      </c>
      <c r="J90" s="134">
        <v>942525</v>
      </c>
      <c r="K90" s="134">
        <v>28017</v>
      </c>
      <c r="L90" s="134">
        <v>6303825</v>
      </c>
      <c r="M90" s="136" t="s">
        <v>1377</v>
      </c>
      <c r="N90" s="132"/>
      <c r="O90" s="7" t="s">
        <v>52</v>
      </c>
      <c r="P90" s="7" t="s">
        <v>52</v>
      </c>
      <c r="Q90" s="7" t="s">
        <v>68</v>
      </c>
      <c r="R90" s="7" t="s">
        <v>56</v>
      </c>
      <c r="S90" s="7" t="s">
        <v>56</v>
      </c>
      <c r="T90" s="7" t="s">
        <v>57</v>
      </c>
      <c r="U90" s="120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7" t="s">
        <v>52</v>
      </c>
      <c r="AS90" s="7" t="s">
        <v>52</v>
      </c>
      <c r="AT90" s="120"/>
      <c r="AU90" s="7" t="s">
        <v>197</v>
      </c>
      <c r="AV90" s="120">
        <v>247</v>
      </c>
    </row>
    <row r="91" spans="1:48" s="199" customFormat="1" ht="30" customHeight="1">
      <c r="A91" s="130" t="s">
        <v>1369</v>
      </c>
      <c r="B91" s="130" t="s">
        <v>1021</v>
      </c>
      <c r="C91" s="136" t="s">
        <v>1200</v>
      </c>
      <c r="D91" s="133">
        <v>224</v>
      </c>
      <c r="E91" s="134">
        <v>12021</v>
      </c>
      <c r="F91" s="134">
        <v>2692704</v>
      </c>
      <c r="G91" s="134">
        <v>26899</v>
      </c>
      <c r="H91" s="134">
        <v>6025376</v>
      </c>
      <c r="I91" s="134">
        <v>5236</v>
      </c>
      <c r="J91" s="134">
        <v>1172864</v>
      </c>
      <c r="K91" s="134">
        <v>44156</v>
      </c>
      <c r="L91" s="134">
        <v>9890944</v>
      </c>
      <c r="M91" s="136" t="s">
        <v>1381</v>
      </c>
      <c r="N91" s="196"/>
      <c r="O91" s="198" t="s">
        <v>52</v>
      </c>
      <c r="P91" s="198" t="s">
        <v>52</v>
      </c>
      <c r="Q91" s="198" t="s">
        <v>68</v>
      </c>
      <c r="R91" s="198" t="s">
        <v>56</v>
      </c>
      <c r="S91" s="198" t="s">
        <v>56</v>
      </c>
      <c r="T91" s="198" t="s">
        <v>57</v>
      </c>
      <c r="U91" s="197"/>
      <c r="V91" s="197"/>
      <c r="W91" s="197"/>
      <c r="X91" s="197"/>
      <c r="Y91" s="197"/>
      <c r="Z91" s="197"/>
      <c r="AA91" s="197"/>
      <c r="AB91" s="197"/>
      <c r="AC91" s="197"/>
      <c r="AD91" s="197"/>
      <c r="AE91" s="197"/>
      <c r="AF91" s="197"/>
      <c r="AG91" s="197"/>
      <c r="AH91" s="197"/>
      <c r="AI91" s="197"/>
      <c r="AJ91" s="197"/>
      <c r="AK91" s="197"/>
      <c r="AL91" s="197"/>
      <c r="AM91" s="197"/>
      <c r="AN91" s="197"/>
      <c r="AO91" s="197"/>
      <c r="AP91" s="197"/>
      <c r="AQ91" s="197"/>
      <c r="AR91" s="198" t="s">
        <v>52</v>
      </c>
      <c r="AS91" s="198" t="s">
        <v>52</v>
      </c>
      <c r="AT91" s="197"/>
      <c r="AU91" s="198" t="s">
        <v>200</v>
      </c>
      <c r="AV91" s="197">
        <v>249</v>
      </c>
    </row>
    <row r="92" spans="1:48" ht="30" customHeight="1">
      <c r="A92" s="191" t="s">
        <v>955</v>
      </c>
      <c r="B92" s="191" t="s">
        <v>52</v>
      </c>
      <c r="C92" s="192" t="s">
        <v>58</v>
      </c>
      <c r="D92" s="193">
        <v>1</v>
      </c>
      <c r="E92" s="194" t="s">
        <v>52</v>
      </c>
      <c r="F92" s="195">
        <v>40891999</v>
      </c>
      <c r="G92" s="194" t="s">
        <v>52</v>
      </c>
      <c r="H92" s="195">
        <v>13334662</v>
      </c>
      <c r="I92" s="194" t="s">
        <v>52</v>
      </c>
      <c r="J92" s="195">
        <v>43297</v>
      </c>
      <c r="K92" s="194" t="s">
        <v>52</v>
      </c>
      <c r="L92" s="195">
        <v>54269958</v>
      </c>
      <c r="M92" s="192" t="s">
        <v>52</v>
      </c>
      <c r="N92" s="132"/>
      <c r="O92" s="7" t="s">
        <v>52</v>
      </c>
      <c r="P92" s="7" t="s">
        <v>52</v>
      </c>
      <c r="Q92" s="7" t="s">
        <v>68</v>
      </c>
      <c r="R92" s="7" t="s">
        <v>56</v>
      </c>
      <c r="S92" s="7" t="s">
        <v>56</v>
      </c>
      <c r="T92" s="7" t="s">
        <v>57</v>
      </c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7" t="s">
        <v>52</v>
      </c>
      <c r="AS92" s="7" t="s">
        <v>52</v>
      </c>
      <c r="AT92" s="120"/>
      <c r="AU92" s="7" t="s">
        <v>202</v>
      </c>
      <c r="AV92" s="120">
        <v>250</v>
      </c>
    </row>
    <row r="93" spans="1:48" ht="30" customHeight="1">
      <c r="A93" s="130" t="s">
        <v>1382</v>
      </c>
      <c r="B93" s="130" t="s">
        <v>1383</v>
      </c>
      <c r="C93" s="136" t="s">
        <v>65</v>
      </c>
      <c r="D93" s="133">
        <v>32</v>
      </c>
      <c r="E93" s="134">
        <v>46137</v>
      </c>
      <c r="F93" s="134">
        <v>1476384</v>
      </c>
      <c r="G93" s="134">
        <v>36772</v>
      </c>
      <c r="H93" s="134">
        <v>1176704</v>
      </c>
      <c r="I93" s="133">
        <v>201</v>
      </c>
      <c r="J93" s="134">
        <v>6432</v>
      </c>
      <c r="K93" s="134">
        <v>83110</v>
      </c>
      <c r="L93" s="134">
        <v>2659520</v>
      </c>
      <c r="M93" s="136" t="s">
        <v>11067</v>
      </c>
      <c r="N93" s="132"/>
      <c r="O93" s="7" t="s">
        <v>52</v>
      </c>
      <c r="P93" s="7" t="s">
        <v>52</v>
      </c>
      <c r="Q93" s="7" t="s">
        <v>68</v>
      </c>
      <c r="R93" s="7" t="s">
        <v>56</v>
      </c>
      <c r="S93" s="7" t="s">
        <v>56</v>
      </c>
      <c r="T93" s="7" t="s">
        <v>57</v>
      </c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7" t="s">
        <v>52</v>
      </c>
      <c r="AS93" s="7" t="s">
        <v>52</v>
      </c>
      <c r="AT93" s="120"/>
      <c r="AU93" s="7" t="s">
        <v>204</v>
      </c>
      <c r="AV93" s="120">
        <v>251</v>
      </c>
    </row>
    <row r="94" spans="1:48" ht="30" customHeight="1">
      <c r="A94" s="130" t="s">
        <v>1382</v>
      </c>
      <c r="B94" s="130" t="s">
        <v>1388</v>
      </c>
      <c r="C94" s="136" t="s">
        <v>65</v>
      </c>
      <c r="D94" s="133">
        <v>15</v>
      </c>
      <c r="E94" s="134">
        <v>70300</v>
      </c>
      <c r="F94" s="134">
        <v>1054500</v>
      </c>
      <c r="G94" s="134">
        <v>46245</v>
      </c>
      <c r="H94" s="134">
        <v>693675</v>
      </c>
      <c r="I94" s="133">
        <v>29</v>
      </c>
      <c r="J94" s="133">
        <v>435</v>
      </c>
      <c r="K94" s="134">
        <v>116574</v>
      </c>
      <c r="L94" s="134">
        <v>1748610</v>
      </c>
      <c r="M94" s="136" t="s">
        <v>11068</v>
      </c>
      <c r="N94" s="132"/>
      <c r="O94" s="7" t="s">
        <v>52</v>
      </c>
      <c r="P94" s="7" t="s">
        <v>52</v>
      </c>
      <c r="Q94" s="7" t="s">
        <v>68</v>
      </c>
      <c r="R94" s="7" t="s">
        <v>56</v>
      </c>
      <c r="S94" s="7" t="s">
        <v>56</v>
      </c>
      <c r="T94" s="7" t="s">
        <v>57</v>
      </c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7" t="s">
        <v>52</v>
      </c>
      <c r="AS94" s="7" t="s">
        <v>52</v>
      </c>
      <c r="AT94" s="120"/>
      <c r="AU94" s="7" t="s">
        <v>206</v>
      </c>
      <c r="AV94" s="120">
        <v>252</v>
      </c>
    </row>
    <row r="95" spans="1:48" ht="30" customHeight="1">
      <c r="A95" s="130" t="s">
        <v>1382</v>
      </c>
      <c r="B95" s="130" t="s">
        <v>1394</v>
      </c>
      <c r="C95" s="136" t="s">
        <v>65</v>
      </c>
      <c r="D95" s="133">
        <v>109</v>
      </c>
      <c r="E95" s="134">
        <v>36102</v>
      </c>
      <c r="F95" s="134">
        <v>3935118</v>
      </c>
      <c r="G95" s="134">
        <v>21250</v>
      </c>
      <c r="H95" s="134">
        <v>2316250</v>
      </c>
      <c r="I95" s="133">
        <v>199</v>
      </c>
      <c r="J95" s="134">
        <v>21691</v>
      </c>
      <c r="K95" s="134">
        <v>57551</v>
      </c>
      <c r="L95" s="134">
        <v>6273059</v>
      </c>
      <c r="M95" s="136" t="s">
        <v>11069</v>
      </c>
      <c r="N95" s="132"/>
      <c r="O95" s="7" t="s">
        <v>52</v>
      </c>
      <c r="P95" s="7" t="s">
        <v>52</v>
      </c>
      <c r="Q95" s="7" t="s">
        <v>68</v>
      </c>
      <c r="R95" s="7" t="s">
        <v>56</v>
      </c>
      <c r="S95" s="7" t="s">
        <v>56</v>
      </c>
      <c r="T95" s="7" t="s">
        <v>57</v>
      </c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7" t="s">
        <v>52</v>
      </c>
      <c r="AS95" s="7" t="s">
        <v>52</v>
      </c>
      <c r="AT95" s="120"/>
      <c r="AU95" s="7" t="s">
        <v>208</v>
      </c>
      <c r="AV95" s="120">
        <v>253</v>
      </c>
    </row>
    <row r="96" spans="1:48" ht="30" customHeight="1">
      <c r="A96" s="130" t="s">
        <v>1382</v>
      </c>
      <c r="B96" s="130" t="s">
        <v>1399</v>
      </c>
      <c r="C96" s="136" t="s">
        <v>65</v>
      </c>
      <c r="D96" s="133">
        <v>56</v>
      </c>
      <c r="E96" s="134">
        <v>66602</v>
      </c>
      <c r="F96" s="134">
        <v>3729712</v>
      </c>
      <c r="G96" s="134">
        <v>28707</v>
      </c>
      <c r="H96" s="134">
        <v>1607592</v>
      </c>
      <c r="I96" s="133">
        <v>26</v>
      </c>
      <c r="J96" s="134">
        <v>1456</v>
      </c>
      <c r="K96" s="134">
        <v>95335</v>
      </c>
      <c r="L96" s="134">
        <v>5338760</v>
      </c>
      <c r="M96" s="136" t="s">
        <v>11070</v>
      </c>
      <c r="N96" s="132"/>
      <c r="O96" s="7" t="s">
        <v>52</v>
      </c>
      <c r="P96" s="7" t="s">
        <v>52</v>
      </c>
      <c r="Q96" s="7" t="s">
        <v>68</v>
      </c>
      <c r="R96" s="7" t="s">
        <v>56</v>
      </c>
      <c r="S96" s="7" t="s">
        <v>56</v>
      </c>
      <c r="T96" s="7" t="s">
        <v>57</v>
      </c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7" t="s">
        <v>52</v>
      </c>
      <c r="AS96" s="7" t="s">
        <v>52</v>
      </c>
      <c r="AT96" s="120"/>
      <c r="AU96" s="7" t="s">
        <v>210</v>
      </c>
      <c r="AV96" s="120">
        <v>254</v>
      </c>
    </row>
    <row r="97" spans="1:48" ht="30" customHeight="1">
      <c r="A97" s="130" t="s">
        <v>1382</v>
      </c>
      <c r="B97" s="130" t="s">
        <v>1403</v>
      </c>
      <c r="C97" s="136" t="s">
        <v>65</v>
      </c>
      <c r="D97" s="133">
        <v>39</v>
      </c>
      <c r="E97" s="134">
        <v>40572</v>
      </c>
      <c r="F97" s="134">
        <v>1582308</v>
      </c>
      <c r="G97" s="134">
        <v>21021</v>
      </c>
      <c r="H97" s="134">
        <v>819819</v>
      </c>
      <c r="I97" s="133">
        <v>199</v>
      </c>
      <c r="J97" s="134">
        <v>7761</v>
      </c>
      <c r="K97" s="134">
        <v>61792</v>
      </c>
      <c r="L97" s="134">
        <v>2409888</v>
      </c>
      <c r="M97" s="136" t="s">
        <v>11071</v>
      </c>
      <c r="N97" s="132"/>
      <c r="O97" s="7" t="s">
        <v>52</v>
      </c>
      <c r="P97" s="7" t="s">
        <v>52</v>
      </c>
      <c r="Q97" s="7" t="s">
        <v>68</v>
      </c>
      <c r="R97" s="7" t="s">
        <v>56</v>
      </c>
      <c r="S97" s="7" t="s">
        <v>56</v>
      </c>
      <c r="T97" s="7" t="s">
        <v>57</v>
      </c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7" t="s">
        <v>52</v>
      </c>
      <c r="AS97" s="7" t="s">
        <v>52</v>
      </c>
      <c r="AT97" s="120"/>
      <c r="AU97" s="7" t="s">
        <v>212</v>
      </c>
      <c r="AV97" s="120">
        <v>255</v>
      </c>
    </row>
    <row r="98" spans="1:48" ht="30" customHeight="1">
      <c r="A98" s="130" t="s">
        <v>1382</v>
      </c>
      <c r="B98" s="130" t="s">
        <v>1407</v>
      </c>
      <c r="C98" s="136" t="s">
        <v>65</v>
      </c>
      <c r="D98" s="133">
        <v>26</v>
      </c>
      <c r="E98" s="134">
        <v>52245</v>
      </c>
      <c r="F98" s="134">
        <v>1358370</v>
      </c>
      <c r="G98" s="134">
        <v>28281</v>
      </c>
      <c r="H98" s="134">
        <v>735306</v>
      </c>
      <c r="I98" s="133">
        <v>28</v>
      </c>
      <c r="J98" s="133">
        <v>728</v>
      </c>
      <c r="K98" s="134">
        <v>80554</v>
      </c>
      <c r="L98" s="134">
        <v>2094404</v>
      </c>
      <c r="M98" s="136" t="s">
        <v>11072</v>
      </c>
      <c r="N98" s="132"/>
      <c r="O98" s="7" t="s">
        <v>52</v>
      </c>
      <c r="P98" s="7" t="s">
        <v>52</v>
      </c>
      <c r="Q98" s="7" t="s">
        <v>68</v>
      </c>
      <c r="R98" s="7" t="s">
        <v>56</v>
      </c>
      <c r="S98" s="7" t="s">
        <v>56</v>
      </c>
      <c r="T98" s="7" t="s">
        <v>57</v>
      </c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7" t="s">
        <v>52</v>
      </c>
      <c r="AS98" s="7" t="s">
        <v>52</v>
      </c>
      <c r="AT98" s="120"/>
      <c r="AU98" s="7" t="s">
        <v>214</v>
      </c>
      <c r="AV98" s="120">
        <v>256</v>
      </c>
    </row>
    <row r="99" spans="1:48" ht="30" customHeight="1">
      <c r="A99" s="130" t="s">
        <v>1382</v>
      </c>
      <c r="B99" s="130" t="s">
        <v>1411</v>
      </c>
      <c r="C99" s="136" t="s">
        <v>65</v>
      </c>
      <c r="D99" s="133">
        <v>19</v>
      </c>
      <c r="E99" s="134">
        <v>37977</v>
      </c>
      <c r="F99" s="134">
        <v>721563</v>
      </c>
      <c r="G99" s="134">
        <v>30839</v>
      </c>
      <c r="H99" s="134">
        <v>585941</v>
      </c>
      <c r="I99" s="133">
        <v>200</v>
      </c>
      <c r="J99" s="134">
        <v>3800</v>
      </c>
      <c r="K99" s="134">
        <v>69016</v>
      </c>
      <c r="L99" s="134">
        <v>1311304</v>
      </c>
      <c r="M99" s="136" t="s">
        <v>11073</v>
      </c>
      <c r="N99" s="132"/>
      <c r="O99" s="7" t="s">
        <v>52</v>
      </c>
      <c r="P99" s="7" t="s">
        <v>52</v>
      </c>
      <c r="Q99" s="7" t="s">
        <v>68</v>
      </c>
      <c r="R99" s="7" t="s">
        <v>56</v>
      </c>
      <c r="S99" s="7" t="s">
        <v>56</v>
      </c>
      <c r="T99" s="7" t="s">
        <v>57</v>
      </c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7" t="s">
        <v>52</v>
      </c>
      <c r="AS99" s="7" t="s">
        <v>52</v>
      </c>
      <c r="AT99" s="120"/>
      <c r="AU99" s="7" t="s">
        <v>216</v>
      </c>
      <c r="AV99" s="120">
        <v>257</v>
      </c>
    </row>
    <row r="100" spans="1:48" ht="30" customHeight="1">
      <c r="A100" s="130" t="s">
        <v>1382</v>
      </c>
      <c r="B100" s="130" t="s">
        <v>1417</v>
      </c>
      <c r="C100" s="136" t="s">
        <v>65</v>
      </c>
      <c r="D100" s="133">
        <v>26</v>
      </c>
      <c r="E100" s="134">
        <v>31091</v>
      </c>
      <c r="F100" s="134">
        <v>808366</v>
      </c>
      <c r="G100" s="134">
        <v>29561</v>
      </c>
      <c r="H100" s="134">
        <v>768586</v>
      </c>
      <c r="I100" s="133">
        <v>29</v>
      </c>
      <c r="J100" s="133">
        <v>754</v>
      </c>
      <c r="K100" s="134">
        <v>60681</v>
      </c>
      <c r="L100" s="134">
        <v>1577706</v>
      </c>
      <c r="M100" s="136" t="s">
        <v>11074</v>
      </c>
      <c r="N100" s="132"/>
      <c r="O100" s="7" t="s">
        <v>52</v>
      </c>
      <c r="P100" s="7" t="s">
        <v>52</v>
      </c>
      <c r="Q100" s="7" t="s">
        <v>68</v>
      </c>
      <c r="R100" s="7" t="s">
        <v>56</v>
      </c>
      <c r="S100" s="7" t="s">
        <v>56</v>
      </c>
      <c r="T100" s="7" t="s">
        <v>57</v>
      </c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7" t="s">
        <v>52</v>
      </c>
      <c r="AS100" s="7" t="s">
        <v>52</v>
      </c>
      <c r="AT100" s="120"/>
      <c r="AU100" s="7" t="s">
        <v>218</v>
      </c>
      <c r="AV100" s="120">
        <v>258</v>
      </c>
    </row>
    <row r="101" spans="1:48" ht="30" customHeight="1">
      <c r="A101" s="130" t="s">
        <v>1382</v>
      </c>
      <c r="B101" s="130" t="s">
        <v>1421</v>
      </c>
      <c r="C101" s="136" t="s">
        <v>65</v>
      </c>
      <c r="D101" s="133">
        <v>95</v>
      </c>
      <c r="E101" s="134">
        <v>15548</v>
      </c>
      <c r="F101" s="134">
        <v>1477060</v>
      </c>
      <c r="G101" s="134">
        <v>44193</v>
      </c>
      <c r="H101" s="134">
        <v>4198335</v>
      </c>
      <c r="I101" s="131" t="s">
        <v>52</v>
      </c>
      <c r="J101" s="131" t="s">
        <v>52</v>
      </c>
      <c r="K101" s="134">
        <v>59741</v>
      </c>
      <c r="L101" s="134">
        <v>5675395</v>
      </c>
      <c r="M101" s="136" t="s">
        <v>11075</v>
      </c>
      <c r="N101" s="132"/>
      <c r="O101" s="7" t="s">
        <v>52</v>
      </c>
      <c r="P101" s="7" t="s">
        <v>52</v>
      </c>
      <c r="Q101" s="7" t="s">
        <v>68</v>
      </c>
      <c r="R101" s="7" t="s">
        <v>56</v>
      </c>
      <c r="S101" s="7" t="s">
        <v>56</v>
      </c>
      <c r="T101" s="7" t="s">
        <v>57</v>
      </c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7" t="s">
        <v>52</v>
      </c>
      <c r="AS101" s="7" t="s">
        <v>52</v>
      </c>
      <c r="AT101" s="120"/>
      <c r="AU101" s="7" t="s">
        <v>220</v>
      </c>
      <c r="AV101" s="120">
        <v>259</v>
      </c>
    </row>
    <row r="102" spans="1:48" ht="30" customHeight="1">
      <c r="A102" s="130" t="s">
        <v>1382</v>
      </c>
      <c r="B102" s="130" t="s">
        <v>1425</v>
      </c>
      <c r="C102" s="136" t="s">
        <v>65</v>
      </c>
      <c r="D102" s="133">
        <v>6</v>
      </c>
      <c r="E102" s="134">
        <v>12727</v>
      </c>
      <c r="F102" s="134">
        <v>76362</v>
      </c>
      <c r="G102" s="134">
        <v>5813</v>
      </c>
      <c r="H102" s="134">
        <v>34878</v>
      </c>
      <c r="I102" s="131" t="s">
        <v>52</v>
      </c>
      <c r="J102" s="131" t="s">
        <v>52</v>
      </c>
      <c r="K102" s="134">
        <v>18540</v>
      </c>
      <c r="L102" s="134">
        <v>111240</v>
      </c>
      <c r="M102" s="136" t="s">
        <v>1430</v>
      </c>
      <c r="N102" s="132"/>
      <c r="O102" s="7" t="s">
        <v>52</v>
      </c>
      <c r="P102" s="7" t="s">
        <v>52</v>
      </c>
      <c r="Q102" s="7" t="s">
        <v>68</v>
      </c>
      <c r="R102" s="7" t="s">
        <v>56</v>
      </c>
      <c r="S102" s="7" t="s">
        <v>56</v>
      </c>
      <c r="T102" s="7" t="s">
        <v>57</v>
      </c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7" t="s">
        <v>52</v>
      </c>
      <c r="AS102" s="7" t="s">
        <v>52</v>
      </c>
      <c r="AT102" s="120"/>
      <c r="AU102" s="7" t="s">
        <v>222</v>
      </c>
      <c r="AV102" s="120">
        <v>260</v>
      </c>
    </row>
    <row r="103" spans="1:48" ht="30" customHeight="1">
      <c r="A103" s="130" t="s">
        <v>1382</v>
      </c>
      <c r="B103" s="130" t="s">
        <v>1431</v>
      </c>
      <c r="C103" s="136" t="s">
        <v>65</v>
      </c>
      <c r="D103" s="133">
        <v>8</v>
      </c>
      <c r="E103" s="134">
        <v>39604</v>
      </c>
      <c r="F103" s="134">
        <v>316832</v>
      </c>
      <c r="G103" s="134">
        <v>21250</v>
      </c>
      <c r="H103" s="134">
        <v>170000</v>
      </c>
      <c r="I103" s="133">
        <v>30</v>
      </c>
      <c r="J103" s="133">
        <v>240</v>
      </c>
      <c r="K103" s="134">
        <v>60884</v>
      </c>
      <c r="L103" s="134">
        <v>487072</v>
      </c>
      <c r="M103" s="136" t="s">
        <v>1435</v>
      </c>
      <c r="N103" s="132"/>
      <c r="O103" s="7" t="s">
        <v>52</v>
      </c>
      <c r="P103" s="7" t="s">
        <v>52</v>
      </c>
      <c r="Q103" s="7" t="s">
        <v>68</v>
      </c>
      <c r="R103" s="7" t="s">
        <v>56</v>
      </c>
      <c r="S103" s="7" t="s">
        <v>56</v>
      </c>
      <c r="T103" s="7" t="s">
        <v>57</v>
      </c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7" t="s">
        <v>52</v>
      </c>
      <c r="AS103" s="7" t="s">
        <v>52</v>
      </c>
      <c r="AT103" s="120"/>
      <c r="AU103" s="7" t="s">
        <v>224</v>
      </c>
      <c r="AV103" s="120">
        <v>261</v>
      </c>
    </row>
    <row r="104" spans="1:48" ht="30" customHeight="1">
      <c r="A104" s="130" t="s">
        <v>1382</v>
      </c>
      <c r="B104" s="130" t="s">
        <v>1436</v>
      </c>
      <c r="C104" s="136" t="s">
        <v>65</v>
      </c>
      <c r="D104" s="133">
        <v>2</v>
      </c>
      <c r="E104" s="134">
        <v>127674</v>
      </c>
      <c r="F104" s="134">
        <v>255348</v>
      </c>
      <c r="G104" s="134">
        <v>5813</v>
      </c>
      <c r="H104" s="134">
        <v>11626</v>
      </c>
      <c r="I104" s="131" t="s">
        <v>52</v>
      </c>
      <c r="J104" s="131" t="s">
        <v>52</v>
      </c>
      <c r="K104" s="134">
        <v>133487</v>
      </c>
      <c r="L104" s="134">
        <v>266974</v>
      </c>
      <c r="M104" s="136" t="s">
        <v>1439</v>
      </c>
      <c r="N104" s="132"/>
      <c r="O104" s="7" t="s">
        <v>52</v>
      </c>
      <c r="P104" s="7" t="s">
        <v>52</v>
      </c>
      <c r="Q104" s="7" t="s">
        <v>68</v>
      </c>
      <c r="R104" s="7" t="s">
        <v>56</v>
      </c>
      <c r="S104" s="7" t="s">
        <v>56</v>
      </c>
      <c r="T104" s="7" t="s">
        <v>57</v>
      </c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7" t="s">
        <v>52</v>
      </c>
      <c r="AS104" s="7" t="s">
        <v>52</v>
      </c>
      <c r="AT104" s="120"/>
      <c r="AU104" s="7" t="s">
        <v>226</v>
      </c>
      <c r="AV104" s="120">
        <v>262</v>
      </c>
    </row>
    <row r="105" spans="1:48" ht="30" customHeight="1">
      <c r="A105" s="130" t="s">
        <v>1382</v>
      </c>
      <c r="B105" s="130" t="s">
        <v>1440</v>
      </c>
      <c r="C105" s="136" t="s">
        <v>65</v>
      </c>
      <c r="D105" s="133">
        <v>1</v>
      </c>
      <c r="E105" s="134">
        <v>127674</v>
      </c>
      <c r="F105" s="134">
        <v>127674</v>
      </c>
      <c r="G105" s="134">
        <v>5813</v>
      </c>
      <c r="H105" s="134">
        <v>5813</v>
      </c>
      <c r="I105" s="131" t="s">
        <v>52</v>
      </c>
      <c r="J105" s="131" t="s">
        <v>52</v>
      </c>
      <c r="K105" s="134">
        <v>133487</v>
      </c>
      <c r="L105" s="134">
        <v>133487</v>
      </c>
      <c r="M105" s="136" t="s">
        <v>1441</v>
      </c>
      <c r="N105" s="132"/>
      <c r="O105" s="7" t="s">
        <v>52</v>
      </c>
      <c r="P105" s="7" t="s">
        <v>52</v>
      </c>
      <c r="Q105" s="7" t="s">
        <v>68</v>
      </c>
      <c r="R105" s="7" t="s">
        <v>56</v>
      </c>
      <c r="S105" s="7" t="s">
        <v>56</v>
      </c>
      <c r="T105" s="7" t="s">
        <v>57</v>
      </c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7" t="s">
        <v>52</v>
      </c>
      <c r="AS105" s="7" t="s">
        <v>52</v>
      </c>
      <c r="AT105" s="120"/>
      <c r="AU105" s="7" t="s">
        <v>228</v>
      </c>
      <c r="AV105" s="120">
        <v>263</v>
      </c>
    </row>
    <row r="106" spans="1:48" ht="30" customHeight="1">
      <c r="A106" s="130" t="s">
        <v>1382</v>
      </c>
      <c r="B106" s="130" t="s">
        <v>1442</v>
      </c>
      <c r="C106" s="136" t="s">
        <v>65</v>
      </c>
      <c r="D106" s="133">
        <v>1</v>
      </c>
      <c r="E106" s="134">
        <v>127674</v>
      </c>
      <c r="F106" s="134">
        <v>127674</v>
      </c>
      <c r="G106" s="134">
        <v>5813</v>
      </c>
      <c r="H106" s="134">
        <v>5813</v>
      </c>
      <c r="I106" s="131" t="s">
        <v>52</v>
      </c>
      <c r="J106" s="131" t="s">
        <v>52</v>
      </c>
      <c r="K106" s="134">
        <v>133487</v>
      </c>
      <c r="L106" s="134">
        <v>133487</v>
      </c>
      <c r="M106" s="136" t="s">
        <v>1443</v>
      </c>
      <c r="N106" s="132"/>
      <c r="O106" s="7" t="s">
        <v>52</v>
      </c>
      <c r="P106" s="7" t="s">
        <v>52</v>
      </c>
      <c r="Q106" s="7" t="s">
        <v>68</v>
      </c>
      <c r="R106" s="7" t="s">
        <v>56</v>
      </c>
      <c r="S106" s="7" t="s">
        <v>56</v>
      </c>
      <c r="T106" s="7" t="s">
        <v>57</v>
      </c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7" t="s">
        <v>52</v>
      </c>
      <c r="AS106" s="7" t="s">
        <v>52</v>
      </c>
      <c r="AT106" s="120"/>
      <c r="AU106" s="7" t="s">
        <v>230</v>
      </c>
      <c r="AV106" s="120">
        <v>264</v>
      </c>
    </row>
    <row r="107" spans="1:48" ht="30" customHeight="1">
      <c r="A107" s="130" t="s">
        <v>1382</v>
      </c>
      <c r="B107" s="130" t="s">
        <v>1444</v>
      </c>
      <c r="C107" s="136" t="s">
        <v>65</v>
      </c>
      <c r="D107" s="133">
        <v>4</v>
      </c>
      <c r="E107" s="134">
        <v>165174</v>
      </c>
      <c r="F107" s="134">
        <v>660696</v>
      </c>
      <c r="G107" s="134">
        <v>5813</v>
      </c>
      <c r="H107" s="134">
        <v>23252</v>
      </c>
      <c r="I107" s="131" t="s">
        <v>52</v>
      </c>
      <c r="J107" s="131" t="s">
        <v>52</v>
      </c>
      <c r="K107" s="134">
        <v>170987</v>
      </c>
      <c r="L107" s="134">
        <v>683948</v>
      </c>
      <c r="M107" s="136" t="s">
        <v>1447</v>
      </c>
      <c r="N107" s="132"/>
      <c r="O107" s="7" t="s">
        <v>52</v>
      </c>
      <c r="P107" s="7" t="s">
        <v>52</v>
      </c>
      <c r="Q107" s="7" t="s">
        <v>68</v>
      </c>
      <c r="R107" s="7" t="s">
        <v>56</v>
      </c>
      <c r="S107" s="7" t="s">
        <v>56</v>
      </c>
      <c r="T107" s="7" t="s">
        <v>57</v>
      </c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7" t="s">
        <v>52</v>
      </c>
      <c r="AS107" s="7" t="s">
        <v>52</v>
      </c>
      <c r="AT107" s="120"/>
      <c r="AU107" s="7" t="s">
        <v>232</v>
      </c>
      <c r="AV107" s="120">
        <v>265</v>
      </c>
    </row>
    <row r="108" spans="1:48" ht="30" customHeight="1">
      <c r="A108" s="130" t="s">
        <v>1382</v>
      </c>
      <c r="B108" s="130" t="s">
        <v>1448</v>
      </c>
      <c r="C108" s="136" t="s">
        <v>65</v>
      </c>
      <c r="D108" s="133">
        <v>4</v>
      </c>
      <c r="E108" s="134">
        <v>165174</v>
      </c>
      <c r="F108" s="134">
        <v>660696</v>
      </c>
      <c r="G108" s="134">
        <v>5813</v>
      </c>
      <c r="H108" s="134">
        <v>23252</v>
      </c>
      <c r="I108" s="131" t="s">
        <v>52</v>
      </c>
      <c r="J108" s="131" t="s">
        <v>52</v>
      </c>
      <c r="K108" s="134">
        <v>170987</v>
      </c>
      <c r="L108" s="134">
        <v>683948</v>
      </c>
      <c r="M108" s="136" t="s">
        <v>1449</v>
      </c>
      <c r="N108" s="132"/>
      <c r="O108" s="7" t="s">
        <v>52</v>
      </c>
      <c r="P108" s="7" t="s">
        <v>52</v>
      </c>
      <c r="Q108" s="7" t="s">
        <v>68</v>
      </c>
      <c r="R108" s="7" t="s">
        <v>56</v>
      </c>
      <c r="S108" s="7" t="s">
        <v>56</v>
      </c>
      <c r="T108" s="7" t="s">
        <v>57</v>
      </c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7" t="s">
        <v>52</v>
      </c>
      <c r="AS108" s="7" t="s">
        <v>52</v>
      </c>
      <c r="AT108" s="120"/>
      <c r="AU108" s="7" t="s">
        <v>234</v>
      </c>
      <c r="AV108" s="120">
        <v>266</v>
      </c>
    </row>
    <row r="109" spans="1:48" ht="30" customHeight="1">
      <c r="A109" s="130" t="s">
        <v>1382</v>
      </c>
      <c r="B109" s="130" t="s">
        <v>1450</v>
      </c>
      <c r="C109" s="136" t="s">
        <v>65</v>
      </c>
      <c r="D109" s="133">
        <v>4</v>
      </c>
      <c r="E109" s="134">
        <v>130674</v>
      </c>
      <c r="F109" s="134">
        <v>522696</v>
      </c>
      <c r="G109" s="134">
        <v>5813</v>
      </c>
      <c r="H109" s="134">
        <v>23252</v>
      </c>
      <c r="I109" s="131" t="s">
        <v>52</v>
      </c>
      <c r="J109" s="131" t="s">
        <v>52</v>
      </c>
      <c r="K109" s="134">
        <v>136487</v>
      </c>
      <c r="L109" s="134">
        <v>545948</v>
      </c>
      <c r="M109" s="136" t="s">
        <v>1453</v>
      </c>
      <c r="N109" s="132"/>
      <c r="O109" s="7" t="s">
        <v>52</v>
      </c>
      <c r="P109" s="7" t="s">
        <v>52</v>
      </c>
      <c r="Q109" s="7" t="s">
        <v>68</v>
      </c>
      <c r="R109" s="7" t="s">
        <v>56</v>
      </c>
      <c r="S109" s="7" t="s">
        <v>56</v>
      </c>
      <c r="T109" s="7" t="s">
        <v>57</v>
      </c>
      <c r="U109" s="120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7" t="s">
        <v>52</v>
      </c>
      <c r="AS109" s="7" t="s">
        <v>52</v>
      </c>
      <c r="AT109" s="120"/>
      <c r="AU109" s="7" t="s">
        <v>236</v>
      </c>
      <c r="AV109" s="120">
        <v>267</v>
      </c>
    </row>
    <row r="110" spans="1:48" ht="30" customHeight="1">
      <c r="A110" s="130" t="s">
        <v>1382</v>
      </c>
      <c r="B110" s="130" t="s">
        <v>1454</v>
      </c>
      <c r="C110" s="136" t="s">
        <v>65</v>
      </c>
      <c r="D110" s="133">
        <v>8</v>
      </c>
      <c r="E110" s="134">
        <v>2000000</v>
      </c>
      <c r="F110" s="134">
        <v>16000000</v>
      </c>
      <c r="G110" s="134">
        <v>14150</v>
      </c>
      <c r="H110" s="134">
        <v>113200</v>
      </c>
      <c r="I110" s="131" t="s">
        <v>52</v>
      </c>
      <c r="J110" s="131" t="s">
        <v>52</v>
      </c>
      <c r="K110" s="134">
        <v>2014150</v>
      </c>
      <c r="L110" s="134">
        <v>16113200</v>
      </c>
      <c r="M110" s="136" t="s">
        <v>1458</v>
      </c>
      <c r="N110" s="132"/>
      <c r="O110" s="7" t="s">
        <v>52</v>
      </c>
      <c r="P110" s="7" t="s">
        <v>52</v>
      </c>
      <c r="Q110" s="7" t="s">
        <v>68</v>
      </c>
      <c r="R110" s="7" t="s">
        <v>56</v>
      </c>
      <c r="S110" s="7" t="s">
        <v>56</v>
      </c>
      <c r="T110" s="7" t="s">
        <v>57</v>
      </c>
      <c r="U110" s="120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7" t="s">
        <v>52</v>
      </c>
      <c r="AS110" s="7" t="s">
        <v>52</v>
      </c>
      <c r="AT110" s="120"/>
      <c r="AU110" s="7" t="s">
        <v>238</v>
      </c>
      <c r="AV110" s="120">
        <v>268</v>
      </c>
    </row>
    <row r="111" spans="1:48" s="199" customFormat="1" ht="30" customHeight="1">
      <c r="A111" s="130" t="s">
        <v>1382</v>
      </c>
      <c r="B111" s="130" t="s">
        <v>1459</v>
      </c>
      <c r="C111" s="136" t="s">
        <v>1200</v>
      </c>
      <c r="D111" s="133">
        <v>4</v>
      </c>
      <c r="E111" s="134">
        <v>1500160</v>
      </c>
      <c r="F111" s="134">
        <v>6000640</v>
      </c>
      <c r="G111" s="134">
        <v>5342</v>
      </c>
      <c r="H111" s="134">
        <v>21368</v>
      </c>
      <c r="I111" s="131" t="s">
        <v>52</v>
      </c>
      <c r="J111" s="131" t="s">
        <v>52</v>
      </c>
      <c r="K111" s="134">
        <v>1505502</v>
      </c>
      <c r="L111" s="134">
        <v>6022008</v>
      </c>
      <c r="M111" s="136" t="s">
        <v>1463</v>
      </c>
      <c r="N111" s="196"/>
      <c r="O111" s="198" t="s">
        <v>52</v>
      </c>
      <c r="P111" s="198" t="s">
        <v>52</v>
      </c>
      <c r="Q111" s="198" t="s">
        <v>68</v>
      </c>
      <c r="R111" s="198" t="s">
        <v>56</v>
      </c>
      <c r="S111" s="198" t="s">
        <v>56</v>
      </c>
      <c r="T111" s="198" t="s">
        <v>57</v>
      </c>
      <c r="U111" s="197"/>
      <c r="V111" s="197"/>
      <c r="W111" s="197"/>
      <c r="X111" s="197"/>
      <c r="Y111" s="197"/>
      <c r="Z111" s="197"/>
      <c r="AA111" s="197"/>
      <c r="AB111" s="19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197"/>
      <c r="AP111" s="197"/>
      <c r="AQ111" s="197"/>
      <c r="AR111" s="198" t="s">
        <v>52</v>
      </c>
      <c r="AS111" s="198" t="s">
        <v>52</v>
      </c>
      <c r="AT111" s="197"/>
      <c r="AU111" s="198" t="s">
        <v>241</v>
      </c>
      <c r="AV111" s="197">
        <v>270</v>
      </c>
    </row>
    <row r="112" spans="1:48" ht="30" customHeight="1">
      <c r="A112" s="191" t="s">
        <v>956</v>
      </c>
      <c r="B112" s="191" t="s">
        <v>52</v>
      </c>
      <c r="C112" s="192" t="s">
        <v>58</v>
      </c>
      <c r="D112" s="193">
        <v>1</v>
      </c>
      <c r="E112" s="194" t="s">
        <v>52</v>
      </c>
      <c r="F112" s="195">
        <v>10569273</v>
      </c>
      <c r="G112" s="194" t="s">
        <v>52</v>
      </c>
      <c r="H112" s="195">
        <v>58227962</v>
      </c>
      <c r="I112" s="194" t="s">
        <v>52</v>
      </c>
      <c r="J112" s="195">
        <v>1891428472</v>
      </c>
      <c r="K112" s="194" t="s">
        <v>52</v>
      </c>
      <c r="L112" s="195">
        <v>1960225707</v>
      </c>
      <c r="M112" s="192" t="s">
        <v>52</v>
      </c>
      <c r="N112" s="132"/>
      <c r="O112" s="7" t="s">
        <v>52</v>
      </c>
      <c r="P112" s="7" t="s">
        <v>52</v>
      </c>
      <c r="Q112" s="7" t="s">
        <v>68</v>
      </c>
      <c r="R112" s="7" t="s">
        <v>56</v>
      </c>
      <c r="S112" s="7" t="s">
        <v>56</v>
      </c>
      <c r="T112" s="7" t="s">
        <v>57</v>
      </c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7" t="s">
        <v>52</v>
      </c>
      <c r="AS112" s="7" t="s">
        <v>52</v>
      </c>
      <c r="AT112" s="120"/>
      <c r="AU112" s="7" t="s">
        <v>243</v>
      </c>
      <c r="AV112" s="120">
        <v>271</v>
      </c>
    </row>
    <row r="113" spans="1:48" ht="30" customHeight="1">
      <c r="A113" s="130" t="s">
        <v>1464</v>
      </c>
      <c r="B113" s="130" t="s">
        <v>1465</v>
      </c>
      <c r="C113" s="136" t="s">
        <v>65</v>
      </c>
      <c r="D113" s="133">
        <v>62</v>
      </c>
      <c r="E113" s="134">
        <v>5754</v>
      </c>
      <c r="F113" s="134">
        <v>356748</v>
      </c>
      <c r="G113" s="134">
        <v>14675</v>
      </c>
      <c r="H113" s="134">
        <v>909850</v>
      </c>
      <c r="I113" s="134">
        <v>5583</v>
      </c>
      <c r="J113" s="134">
        <v>346146</v>
      </c>
      <c r="K113" s="134">
        <v>26012</v>
      </c>
      <c r="L113" s="134">
        <v>1612744</v>
      </c>
      <c r="M113" s="136" t="s">
        <v>1470</v>
      </c>
      <c r="N113" s="132"/>
      <c r="O113" s="7" t="s">
        <v>52</v>
      </c>
      <c r="P113" s="7" t="s">
        <v>52</v>
      </c>
      <c r="Q113" s="7" t="s">
        <v>68</v>
      </c>
      <c r="R113" s="7" t="s">
        <v>56</v>
      </c>
      <c r="S113" s="7" t="s">
        <v>56</v>
      </c>
      <c r="T113" s="7" t="s">
        <v>57</v>
      </c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7" t="s">
        <v>52</v>
      </c>
      <c r="AS113" s="7" t="s">
        <v>52</v>
      </c>
      <c r="AT113" s="120"/>
      <c r="AU113" s="7" t="s">
        <v>245</v>
      </c>
      <c r="AV113" s="120">
        <v>272</v>
      </c>
    </row>
    <row r="114" spans="1:48" ht="30" customHeight="1">
      <c r="A114" s="130" t="s">
        <v>1471</v>
      </c>
      <c r="B114" s="130" t="s">
        <v>1465</v>
      </c>
      <c r="C114" s="136" t="s">
        <v>65</v>
      </c>
      <c r="D114" s="133">
        <v>2</v>
      </c>
      <c r="E114" s="134">
        <v>4134</v>
      </c>
      <c r="F114" s="134">
        <v>8268</v>
      </c>
      <c r="G114" s="134">
        <v>10528</v>
      </c>
      <c r="H114" s="134">
        <v>21056</v>
      </c>
      <c r="I114" s="134">
        <v>4020</v>
      </c>
      <c r="J114" s="134">
        <v>8040</v>
      </c>
      <c r="K114" s="134">
        <v>18682</v>
      </c>
      <c r="L114" s="134">
        <v>37364</v>
      </c>
      <c r="M114" s="136" t="s">
        <v>1477</v>
      </c>
      <c r="N114" s="132"/>
      <c r="O114" s="7" t="s">
        <v>52</v>
      </c>
      <c r="P114" s="7" t="s">
        <v>52</v>
      </c>
      <c r="Q114" s="7" t="s">
        <v>68</v>
      </c>
      <c r="R114" s="7" t="s">
        <v>56</v>
      </c>
      <c r="S114" s="7" t="s">
        <v>56</v>
      </c>
      <c r="T114" s="7" t="s">
        <v>57</v>
      </c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7" t="s">
        <v>52</v>
      </c>
      <c r="AS114" s="7" t="s">
        <v>52</v>
      </c>
      <c r="AT114" s="120"/>
      <c r="AU114" s="7" t="s">
        <v>247</v>
      </c>
      <c r="AV114" s="120">
        <v>273</v>
      </c>
    </row>
    <row r="115" spans="1:48" ht="30" customHeight="1">
      <c r="A115" s="130" t="s">
        <v>1478</v>
      </c>
      <c r="B115" s="130" t="s">
        <v>1465</v>
      </c>
      <c r="C115" s="136" t="s">
        <v>65</v>
      </c>
      <c r="D115" s="133">
        <v>88</v>
      </c>
      <c r="E115" s="134">
        <v>8269</v>
      </c>
      <c r="F115" s="134">
        <v>727672</v>
      </c>
      <c r="G115" s="134">
        <v>21057</v>
      </c>
      <c r="H115" s="134">
        <v>1853016</v>
      </c>
      <c r="I115" s="134">
        <v>8040</v>
      </c>
      <c r="J115" s="134">
        <v>707520</v>
      </c>
      <c r="K115" s="134">
        <v>37366</v>
      </c>
      <c r="L115" s="134">
        <v>3288208</v>
      </c>
      <c r="M115" s="136" t="s">
        <v>1482</v>
      </c>
      <c r="N115" s="132"/>
      <c r="O115" s="7" t="s">
        <v>52</v>
      </c>
      <c r="P115" s="7" t="s">
        <v>52</v>
      </c>
      <c r="Q115" s="7" t="s">
        <v>68</v>
      </c>
      <c r="R115" s="7" t="s">
        <v>56</v>
      </c>
      <c r="S115" s="7" t="s">
        <v>56</v>
      </c>
      <c r="T115" s="7" t="s">
        <v>57</v>
      </c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7" t="s">
        <v>52</v>
      </c>
      <c r="AS115" s="7" t="s">
        <v>52</v>
      </c>
      <c r="AT115" s="120"/>
      <c r="AU115" s="7" t="s">
        <v>249</v>
      </c>
      <c r="AV115" s="120">
        <v>274</v>
      </c>
    </row>
    <row r="116" spans="1:48" ht="30" customHeight="1">
      <c r="A116" s="130" t="s">
        <v>1483</v>
      </c>
      <c r="B116" s="130" t="s">
        <v>1465</v>
      </c>
      <c r="C116" s="136" t="s">
        <v>65</v>
      </c>
      <c r="D116" s="133">
        <v>14</v>
      </c>
      <c r="E116" s="134">
        <v>5112</v>
      </c>
      <c r="F116" s="134">
        <v>71568</v>
      </c>
      <c r="G116" s="134">
        <v>13015</v>
      </c>
      <c r="H116" s="134">
        <v>182210</v>
      </c>
      <c r="I116" s="134">
        <v>4971</v>
      </c>
      <c r="J116" s="134">
        <v>69594</v>
      </c>
      <c r="K116" s="134">
        <v>23098</v>
      </c>
      <c r="L116" s="134">
        <v>323372</v>
      </c>
      <c r="M116" s="136" t="s">
        <v>1488</v>
      </c>
      <c r="N116" s="132"/>
      <c r="O116" s="7" t="s">
        <v>52</v>
      </c>
      <c r="P116" s="7" t="s">
        <v>52</v>
      </c>
      <c r="Q116" s="7" t="s">
        <v>68</v>
      </c>
      <c r="R116" s="7" t="s">
        <v>56</v>
      </c>
      <c r="S116" s="7" t="s">
        <v>56</v>
      </c>
      <c r="T116" s="7" t="s">
        <v>57</v>
      </c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7" t="s">
        <v>52</v>
      </c>
      <c r="AS116" s="7" t="s">
        <v>52</v>
      </c>
      <c r="AT116" s="120"/>
      <c r="AU116" s="7" t="s">
        <v>251</v>
      </c>
      <c r="AV116" s="120">
        <v>275</v>
      </c>
    </row>
    <row r="117" spans="1:48" ht="30" customHeight="1">
      <c r="A117" s="130" t="s">
        <v>1489</v>
      </c>
      <c r="B117" s="130" t="s">
        <v>1465</v>
      </c>
      <c r="C117" s="136" t="s">
        <v>65</v>
      </c>
      <c r="D117" s="133">
        <v>298</v>
      </c>
      <c r="E117" s="134">
        <v>10714</v>
      </c>
      <c r="F117" s="134">
        <v>3192772</v>
      </c>
      <c r="G117" s="134">
        <v>27275</v>
      </c>
      <c r="H117" s="134">
        <v>8127950</v>
      </c>
      <c r="I117" s="134">
        <v>10420</v>
      </c>
      <c r="J117" s="134">
        <v>3105160</v>
      </c>
      <c r="K117" s="134">
        <v>48409</v>
      </c>
      <c r="L117" s="134">
        <v>14425882</v>
      </c>
      <c r="M117" s="136" t="s">
        <v>1494</v>
      </c>
      <c r="N117" s="132"/>
      <c r="O117" s="7" t="s">
        <v>52</v>
      </c>
      <c r="P117" s="7" t="s">
        <v>52</v>
      </c>
      <c r="Q117" s="7" t="s">
        <v>68</v>
      </c>
      <c r="R117" s="7" t="s">
        <v>56</v>
      </c>
      <c r="S117" s="7" t="s">
        <v>56</v>
      </c>
      <c r="T117" s="7" t="s">
        <v>57</v>
      </c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7" t="s">
        <v>52</v>
      </c>
      <c r="AS117" s="7" t="s">
        <v>52</v>
      </c>
      <c r="AT117" s="120"/>
      <c r="AU117" s="7" t="s">
        <v>253</v>
      </c>
      <c r="AV117" s="120">
        <v>276</v>
      </c>
    </row>
    <row r="118" spans="1:48" ht="30" customHeight="1">
      <c r="A118" s="130" t="s">
        <v>1495</v>
      </c>
      <c r="B118" s="130" t="s">
        <v>1496</v>
      </c>
      <c r="C118" s="136" t="s">
        <v>65</v>
      </c>
      <c r="D118" s="133">
        <v>600</v>
      </c>
      <c r="E118" s="131" t="s">
        <v>52</v>
      </c>
      <c r="F118" s="131" t="s">
        <v>52</v>
      </c>
      <c r="G118" s="131" t="s">
        <v>52</v>
      </c>
      <c r="H118" s="131" t="s">
        <v>52</v>
      </c>
      <c r="I118" s="134">
        <v>35200</v>
      </c>
      <c r="J118" s="134">
        <v>21120000</v>
      </c>
      <c r="K118" s="134">
        <v>35200</v>
      </c>
      <c r="L118" s="134">
        <v>21120000</v>
      </c>
      <c r="M118" s="136" t="s">
        <v>1497</v>
      </c>
      <c r="N118" s="132"/>
      <c r="O118" s="7" t="s">
        <v>52</v>
      </c>
      <c r="P118" s="7" t="s">
        <v>52</v>
      </c>
      <c r="Q118" s="7" t="s">
        <v>68</v>
      </c>
      <c r="R118" s="7" t="s">
        <v>56</v>
      </c>
      <c r="S118" s="7" t="s">
        <v>56</v>
      </c>
      <c r="T118" s="7" t="s">
        <v>57</v>
      </c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7" t="s">
        <v>52</v>
      </c>
      <c r="AS118" s="7" t="s">
        <v>52</v>
      </c>
      <c r="AT118" s="120"/>
      <c r="AU118" s="7" t="s">
        <v>255</v>
      </c>
      <c r="AV118" s="120">
        <v>277</v>
      </c>
    </row>
    <row r="119" spans="1:48" ht="30" customHeight="1">
      <c r="A119" s="130" t="s">
        <v>1495</v>
      </c>
      <c r="B119" s="130" t="s">
        <v>1498</v>
      </c>
      <c r="C119" s="136" t="s">
        <v>65</v>
      </c>
      <c r="D119" s="134">
        <v>3939</v>
      </c>
      <c r="E119" s="131" t="s">
        <v>52</v>
      </c>
      <c r="F119" s="131" t="s">
        <v>52</v>
      </c>
      <c r="G119" s="131" t="s">
        <v>52</v>
      </c>
      <c r="H119" s="131" t="s">
        <v>52</v>
      </c>
      <c r="I119" s="134">
        <v>40615</v>
      </c>
      <c r="J119" s="134">
        <v>159982485</v>
      </c>
      <c r="K119" s="134">
        <v>40615</v>
      </c>
      <c r="L119" s="134">
        <v>159982485</v>
      </c>
      <c r="M119" s="136" t="s">
        <v>1499</v>
      </c>
      <c r="N119" s="132"/>
      <c r="O119" s="7" t="s">
        <v>52</v>
      </c>
      <c r="P119" s="7" t="s">
        <v>52</v>
      </c>
      <c r="Q119" s="7" t="s">
        <v>68</v>
      </c>
      <c r="R119" s="7" t="s">
        <v>56</v>
      </c>
      <c r="S119" s="7" t="s">
        <v>56</v>
      </c>
      <c r="T119" s="7" t="s">
        <v>57</v>
      </c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7" t="s">
        <v>52</v>
      </c>
      <c r="AS119" s="7" t="s">
        <v>52</v>
      </c>
      <c r="AT119" s="120"/>
      <c r="AU119" s="7" t="s">
        <v>257</v>
      </c>
      <c r="AV119" s="120">
        <v>278</v>
      </c>
    </row>
    <row r="120" spans="1:48" ht="30" customHeight="1">
      <c r="A120" s="130" t="s">
        <v>1500</v>
      </c>
      <c r="B120" s="130" t="s">
        <v>1501</v>
      </c>
      <c r="C120" s="136" t="s">
        <v>65</v>
      </c>
      <c r="D120" s="134">
        <v>4539</v>
      </c>
      <c r="E120" s="133">
        <v>494</v>
      </c>
      <c r="F120" s="134">
        <v>2242266</v>
      </c>
      <c r="G120" s="134">
        <v>7071</v>
      </c>
      <c r="H120" s="134">
        <v>32095269</v>
      </c>
      <c r="I120" s="134">
        <v>2332</v>
      </c>
      <c r="J120" s="134">
        <v>10584948</v>
      </c>
      <c r="K120" s="134">
        <v>9897</v>
      </c>
      <c r="L120" s="134">
        <v>44922483</v>
      </c>
      <c r="M120" s="136" t="s">
        <v>1506</v>
      </c>
      <c r="N120" s="132"/>
      <c r="O120" s="7" t="s">
        <v>52</v>
      </c>
      <c r="P120" s="7" t="s">
        <v>52</v>
      </c>
      <c r="Q120" s="7" t="s">
        <v>68</v>
      </c>
      <c r="R120" s="7" t="s">
        <v>56</v>
      </c>
      <c r="S120" s="7" t="s">
        <v>56</v>
      </c>
      <c r="T120" s="7" t="s">
        <v>57</v>
      </c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7" t="s">
        <v>52</v>
      </c>
      <c r="AS120" s="7" t="s">
        <v>52</v>
      </c>
      <c r="AT120" s="120"/>
      <c r="AU120" s="7" t="s">
        <v>259</v>
      </c>
      <c r="AV120" s="120">
        <v>279</v>
      </c>
    </row>
    <row r="121" spans="1:48" ht="30" customHeight="1">
      <c r="A121" s="130" t="s">
        <v>1507</v>
      </c>
      <c r="B121" s="130" t="s">
        <v>1508</v>
      </c>
      <c r="C121" s="136" t="s">
        <v>65</v>
      </c>
      <c r="D121" s="134">
        <v>91097</v>
      </c>
      <c r="E121" s="131" t="s">
        <v>52</v>
      </c>
      <c r="F121" s="131" t="s">
        <v>52</v>
      </c>
      <c r="G121" s="131" t="s">
        <v>52</v>
      </c>
      <c r="H121" s="131" t="s">
        <v>52</v>
      </c>
      <c r="I121" s="134">
        <v>4000</v>
      </c>
      <c r="J121" s="134">
        <v>364388000</v>
      </c>
      <c r="K121" s="134">
        <v>4000</v>
      </c>
      <c r="L121" s="134">
        <v>364388000</v>
      </c>
      <c r="M121" s="136" t="s">
        <v>1509</v>
      </c>
      <c r="N121" s="132"/>
      <c r="O121" s="7" t="s">
        <v>52</v>
      </c>
      <c r="P121" s="7" t="s">
        <v>52</v>
      </c>
      <c r="Q121" s="7" t="s">
        <v>68</v>
      </c>
      <c r="R121" s="7" t="s">
        <v>56</v>
      </c>
      <c r="S121" s="7" t="s">
        <v>56</v>
      </c>
      <c r="T121" s="7" t="s">
        <v>57</v>
      </c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7" t="s">
        <v>52</v>
      </c>
      <c r="AS121" s="7" t="s">
        <v>52</v>
      </c>
      <c r="AT121" s="120"/>
      <c r="AU121" s="7" t="s">
        <v>261</v>
      </c>
      <c r="AV121" s="120">
        <v>280</v>
      </c>
    </row>
    <row r="122" spans="1:48" ht="30" customHeight="1">
      <c r="A122" s="130" t="s">
        <v>1507</v>
      </c>
      <c r="B122" s="130" t="s">
        <v>1510</v>
      </c>
      <c r="C122" s="136" t="s">
        <v>65</v>
      </c>
      <c r="D122" s="133">
        <v>100</v>
      </c>
      <c r="E122" s="131" t="s">
        <v>52</v>
      </c>
      <c r="F122" s="131" t="s">
        <v>52</v>
      </c>
      <c r="G122" s="131" t="s">
        <v>52</v>
      </c>
      <c r="H122" s="131" t="s">
        <v>52</v>
      </c>
      <c r="I122" s="134">
        <v>3200</v>
      </c>
      <c r="J122" s="134">
        <v>320000</v>
      </c>
      <c r="K122" s="134">
        <v>3200</v>
      </c>
      <c r="L122" s="134">
        <v>320000</v>
      </c>
      <c r="M122" s="136" t="s">
        <v>1511</v>
      </c>
      <c r="N122" s="132"/>
      <c r="O122" s="7" t="s">
        <v>52</v>
      </c>
      <c r="P122" s="7" t="s">
        <v>52</v>
      </c>
      <c r="Q122" s="7" t="s">
        <v>68</v>
      </c>
      <c r="R122" s="7" t="s">
        <v>56</v>
      </c>
      <c r="S122" s="7" t="s">
        <v>56</v>
      </c>
      <c r="T122" s="7" t="s">
        <v>57</v>
      </c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7" t="s">
        <v>52</v>
      </c>
      <c r="AS122" s="7" t="s">
        <v>52</v>
      </c>
      <c r="AT122" s="120"/>
      <c r="AU122" s="7" t="s">
        <v>263</v>
      </c>
      <c r="AV122" s="120">
        <v>281</v>
      </c>
    </row>
    <row r="123" spans="1:48" ht="30" customHeight="1">
      <c r="A123" s="130" t="s">
        <v>1507</v>
      </c>
      <c r="B123" s="130" t="s">
        <v>1512</v>
      </c>
      <c r="C123" s="136" t="s">
        <v>65</v>
      </c>
      <c r="D123" s="133">
        <v>30</v>
      </c>
      <c r="E123" s="131" t="s">
        <v>52</v>
      </c>
      <c r="F123" s="131" t="s">
        <v>52</v>
      </c>
      <c r="G123" s="131" t="s">
        <v>52</v>
      </c>
      <c r="H123" s="131" t="s">
        <v>52</v>
      </c>
      <c r="I123" s="134">
        <v>10000</v>
      </c>
      <c r="J123" s="134">
        <v>300000</v>
      </c>
      <c r="K123" s="134">
        <v>10000</v>
      </c>
      <c r="L123" s="134">
        <v>300000</v>
      </c>
      <c r="M123" s="136" t="s">
        <v>1513</v>
      </c>
      <c r="N123" s="132"/>
      <c r="O123" s="7" t="s">
        <v>52</v>
      </c>
      <c r="P123" s="7" t="s">
        <v>52</v>
      </c>
      <c r="Q123" s="7" t="s">
        <v>68</v>
      </c>
      <c r="R123" s="7" t="s">
        <v>56</v>
      </c>
      <c r="S123" s="7" t="s">
        <v>56</v>
      </c>
      <c r="T123" s="7" t="s">
        <v>57</v>
      </c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7" t="s">
        <v>52</v>
      </c>
      <c r="AS123" s="7" t="s">
        <v>52</v>
      </c>
      <c r="AT123" s="120"/>
      <c r="AU123" s="7" t="s">
        <v>265</v>
      </c>
      <c r="AV123" s="120">
        <v>282</v>
      </c>
    </row>
    <row r="124" spans="1:48" ht="30" customHeight="1">
      <c r="A124" s="130" t="s">
        <v>1507</v>
      </c>
      <c r="B124" s="130" t="s">
        <v>1514</v>
      </c>
      <c r="C124" s="136" t="s">
        <v>65</v>
      </c>
      <c r="D124" s="134">
        <v>3452</v>
      </c>
      <c r="E124" s="133">
        <v>737</v>
      </c>
      <c r="F124" s="134">
        <v>2544124</v>
      </c>
      <c r="G124" s="134">
        <v>2126</v>
      </c>
      <c r="H124" s="134">
        <v>7338952</v>
      </c>
      <c r="I124" s="133">
        <v>785</v>
      </c>
      <c r="J124" s="134">
        <v>2709820</v>
      </c>
      <c r="K124" s="134">
        <v>3648</v>
      </c>
      <c r="L124" s="134">
        <v>12592896</v>
      </c>
      <c r="M124" s="136" t="s">
        <v>1519</v>
      </c>
      <c r="N124" s="132"/>
      <c r="O124" s="7" t="s">
        <v>52</v>
      </c>
      <c r="P124" s="7" t="s">
        <v>52</v>
      </c>
      <c r="Q124" s="7" t="s">
        <v>68</v>
      </c>
      <c r="R124" s="7" t="s">
        <v>56</v>
      </c>
      <c r="S124" s="7" t="s">
        <v>56</v>
      </c>
      <c r="T124" s="7" t="s">
        <v>57</v>
      </c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7" t="s">
        <v>52</v>
      </c>
      <c r="AS124" s="7" t="s">
        <v>52</v>
      </c>
      <c r="AT124" s="120"/>
      <c r="AU124" s="7" t="s">
        <v>267</v>
      </c>
      <c r="AV124" s="120">
        <v>283</v>
      </c>
    </row>
    <row r="125" spans="1:48" ht="30" customHeight="1">
      <c r="A125" s="130" t="s">
        <v>1520</v>
      </c>
      <c r="B125" s="130" t="s">
        <v>1521</v>
      </c>
      <c r="C125" s="136" t="s">
        <v>65</v>
      </c>
      <c r="D125" s="134">
        <v>95039</v>
      </c>
      <c r="E125" s="133">
        <v>15</v>
      </c>
      <c r="F125" s="134">
        <v>1425585</v>
      </c>
      <c r="G125" s="133">
        <v>81</v>
      </c>
      <c r="H125" s="134">
        <v>7698159</v>
      </c>
      <c r="I125" s="133">
        <v>11</v>
      </c>
      <c r="J125" s="134">
        <v>1045429</v>
      </c>
      <c r="K125" s="133">
        <v>107</v>
      </c>
      <c r="L125" s="134">
        <v>10169173</v>
      </c>
      <c r="M125" s="136" t="s">
        <v>1525</v>
      </c>
      <c r="N125" s="132"/>
      <c r="O125" s="7" t="s">
        <v>52</v>
      </c>
      <c r="P125" s="7" t="s">
        <v>52</v>
      </c>
      <c r="Q125" s="7" t="s">
        <v>68</v>
      </c>
      <c r="R125" s="7" t="s">
        <v>56</v>
      </c>
      <c r="S125" s="7" t="s">
        <v>56</v>
      </c>
      <c r="T125" s="7" t="s">
        <v>57</v>
      </c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7" t="s">
        <v>52</v>
      </c>
      <c r="AS125" s="7" t="s">
        <v>52</v>
      </c>
      <c r="AT125" s="120"/>
      <c r="AU125" s="7" t="s">
        <v>269</v>
      </c>
      <c r="AV125" s="120">
        <v>284</v>
      </c>
    </row>
    <row r="126" spans="1:48" ht="30" customHeight="1">
      <c r="A126" s="130" t="s">
        <v>1520</v>
      </c>
      <c r="B126" s="130" t="s">
        <v>1526</v>
      </c>
      <c r="C126" s="136" t="s">
        <v>65</v>
      </c>
      <c r="D126" s="133">
        <v>30</v>
      </c>
      <c r="E126" s="133">
        <v>9</v>
      </c>
      <c r="F126" s="133">
        <v>270</v>
      </c>
      <c r="G126" s="133">
        <v>50</v>
      </c>
      <c r="H126" s="134">
        <v>1500</v>
      </c>
      <c r="I126" s="133">
        <v>6</v>
      </c>
      <c r="J126" s="133">
        <v>180</v>
      </c>
      <c r="K126" s="133">
        <v>65</v>
      </c>
      <c r="L126" s="134">
        <v>1950</v>
      </c>
      <c r="M126" s="136" t="s">
        <v>1529</v>
      </c>
      <c r="N126" s="132"/>
      <c r="O126" s="7" t="s">
        <v>52</v>
      </c>
      <c r="P126" s="7" t="s">
        <v>52</v>
      </c>
      <c r="Q126" s="7" t="s">
        <v>68</v>
      </c>
      <c r="R126" s="7" t="s">
        <v>56</v>
      </c>
      <c r="S126" s="7" t="s">
        <v>56</v>
      </c>
      <c r="T126" s="7" t="s">
        <v>57</v>
      </c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7" t="s">
        <v>52</v>
      </c>
      <c r="AS126" s="7" t="s">
        <v>52</v>
      </c>
      <c r="AT126" s="120"/>
      <c r="AU126" s="7" t="s">
        <v>271</v>
      </c>
      <c r="AV126" s="120">
        <v>285</v>
      </c>
    </row>
    <row r="127" spans="1:48" ht="30" customHeight="1">
      <c r="A127" s="130" t="s">
        <v>1530</v>
      </c>
      <c r="B127" s="130" t="s">
        <v>1531</v>
      </c>
      <c r="C127" s="136" t="s">
        <v>1045</v>
      </c>
      <c r="D127" s="135">
        <v>144082.35</v>
      </c>
      <c r="E127" s="131" t="s">
        <v>52</v>
      </c>
      <c r="F127" s="131" t="s">
        <v>52</v>
      </c>
      <c r="G127" s="131" t="s">
        <v>52</v>
      </c>
      <c r="H127" s="131" t="s">
        <v>52</v>
      </c>
      <c r="I127" s="134">
        <v>9000</v>
      </c>
      <c r="J127" s="134">
        <v>1296741150</v>
      </c>
      <c r="K127" s="134">
        <v>9000</v>
      </c>
      <c r="L127" s="134">
        <v>1296741150</v>
      </c>
      <c r="M127" s="136" t="s">
        <v>1532</v>
      </c>
      <c r="N127" s="132"/>
      <c r="O127" s="7" t="s">
        <v>52</v>
      </c>
      <c r="P127" s="7" t="s">
        <v>52</v>
      </c>
      <c r="Q127" s="7" t="s">
        <v>68</v>
      </c>
      <c r="R127" s="7" t="s">
        <v>56</v>
      </c>
      <c r="S127" s="7" t="s">
        <v>56</v>
      </c>
      <c r="T127" s="7" t="s">
        <v>57</v>
      </c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7" t="s">
        <v>52</v>
      </c>
      <c r="AS127" s="7" t="s">
        <v>52</v>
      </c>
      <c r="AT127" s="120"/>
      <c r="AU127" s="7" t="s">
        <v>273</v>
      </c>
      <c r="AV127" s="120">
        <v>286</v>
      </c>
    </row>
    <row r="128" spans="1:48" s="199" customFormat="1" ht="30" customHeight="1">
      <c r="A128" s="130" t="s">
        <v>1533</v>
      </c>
      <c r="B128" s="130" t="s">
        <v>1534</v>
      </c>
      <c r="C128" s="136" t="s">
        <v>58</v>
      </c>
      <c r="D128" s="133">
        <v>10</v>
      </c>
      <c r="E128" s="131" t="s">
        <v>52</v>
      </c>
      <c r="F128" s="131" t="s">
        <v>52</v>
      </c>
      <c r="G128" s="131" t="s">
        <v>52</v>
      </c>
      <c r="H128" s="131" t="s">
        <v>52</v>
      </c>
      <c r="I128" s="134">
        <v>3000000</v>
      </c>
      <c r="J128" s="134">
        <v>30000000</v>
      </c>
      <c r="K128" s="134">
        <v>3000000</v>
      </c>
      <c r="L128" s="134">
        <v>30000000</v>
      </c>
      <c r="M128" s="136" t="s">
        <v>1536</v>
      </c>
      <c r="N128" s="196"/>
      <c r="O128" s="198" t="s">
        <v>52</v>
      </c>
      <c r="P128" s="198" t="s">
        <v>52</v>
      </c>
      <c r="Q128" s="198" t="s">
        <v>68</v>
      </c>
      <c r="R128" s="198" t="s">
        <v>56</v>
      </c>
      <c r="S128" s="198" t="s">
        <v>56</v>
      </c>
      <c r="T128" s="198" t="s">
        <v>57</v>
      </c>
      <c r="U128" s="197"/>
      <c r="V128" s="197"/>
      <c r="W128" s="197"/>
      <c r="X128" s="197"/>
      <c r="Y128" s="197"/>
      <c r="Z128" s="197"/>
      <c r="AA128" s="197"/>
      <c r="AB128" s="197"/>
      <c r="AC128" s="197"/>
      <c r="AD128" s="197"/>
      <c r="AE128" s="197"/>
      <c r="AF128" s="197"/>
      <c r="AG128" s="197"/>
      <c r="AH128" s="197"/>
      <c r="AI128" s="197"/>
      <c r="AJ128" s="197"/>
      <c r="AK128" s="197"/>
      <c r="AL128" s="197"/>
      <c r="AM128" s="197"/>
      <c r="AN128" s="197"/>
      <c r="AO128" s="197"/>
      <c r="AP128" s="197"/>
      <c r="AQ128" s="197"/>
      <c r="AR128" s="198" t="s">
        <v>52</v>
      </c>
      <c r="AS128" s="198" t="s">
        <v>52</v>
      </c>
      <c r="AT128" s="197"/>
      <c r="AU128" s="198" t="s">
        <v>276</v>
      </c>
      <c r="AV128" s="197">
        <v>288</v>
      </c>
    </row>
    <row r="129" spans="1:48" ht="30" customHeight="1">
      <c r="A129" s="191" t="s">
        <v>957</v>
      </c>
      <c r="B129" s="191" t="s">
        <v>52</v>
      </c>
      <c r="C129" s="192" t="s">
        <v>58</v>
      </c>
      <c r="D129" s="193">
        <v>1</v>
      </c>
      <c r="E129" s="194" t="s">
        <v>52</v>
      </c>
      <c r="F129" s="195">
        <v>13942196516</v>
      </c>
      <c r="G129" s="194" t="s">
        <v>52</v>
      </c>
      <c r="H129" s="194" t="s">
        <v>52</v>
      </c>
      <c r="I129" s="194" t="s">
        <v>52</v>
      </c>
      <c r="J129" s="194" t="s">
        <v>52</v>
      </c>
      <c r="K129" s="194" t="s">
        <v>52</v>
      </c>
      <c r="L129" s="195">
        <v>13942196516</v>
      </c>
      <c r="M129" s="192" t="s">
        <v>52</v>
      </c>
      <c r="N129" s="132"/>
      <c r="O129" s="7" t="s">
        <v>52</v>
      </c>
      <c r="P129" s="7" t="s">
        <v>52</v>
      </c>
      <c r="Q129" s="7" t="s">
        <v>68</v>
      </c>
      <c r="R129" s="7" t="s">
        <v>56</v>
      </c>
      <c r="S129" s="7" t="s">
        <v>56</v>
      </c>
      <c r="T129" s="7" t="s">
        <v>57</v>
      </c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7" t="s">
        <v>52</v>
      </c>
      <c r="AS129" s="7" t="s">
        <v>52</v>
      </c>
      <c r="AT129" s="120"/>
      <c r="AU129" s="7" t="s">
        <v>278</v>
      </c>
      <c r="AV129" s="120">
        <v>289</v>
      </c>
    </row>
    <row r="130" spans="1:48" ht="30" customHeight="1">
      <c r="A130" s="130" t="s">
        <v>1537</v>
      </c>
      <c r="B130" s="130" t="s">
        <v>1538</v>
      </c>
      <c r="C130" s="136" t="s">
        <v>65</v>
      </c>
      <c r="D130" s="133">
        <v>62</v>
      </c>
      <c r="E130" s="134">
        <v>1870000</v>
      </c>
      <c r="F130" s="134">
        <v>115940000</v>
      </c>
      <c r="G130" s="131" t="s">
        <v>52</v>
      </c>
      <c r="H130" s="131" t="s">
        <v>52</v>
      </c>
      <c r="I130" s="131" t="s">
        <v>52</v>
      </c>
      <c r="J130" s="131" t="s">
        <v>52</v>
      </c>
      <c r="K130" s="134">
        <v>1870000</v>
      </c>
      <c r="L130" s="134">
        <v>115940000</v>
      </c>
      <c r="M130" s="136" t="s">
        <v>1539</v>
      </c>
      <c r="N130" s="132"/>
      <c r="O130" s="7" t="s">
        <v>52</v>
      </c>
      <c r="P130" s="7" t="s">
        <v>52</v>
      </c>
      <c r="Q130" s="7" t="s">
        <v>68</v>
      </c>
      <c r="R130" s="7" t="s">
        <v>56</v>
      </c>
      <c r="S130" s="7" t="s">
        <v>56</v>
      </c>
      <c r="T130" s="7" t="s">
        <v>57</v>
      </c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7" t="s">
        <v>52</v>
      </c>
      <c r="AS130" s="7" t="s">
        <v>52</v>
      </c>
      <c r="AT130" s="120"/>
      <c r="AU130" s="7" t="s">
        <v>280</v>
      </c>
      <c r="AV130" s="120">
        <v>290</v>
      </c>
    </row>
    <row r="131" spans="1:48" ht="30" customHeight="1">
      <c r="A131" s="130" t="s">
        <v>1540</v>
      </c>
      <c r="B131" s="130" t="s">
        <v>1541</v>
      </c>
      <c r="C131" s="136" t="s">
        <v>65</v>
      </c>
      <c r="D131" s="133">
        <v>2</v>
      </c>
      <c r="E131" s="134">
        <v>1300000</v>
      </c>
      <c r="F131" s="134">
        <v>2600000</v>
      </c>
      <c r="G131" s="131" t="s">
        <v>52</v>
      </c>
      <c r="H131" s="131" t="s">
        <v>52</v>
      </c>
      <c r="I131" s="131" t="s">
        <v>52</v>
      </c>
      <c r="J131" s="131" t="s">
        <v>52</v>
      </c>
      <c r="K131" s="134">
        <v>1300000</v>
      </c>
      <c r="L131" s="134">
        <v>2600000</v>
      </c>
      <c r="M131" s="136" t="s">
        <v>1542</v>
      </c>
      <c r="N131" s="132"/>
      <c r="O131" s="7" t="s">
        <v>52</v>
      </c>
      <c r="P131" s="7" t="s">
        <v>52</v>
      </c>
      <c r="Q131" s="7" t="s">
        <v>68</v>
      </c>
      <c r="R131" s="7" t="s">
        <v>56</v>
      </c>
      <c r="S131" s="7" t="s">
        <v>56</v>
      </c>
      <c r="T131" s="7" t="s">
        <v>57</v>
      </c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7" t="s">
        <v>52</v>
      </c>
      <c r="AS131" s="7" t="s">
        <v>52</v>
      </c>
      <c r="AT131" s="120"/>
      <c r="AU131" s="7" t="s">
        <v>282</v>
      </c>
      <c r="AV131" s="120">
        <v>291</v>
      </c>
    </row>
    <row r="132" spans="1:48" ht="30" customHeight="1">
      <c r="A132" s="130" t="s">
        <v>1540</v>
      </c>
      <c r="B132" s="130" t="s">
        <v>1543</v>
      </c>
      <c r="C132" s="136" t="s">
        <v>65</v>
      </c>
      <c r="D132" s="133">
        <v>88</v>
      </c>
      <c r="E132" s="134">
        <v>1870000</v>
      </c>
      <c r="F132" s="134">
        <v>164560000</v>
      </c>
      <c r="G132" s="131" t="s">
        <v>52</v>
      </c>
      <c r="H132" s="131" t="s">
        <v>52</v>
      </c>
      <c r="I132" s="131" t="s">
        <v>52</v>
      </c>
      <c r="J132" s="131" t="s">
        <v>52</v>
      </c>
      <c r="K132" s="134">
        <v>1870000</v>
      </c>
      <c r="L132" s="134">
        <v>164560000</v>
      </c>
      <c r="M132" s="136" t="s">
        <v>1544</v>
      </c>
      <c r="N132" s="132"/>
      <c r="O132" s="7" t="s">
        <v>52</v>
      </c>
      <c r="P132" s="7" t="s">
        <v>52</v>
      </c>
      <c r="Q132" s="7" t="s">
        <v>68</v>
      </c>
      <c r="R132" s="7" t="s">
        <v>56</v>
      </c>
      <c r="S132" s="7" t="s">
        <v>56</v>
      </c>
      <c r="T132" s="7" t="s">
        <v>57</v>
      </c>
      <c r="U132" s="120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7" t="s">
        <v>52</v>
      </c>
      <c r="AS132" s="7" t="s">
        <v>52</v>
      </c>
      <c r="AT132" s="120"/>
      <c r="AU132" s="7" t="s">
        <v>284</v>
      </c>
      <c r="AV132" s="120">
        <v>292</v>
      </c>
    </row>
    <row r="133" spans="1:48" ht="30" customHeight="1">
      <c r="A133" s="130" t="s">
        <v>1540</v>
      </c>
      <c r="B133" s="130" t="s">
        <v>1545</v>
      </c>
      <c r="C133" s="136" t="s">
        <v>65</v>
      </c>
      <c r="D133" s="133">
        <v>14</v>
      </c>
      <c r="E133" s="134">
        <v>1430000</v>
      </c>
      <c r="F133" s="134">
        <v>20020000</v>
      </c>
      <c r="G133" s="131" t="s">
        <v>52</v>
      </c>
      <c r="H133" s="131" t="s">
        <v>52</v>
      </c>
      <c r="I133" s="131" t="s">
        <v>52</v>
      </c>
      <c r="J133" s="131" t="s">
        <v>52</v>
      </c>
      <c r="K133" s="134">
        <v>1430000</v>
      </c>
      <c r="L133" s="134">
        <v>20020000</v>
      </c>
      <c r="M133" s="136" t="s">
        <v>1546</v>
      </c>
      <c r="N133" s="132"/>
      <c r="O133" s="7" t="s">
        <v>52</v>
      </c>
      <c r="P133" s="7" t="s">
        <v>52</v>
      </c>
      <c r="Q133" s="7" t="s">
        <v>68</v>
      </c>
      <c r="R133" s="7" t="s">
        <v>56</v>
      </c>
      <c r="S133" s="7" t="s">
        <v>56</v>
      </c>
      <c r="T133" s="7" t="s">
        <v>57</v>
      </c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7" t="s">
        <v>52</v>
      </c>
      <c r="AS133" s="7" t="s">
        <v>52</v>
      </c>
      <c r="AT133" s="120"/>
      <c r="AU133" s="7" t="s">
        <v>286</v>
      </c>
      <c r="AV133" s="120">
        <v>293</v>
      </c>
    </row>
    <row r="134" spans="1:48" ht="30" customHeight="1">
      <c r="A134" s="130" t="s">
        <v>1540</v>
      </c>
      <c r="B134" s="130" t="s">
        <v>1547</v>
      </c>
      <c r="C134" s="136" t="s">
        <v>65</v>
      </c>
      <c r="D134" s="133">
        <v>298</v>
      </c>
      <c r="E134" s="134">
        <v>2090000</v>
      </c>
      <c r="F134" s="134">
        <v>622820000</v>
      </c>
      <c r="G134" s="131" t="s">
        <v>52</v>
      </c>
      <c r="H134" s="131" t="s">
        <v>52</v>
      </c>
      <c r="I134" s="131" t="s">
        <v>52</v>
      </c>
      <c r="J134" s="131" t="s">
        <v>52</v>
      </c>
      <c r="K134" s="134">
        <v>2090000</v>
      </c>
      <c r="L134" s="134">
        <v>622820000</v>
      </c>
      <c r="M134" s="136" t="s">
        <v>1548</v>
      </c>
      <c r="N134" s="132"/>
      <c r="O134" s="7" t="s">
        <v>52</v>
      </c>
      <c r="P134" s="7" t="s">
        <v>52</v>
      </c>
      <c r="Q134" s="7" t="s">
        <v>68</v>
      </c>
      <c r="R134" s="7" t="s">
        <v>56</v>
      </c>
      <c r="S134" s="7" t="s">
        <v>56</v>
      </c>
      <c r="T134" s="7" t="s">
        <v>57</v>
      </c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7" t="s">
        <v>52</v>
      </c>
      <c r="AS134" s="7" t="s">
        <v>52</v>
      </c>
      <c r="AT134" s="120"/>
      <c r="AU134" s="7" t="s">
        <v>288</v>
      </c>
      <c r="AV134" s="120">
        <v>294</v>
      </c>
    </row>
    <row r="135" spans="1:48" ht="30" customHeight="1">
      <c r="A135" s="130" t="s">
        <v>1549</v>
      </c>
      <c r="B135" s="130" t="s">
        <v>1550</v>
      </c>
      <c r="C135" s="136" t="s">
        <v>65</v>
      </c>
      <c r="D135" s="133">
        <v>30</v>
      </c>
      <c r="E135" s="134">
        <v>108000</v>
      </c>
      <c r="F135" s="134">
        <v>3240000</v>
      </c>
      <c r="G135" s="131" t="s">
        <v>52</v>
      </c>
      <c r="H135" s="131" t="s">
        <v>52</v>
      </c>
      <c r="I135" s="131" t="s">
        <v>52</v>
      </c>
      <c r="J135" s="131" t="s">
        <v>52</v>
      </c>
      <c r="K135" s="134">
        <v>108000</v>
      </c>
      <c r="L135" s="134">
        <v>3240000</v>
      </c>
      <c r="M135" s="136" t="s">
        <v>1551</v>
      </c>
      <c r="N135" s="132"/>
      <c r="O135" s="7" t="s">
        <v>52</v>
      </c>
      <c r="P135" s="7" t="s">
        <v>52</v>
      </c>
      <c r="Q135" s="7" t="s">
        <v>68</v>
      </c>
      <c r="R135" s="7" t="s">
        <v>56</v>
      </c>
      <c r="S135" s="7" t="s">
        <v>56</v>
      </c>
      <c r="T135" s="7" t="s">
        <v>57</v>
      </c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7" t="s">
        <v>52</v>
      </c>
      <c r="AS135" s="7" t="s">
        <v>52</v>
      </c>
      <c r="AT135" s="120"/>
      <c r="AU135" s="7" t="s">
        <v>290</v>
      </c>
      <c r="AV135" s="120">
        <v>295</v>
      </c>
    </row>
    <row r="136" spans="1:48" ht="30" customHeight="1">
      <c r="A136" s="130" t="s">
        <v>1552</v>
      </c>
      <c r="B136" s="130" t="s">
        <v>1553</v>
      </c>
      <c r="C136" s="136" t="s">
        <v>65</v>
      </c>
      <c r="D136" s="134">
        <v>7913</v>
      </c>
      <c r="E136" s="134">
        <v>64410</v>
      </c>
      <c r="F136" s="134">
        <v>509676330</v>
      </c>
      <c r="G136" s="131" t="s">
        <v>52</v>
      </c>
      <c r="H136" s="131" t="s">
        <v>52</v>
      </c>
      <c r="I136" s="131" t="s">
        <v>52</v>
      </c>
      <c r="J136" s="131" t="s">
        <v>52</v>
      </c>
      <c r="K136" s="134">
        <v>64410</v>
      </c>
      <c r="L136" s="134">
        <v>509676330</v>
      </c>
      <c r="M136" s="136" t="s">
        <v>1554</v>
      </c>
      <c r="N136" s="132"/>
      <c r="O136" s="7" t="s">
        <v>52</v>
      </c>
      <c r="P136" s="7" t="s">
        <v>52</v>
      </c>
      <c r="Q136" s="7" t="s">
        <v>68</v>
      </c>
      <c r="R136" s="7" t="s">
        <v>56</v>
      </c>
      <c r="S136" s="7" t="s">
        <v>56</v>
      </c>
      <c r="T136" s="7" t="s">
        <v>57</v>
      </c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7" t="s">
        <v>52</v>
      </c>
      <c r="AS136" s="7" t="s">
        <v>52</v>
      </c>
      <c r="AT136" s="120"/>
      <c r="AU136" s="7" t="s">
        <v>292</v>
      </c>
      <c r="AV136" s="120">
        <v>296</v>
      </c>
    </row>
    <row r="137" spans="1:48" ht="30" customHeight="1">
      <c r="A137" s="130" t="s">
        <v>1552</v>
      </c>
      <c r="B137" s="130" t="s">
        <v>1555</v>
      </c>
      <c r="C137" s="136" t="s">
        <v>65</v>
      </c>
      <c r="D137" s="133">
        <v>513</v>
      </c>
      <c r="E137" s="134">
        <v>65360</v>
      </c>
      <c r="F137" s="134">
        <v>33529680</v>
      </c>
      <c r="G137" s="131" t="s">
        <v>52</v>
      </c>
      <c r="H137" s="131" t="s">
        <v>52</v>
      </c>
      <c r="I137" s="131" t="s">
        <v>52</v>
      </c>
      <c r="J137" s="131" t="s">
        <v>52</v>
      </c>
      <c r="K137" s="134">
        <v>65360</v>
      </c>
      <c r="L137" s="134">
        <v>33529680</v>
      </c>
      <c r="M137" s="136" t="s">
        <v>1556</v>
      </c>
      <c r="N137" s="132"/>
      <c r="O137" s="7" t="s">
        <v>52</v>
      </c>
      <c r="P137" s="7" t="s">
        <v>52</v>
      </c>
      <c r="Q137" s="7" t="s">
        <v>68</v>
      </c>
      <c r="R137" s="7" t="s">
        <v>56</v>
      </c>
      <c r="S137" s="7" t="s">
        <v>56</v>
      </c>
      <c r="T137" s="7" t="s">
        <v>57</v>
      </c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7" t="s">
        <v>52</v>
      </c>
      <c r="AS137" s="7" t="s">
        <v>52</v>
      </c>
      <c r="AT137" s="120"/>
      <c r="AU137" s="7" t="s">
        <v>294</v>
      </c>
      <c r="AV137" s="120">
        <v>297</v>
      </c>
    </row>
    <row r="138" spans="1:48" ht="30" customHeight="1">
      <c r="A138" s="130" t="s">
        <v>1552</v>
      </c>
      <c r="B138" s="130" t="s">
        <v>1557</v>
      </c>
      <c r="C138" s="136" t="s">
        <v>65</v>
      </c>
      <c r="D138" s="134">
        <v>82464</v>
      </c>
      <c r="E138" s="134">
        <v>64410</v>
      </c>
      <c r="F138" s="134">
        <v>5311506240</v>
      </c>
      <c r="G138" s="131" t="s">
        <v>52</v>
      </c>
      <c r="H138" s="131" t="s">
        <v>52</v>
      </c>
      <c r="I138" s="131" t="s">
        <v>52</v>
      </c>
      <c r="J138" s="131" t="s">
        <v>52</v>
      </c>
      <c r="K138" s="134">
        <v>64410</v>
      </c>
      <c r="L138" s="134">
        <v>5311506240</v>
      </c>
      <c r="M138" s="136" t="s">
        <v>1558</v>
      </c>
      <c r="N138" s="132"/>
      <c r="O138" s="7" t="s">
        <v>52</v>
      </c>
      <c r="P138" s="7" t="s">
        <v>52</v>
      </c>
      <c r="Q138" s="7" t="s">
        <v>68</v>
      </c>
      <c r="R138" s="7" t="s">
        <v>56</v>
      </c>
      <c r="S138" s="7" t="s">
        <v>56</v>
      </c>
      <c r="T138" s="7" t="s">
        <v>57</v>
      </c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7" t="s">
        <v>52</v>
      </c>
      <c r="AS138" s="7" t="s">
        <v>52</v>
      </c>
      <c r="AT138" s="120"/>
      <c r="AU138" s="7" t="s">
        <v>296</v>
      </c>
      <c r="AV138" s="120">
        <v>298</v>
      </c>
    </row>
    <row r="139" spans="1:48" ht="30" customHeight="1">
      <c r="A139" s="130" t="s">
        <v>1552</v>
      </c>
      <c r="B139" s="130" t="s">
        <v>1559</v>
      </c>
      <c r="C139" s="136" t="s">
        <v>65</v>
      </c>
      <c r="D139" s="133">
        <v>207</v>
      </c>
      <c r="E139" s="134">
        <v>65360</v>
      </c>
      <c r="F139" s="134">
        <v>13529520</v>
      </c>
      <c r="G139" s="131" t="s">
        <v>52</v>
      </c>
      <c r="H139" s="131" t="s">
        <v>52</v>
      </c>
      <c r="I139" s="131" t="s">
        <v>52</v>
      </c>
      <c r="J139" s="131" t="s">
        <v>52</v>
      </c>
      <c r="K139" s="134">
        <v>65360</v>
      </c>
      <c r="L139" s="134">
        <v>13529520</v>
      </c>
      <c r="M139" s="136" t="s">
        <v>1560</v>
      </c>
      <c r="N139" s="132"/>
      <c r="O139" s="7" t="s">
        <v>52</v>
      </c>
      <c r="P139" s="7" t="s">
        <v>52</v>
      </c>
      <c r="Q139" s="7" t="s">
        <v>68</v>
      </c>
      <c r="R139" s="7" t="s">
        <v>56</v>
      </c>
      <c r="S139" s="7" t="s">
        <v>56</v>
      </c>
      <c r="T139" s="7" t="s">
        <v>57</v>
      </c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7" t="s">
        <v>52</v>
      </c>
      <c r="AS139" s="7" t="s">
        <v>52</v>
      </c>
      <c r="AT139" s="120"/>
      <c r="AU139" s="7" t="s">
        <v>298</v>
      </c>
      <c r="AV139" s="120">
        <v>299</v>
      </c>
    </row>
    <row r="140" spans="1:48" ht="30" customHeight="1">
      <c r="A140" s="130" t="s">
        <v>1552</v>
      </c>
      <c r="B140" s="130" t="s">
        <v>1561</v>
      </c>
      <c r="C140" s="136" t="s">
        <v>65</v>
      </c>
      <c r="D140" s="133">
        <v>100</v>
      </c>
      <c r="E140" s="134">
        <v>297000</v>
      </c>
      <c r="F140" s="134">
        <v>29700000</v>
      </c>
      <c r="G140" s="131" t="s">
        <v>52</v>
      </c>
      <c r="H140" s="131" t="s">
        <v>52</v>
      </c>
      <c r="I140" s="131" t="s">
        <v>52</v>
      </c>
      <c r="J140" s="131" t="s">
        <v>52</v>
      </c>
      <c r="K140" s="134">
        <v>297000</v>
      </c>
      <c r="L140" s="134">
        <v>29700000</v>
      </c>
      <c r="M140" s="136" t="s">
        <v>1562</v>
      </c>
      <c r="N140" s="132"/>
      <c r="O140" s="7" t="s">
        <v>52</v>
      </c>
      <c r="P140" s="7" t="s">
        <v>52</v>
      </c>
      <c r="Q140" s="7" t="s">
        <v>68</v>
      </c>
      <c r="R140" s="7" t="s">
        <v>56</v>
      </c>
      <c r="S140" s="7" t="s">
        <v>56</v>
      </c>
      <c r="T140" s="7" t="s">
        <v>57</v>
      </c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7" t="s">
        <v>52</v>
      </c>
      <c r="AS140" s="7" t="s">
        <v>52</v>
      </c>
      <c r="AT140" s="120"/>
      <c r="AU140" s="7" t="s">
        <v>300</v>
      </c>
      <c r="AV140" s="120">
        <v>300</v>
      </c>
    </row>
    <row r="141" spans="1:48" ht="30" customHeight="1">
      <c r="A141" s="130" t="s">
        <v>1552</v>
      </c>
      <c r="B141" s="130" t="s">
        <v>1563</v>
      </c>
      <c r="C141" s="136" t="s">
        <v>65</v>
      </c>
      <c r="D141" s="133">
        <v>45</v>
      </c>
      <c r="E141" s="134">
        <v>195000</v>
      </c>
      <c r="F141" s="134">
        <v>8775000</v>
      </c>
      <c r="G141" s="131" t="s">
        <v>52</v>
      </c>
      <c r="H141" s="131" t="s">
        <v>52</v>
      </c>
      <c r="I141" s="131" t="s">
        <v>52</v>
      </c>
      <c r="J141" s="131" t="s">
        <v>52</v>
      </c>
      <c r="K141" s="134">
        <v>195000</v>
      </c>
      <c r="L141" s="134">
        <v>8775000</v>
      </c>
      <c r="M141" s="136" t="s">
        <v>1564</v>
      </c>
      <c r="N141" s="132"/>
      <c r="O141" s="7" t="s">
        <v>52</v>
      </c>
      <c r="P141" s="7" t="s">
        <v>52</v>
      </c>
      <c r="Q141" s="7" t="s">
        <v>68</v>
      </c>
      <c r="R141" s="7" t="s">
        <v>56</v>
      </c>
      <c r="S141" s="7" t="s">
        <v>56</v>
      </c>
      <c r="T141" s="7" t="s">
        <v>57</v>
      </c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7" t="s">
        <v>52</v>
      </c>
      <c r="AS141" s="7" t="s">
        <v>52</v>
      </c>
      <c r="AT141" s="120"/>
      <c r="AU141" s="7" t="s">
        <v>302</v>
      </c>
      <c r="AV141" s="120">
        <v>301</v>
      </c>
    </row>
    <row r="142" spans="1:48" ht="30" customHeight="1">
      <c r="A142" s="130" t="s">
        <v>1552</v>
      </c>
      <c r="B142" s="130" t="s">
        <v>1565</v>
      </c>
      <c r="C142" s="136" t="s">
        <v>65</v>
      </c>
      <c r="D142" s="133">
        <v>156</v>
      </c>
      <c r="E142" s="134">
        <v>195000</v>
      </c>
      <c r="F142" s="134">
        <v>30420000</v>
      </c>
      <c r="G142" s="131" t="s">
        <v>52</v>
      </c>
      <c r="H142" s="131" t="s">
        <v>52</v>
      </c>
      <c r="I142" s="131" t="s">
        <v>52</v>
      </c>
      <c r="J142" s="131" t="s">
        <v>52</v>
      </c>
      <c r="K142" s="134">
        <v>195000</v>
      </c>
      <c r="L142" s="134">
        <v>30420000</v>
      </c>
      <c r="M142" s="136" t="s">
        <v>1566</v>
      </c>
      <c r="N142" s="132"/>
      <c r="O142" s="7" t="s">
        <v>52</v>
      </c>
      <c r="P142" s="7" t="s">
        <v>52</v>
      </c>
      <c r="Q142" s="7" t="s">
        <v>68</v>
      </c>
      <c r="R142" s="7" t="s">
        <v>56</v>
      </c>
      <c r="S142" s="7" t="s">
        <v>56</v>
      </c>
      <c r="T142" s="7" t="s">
        <v>57</v>
      </c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7" t="s">
        <v>52</v>
      </c>
      <c r="AS142" s="7" t="s">
        <v>52</v>
      </c>
      <c r="AT142" s="120"/>
      <c r="AU142" s="7" t="s">
        <v>304</v>
      </c>
      <c r="AV142" s="120">
        <v>302</v>
      </c>
    </row>
    <row r="143" spans="1:48" ht="30" customHeight="1">
      <c r="A143" s="130" t="s">
        <v>1552</v>
      </c>
      <c r="B143" s="130" t="s">
        <v>1567</v>
      </c>
      <c r="C143" s="136" t="s">
        <v>65</v>
      </c>
      <c r="D143" s="133">
        <v>170</v>
      </c>
      <c r="E143" s="134">
        <v>195000</v>
      </c>
      <c r="F143" s="134">
        <v>33150000</v>
      </c>
      <c r="G143" s="131" t="s">
        <v>52</v>
      </c>
      <c r="H143" s="131" t="s">
        <v>52</v>
      </c>
      <c r="I143" s="131" t="s">
        <v>52</v>
      </c>
      <c r="J143" s="131" t="s">
        <v>52</v>
      </c>
      <c r="K143" s="134">
        <v>195000</v>
      </c>
      <c r="L143" s="134">
        <v>33150000</v>
      </c>
      <c r="M143" s="136" t="s">
        <v>1569</v>
      </c>
      <c r="N143" s="132"/>
      <c r="O143" s="7" t="s">
        <v>52</v>
      </c>
      <c r="P143" s="7" t="s">
        <v>52</v>
      </c>
      <c r="Q143" s="7" t="s">
        <v>68</v>
      </c>
      <c r="R143" s="7" t="s">
        <v>56</v>
      </c>
      <c r="S143" s="7" t="s">
        <v>56</v>
      </c>
      <c r="T143" s="7" t="s">
        <v>57</v>
      </c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7" t="s">
        <v>52</v>
      </c>
      <c r="AS143" s="7" t="s">
        <v>52</v>
      </c>
      <c r="AT143" s="120"/>
      <c r="AU143" s="7" t="s">
        <v>306</v>
      </c>
      <c r="AV143" s="120">
        <v>303</v>
      </c>
    </row>
    <row r="144" spans="1:48" ht="30" customHeight="1">
      <c r="A144" s="130" t="s">
        <v>1552</v>
      </c>
      <c r="B144" s="130" t="s">
        <v>1570</v>
      </c>
      <c r="C144" s="136" t="s">
        <v>65</v>
      </c>
      <c r="D144" s="133">
        <v>19</v>
      </c>
      <c r="E144" s="134">
        <v>195000</v>
      </c>
      <c r="F144" s="134">
        <v>3705000</v>
      </c>
      <c r="G144" s="131" t="s">
        <v>52</v>
      </c>
      <c r="H144" s="131" t="s">
        <v>52</v>
      </c>
      <c r="I144" s="131" t="s">
        <v>52</v>
      </c>
      <c r="J144" s="131" t="s">
        <v>52</v>
      </c>
      <c r="K144" s="134">
        <v>195000</v>
      </c>
      <c r="L144" s="134">
        <v>3705000</v>
      </c>
      <c r="M144" s="136" t="s">
        <v>1571</v>
      </c>
      <c r="N144" s="132"/>
      <c r="O144" s="7" t="s">
        <v>52</v>
      </c>
      <c r="P144" s="7" t="s">
        <v>52</v>
      </c>
      <c r="Q144" s="7" t="s">
        <v>68</v>
      </c>
      <c r="R144" s="7" t="s">
        <v>56</v>
      </c>
      <c r="S144" s="7" t="s">
        <v>56</v>
      </c>
      <c r="T144" s="7" t="s">
        <v>57</v>
      </c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7" t="s">
        <v>52</v>
      </c>
      <c r="AS144" s="7" t="s">
        <v>52</v>
      </c>
      <c r="AT144" s="120"/>
      <c r="AU144" s="7" t="s">
        <v>308</v>
      </c>
      <c r="AV144" s="120">
        <v>304</v>
      </c>
    </row>
    <row r="145" spans="1:48" ht="30" customHeight="1">
      <c r="A145" s="130" t="s">
        <v>1572</v>
      </c>
      <c r="B145" s="130" t="s">
        <v>1573</v>
      </c>
      <c r="C145" s="136" t="s">
        <v>65</v>
      </c>
      <c r="D145" s="134">
        <v>46118</v>
      </c>
      <c r="E145" s="133">
        <v>962</v>
      </c>
      <c r="F145" s="134">
        <v>44365516</v>
      </c>
      <c r="G145" s="131" t="s">
        <v>52</v>
      </c>
      <c r="H145" s="131" t="s">
        <v>52</v>
      </c>
      <c r="I145" s="131" t="s">
        <v>52</v>
      </c>
      <c r="J145" s="131" t="s">
        <v>52</v>
      </c>
      <c r="K145" s="133">
        <v>962</v>
      </c>
      <c r="L145" s="134">
        <v>44365516</v>
      </c>
      <c r="M145" s="136" t="s">
        <v>1574</v>
      </c>
      <c r="N145" s="132"/>
      <c r="O145" s="7" t="s">
        <v>52</v>
      </c>
      <c r="P145" s="7" t="s">
        <v>52</v>
      </c>
      <c r="Q145" s="7" t="s">
        <v>68</v>
      </c>
      <c r="R145" s="7" t="s">
        <v>56</v>
      </c>
      <c r="S145" s="7" t="s">
        <v>56</v>
      </c>
      <c r="T145" s="7" t="s">
        <v>57</v>
      </c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7" t="s">
        <v>52</v>
      </c>
      <c r="AS145" s="7" t="s">
        <v>52</v>
      </c>
      <c r="AT145" s="120"/>
      <c r="AU145" s="7" t="s">
        <v>310</v>
      </c>
      <c r="AV145" s="120">
        <v>305</v>
      </c>
    </row>
    <row r="146" spans="1:48" ht="30" customHeight="1">
      <c r="A146" s="130" t="s">
        <v>1572</v>
      </c>
      <c r="B146" s="130" t="s">
        <v>1575</v>
      </c>
      <c r="C146" s="136" t="s">
        <v>65</v>
      </c>
      <c r="D146" s="133">
        <v>368</v>
      </c>
      <c r="E146" s="133">
        <v>988</v>
      </c>
      <c r="F146" s="134">
        <v>363584</v>
      </c>
      <c r="G146" s="131" t="s">
        <v>52</v>
      </c>
      <c r="H146" s="131" t="s">
        <v>52</v>
      </c>
      <c r="I146" s="131" t="s">
        <v>52</v>
      </c>
      <c r="J146" s="131" t="s">
        <v>52</v>
      </c>
      <c r="K146" s="133">
        <v>988</v>
      </c>
      <c r="L146" s="134">
        <v>363584</v>
      </c>
      <c r="M146" s="136" t="s">
        <v>1576</v>
      </c>
      <c r="N146" s="132"/>
      <c r="O146" s="7" t="s">
        <v>52</v>
      </c>
      <c r="P146" s="7" t="s">
        <v>52</v>
      </c>
      <c r="Q146" s="7" t="s">
        <v>68</v>
      </c>
      <c r="R146" s="7" t="s">
        <v>56</v>
      </c>
      <c r="S146" s="7" t="s">
        <v>56</v>
      </c>
      <c r="T146" s="7" t="s">
        <v>57</v>
      </c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7" t="s">
        <v>52</v>
      </c>
      <c r="AS146" s="7" t="s">
        <v>52</v>
      </c>
      <c r="AT146" s="120"/>
      <c r="AU146" s="7" t="s">
        <v>312</v>
      </c>
      <c r="AV146" s="120">
        <v>306</v>
      </c>
    </row>
    <row r="147" spans="1:48" ht="30" customHeight="1">
      <c r="A147" s="130" t="s">
        <v>1572</v>
      </c>
      <c r="B147" s="130" t="s">
        <v>1577</v>
      </c>
      <c r="C147" s="136" t="s">
        <v>65</v>
      </c>
      <c r="D147" s="133">
        <v>368</v>
      </c>
      <c r="E147" s="134">
        <v>1014</v>
      </c>
      <c r="F147" s="134">
        <v>373152</v>
      </c>
      <c r="G147" s="131" t="s">
        <v>52</v>
      </c>
      <c r="H147" s="131" t="s">
        <v>52</v>
      </c>
      <c r="I147" s="131" t="s">
        <v>52</v>
      </c>
      <c r="J147" s="131" t="s">
        <v>52</v>
      </c>
      <c r="K147" s="134">
        <v>1014</v>
      </c>
      <c r="L147" s="134">
        <v>373152</v>
      </c>
      <c r="M147" s="136" t="s">
        <v>1578</v>
      </c>
      <c r="N147" s="132"/>
      <c r="O147" s="7" t="s">
        <v>52</v>
      </c>
      <c r="P147" s="7" t="s">
        <v>52</v>
      </c>
      <c r="Q147" s="7" t="s">
        <v>68</v>
      </c>
      <c r="R147" s="7" t="s">
        <v>56</v>
      </c>
      <c r="S147" s="7" t="s">
        <v>56</v>
      </c>
      <c r="T147" s="7" t="s">
        <v>57</v>
      </c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7" t="s">
        <v>52</v>
      </c>
      <c r="AS147" s="7" t="s">
        <v>52</v>
      </c>
      <c r="AT147" s="120"/>
      <c r="AU147" s="7" t="s">
        <v>314</v>
      </c>
      <c r="AV147" s="120">
        <v>307</v>
      </c>
    </row>
    <row r="148" spans="1:48" ht="30" customHeight="1">
      <c r="A148" s="130" t="s">
        <v>1572</v>
      </c>
      <c r="B148" s="130" t="s">
        <v>1579</v>
      </c>
      <c r="C148" s="136" t="s">
        <v>65</v>
      </c>
      <c r="D148" s="133">
        <v>658</v>
      </c>
      <c r="E148" s="134">
        <v>1048</v>
      </c>
      <c r="F148" s="134">
        <v>689584</v>
      </c>
      <c r="G148" s="131" t="s">
        <v>52</v>
      </c>
      <c r="H148" s="131" t="s">
        <v>52</v>
      </c>
      <c r="I148" s="131" t="s">
        <v>52</v>
      </c>
      <c r="J148" s="131" t="s">
        <v>52</v>
      </c>
      <c r="K148" s="134">
        <v>1048</v>
      </c>
      <c r="L148" s="134">
        <v>689584</v>
      </c>
      <c r="M148" s="136" t="s">
        <v>1580</v>
      </c>
      <c r="N148" s="132"/>
      <c r="O148" s="7" t="s">
        <v>52</v>
      </c>
      <c r="P148" s="7" t="s">
        <v>52</v>
      </c>
      <c r="Q148" s="7" t="s">
        <v>68</v>
      </c>
      <c r="R148" s="7" t="s">
        <v>56</v>
      </c>
      <c r="S148" s="7" t="s">
        <v>56</v>
      </c>
      <c r="T148" s="7" t="s">
        <v>57</v>
      </c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7" t="s">
        <v>52</v>
      </c>
      <c r="AS148" s="7" t="s">
        <v>52</v>
      </c>
      <c r="AT148" s="120"/>
      <c r="AU148" s="7" t="s">
        <v>316</v>
      </c>
      <c r="AV148" s="120">
        <v>308</v>
      </c>
    </row>
    <row r="149" spans="1:48" ht="30" customHeight="1">
      <c r="A149" s="130" t="s">
        <v>1572</v>
      </c>
      <c r="B149" s="130" t="s">
        <v>1581</v>
      </c>
      <c r="C149" s="136" t="s">
        <v>65</v>
      </c>
      <c r="D149" s="134">
        <v>330038</v>
      </c>
      <c r="E149" s="133">
        <v>921</v>
      </c>
      <c r="F149" s="134">
        <v>303964998</v>
      </c>
      <c r="G149" s="131" t="s">
        <v>52</v>
      </c>
      <c r="H149" s="131" t="s">
        <v>52</v>
      </c>
      <c r="I149" s="131" t="s">
        <v>52</v>
      </c>
      <c r="J149" s="131" t="s">
        <v>52</v>
      </c>
      <c r="K149" s="133">
        <v>921</v>
      </c>
      <c r="L149" s="134">
        <v>303964998</v>
      </c>
      <c r="M149" s="136" t="s">
        <v>1582</v>
      </c>
      <c r="N149" s="132"/>
      <c r="O149" s="7" t="s">
        <v>52</v>
      </c>
      <c r="P149" s="7" t="s">
        <v>52</v>
      </c>
      <c r="Q149" s="7" t="s">
        <v>68</v>
      </c>
      <c r="R149" s="7" t="s">
        <v>56</v>
      </c>
      <c r="S149" s="7" t="s">
        <v>56</v>
      </c>
      <c r="T149" s="7" t="s">
        <v>57</v>
      </c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7" t="s">
        <v>52</v>
      </c>
      <c r="AS149" s="7" t="s">
        <v>52</v>
      </c>
      <c r="AT149" s="120"/>
      <c r="AU149" s="7" t="s">
        <v>318</v>
      </c>
      <c r="AV149" s="120">
        <v>309</v>
      </c>
    </row>
    <row r="150" spans="1:48" ht="30" customHeight="1">
      <c r="A150" s="130" t="s">
        <v>1572</v>
      </c>
      <c r="B150" s="130" t="s">
        <v>1583</v>
      </c>
      <c r="C150" s="136" t="s">
        <v>65</v>
      </c>
      <c r="D150" s="133">
        <v>184</v>
      </c>
      <c r="E150" s="133">
        <v>921</v>
      </c>
      <c r="F150" s="134">
        <v>169464</v>
      </c>
      <c r="G150" s="131" t="s">
        <v>52</v>
      </c>
      <c r="H150" s="131" t="s">
        <v>52</v>
      </c>
      <c r="I150" s="131" t="s">
        <v>52</v>
      </c>
      <c r="J150" s="131" t="s">
        <v>52</v>
      </c>
      <c r="K150" s="133">
        <v>921</v>
      </c>
      <c r="L150" s="134">
        <v>169464</v>
      </c>
      <c r="M150" s="136" t="s">
        <v>1584</v>
      </c>
      <c r="N150" s="132"/>
      <c r="O150" s="7" t="s">
        <v>52</v>
      </c>
      <c r="P150" s="7" t="s">
        <v>52</v>
      </c>
      <c r="Q150" s="7" t="s">
        <v>68</v>
      </c>
      <c r="R150" s="7" t="s">
        <v>56</v>
      </c>
      <c r="S150" s="7" t="s">
        <v>56</v>
      </c>
      <c r="T150" s="7" t="s">
        <v>57</v>
      </c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7" t="s">
        <v>52</v>
      </c>
      <c r="AS150" s="7" t="s">
        <v>52</v>
      </c>
      <c r="AT150" s="120"/>
      <c r="AU150" s="7" t="s">
        <v>320</v>
      </c>
      <c r="AV150" s="120">
        <v>310</v>
      </c>
    </row>
    <row r="151" spans="1:48" ht="30" customHeight="1">
      <c r="A151" s="130" t="s">
        <v>1572</v>
      </c>
      <c r="B151" s="130" t="s">
        <v>1585</v>
      </c>
      <c r="C151" s="136" t="s">
        <v>65</v>
      </c>
      <c r="D151" s="133">
        <v>184</v>
      </c>
      <c r="E151" s="133">
        <v>921</v>
      </c>
      <c r="F151" s="134">
        <v>169464</v>
      </c>
      <c r="G151" s="131" t="s">
        <v>52</v>
      </c>
      <c r="H151" s="131" t="s">
        <v>52</v>
      </c>
      <c r="I151" s="131" t="s">
        <v>52</v>
      </c>
      <c r="J151" s="131" t="s">
        <v>52</v>
      </c>
      <c r="K151" s="133">
        <v>921</v>
      </c>
      <c r="L151" s="134">
        <v>169464</v>
      </c>
      <c r="M151" s="136" t="s">
        <v>1586</v>
      </c>
      <c r="N151" s="132"/>
      <c r="O151" s="7" t="s">
        <v>52</v>
      </c>
      <c r="P151" s="7" t="s">
        <v>52</v>
      </c>
      <c r="Q151" s="7" t="s">
        <v>68</v>
      </c>
      <c r="R151" s="7" t="s">
        <v>56</v>
      </c>
      <c r="S151" s="7" t="s">
        <v>56</v>
      </c>
      <c r="T151" s="7" t="s">
        <v>57</v>
      </c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7" t="s">
        <v>52</v>
      </c>
      <c r="AS151" s="7" t="s">
        <v>52</v>
      </c>
      <c r="AT151" s="120"/>
      <c r="AU151" s="7" t="s">
        <v>322</v>
      </c>
      <c r="AV151" s="120">
        <v>311</v>
      </c>
    </row>
    <row r="152" spans="1:48" ht="30" customHeight="1">
      <c r="A152" s="130" t="s">
        <v>1572</v>
      </c>
      <c r="B152" s="130" t="s">
        <v>1587</v>
      </c>
      <c r="C152" s="136" t="s">
        <v>65</v>
      </c>
      <c r="D152" s="133">
        <v>182</v>
      </c>
      <c r="E152" s="133">
        <v>921</v>
      </c>
      <c r="F152" s="134">
        <v>167622</v>
      </c>
      <c r="G152" s="131" t="s">
        <v>52</v>
      </c>
      <c r="H152" s="131" t="s">
        <v>52</v>
      </c>
      <c r="I152" s="131" t="s">
        <v>52</v>
      </c>
      <c r="J152" s="131" t="s">
        <v>52</v>
      </c>
      <c r="K152" s="133">
        <v>921</v>
      </c>
      <c r="L152" s="134">
        <v>167622</v>
      </c>
      <c r="M152" s="136" t="s">
        <v>1589</v>
      </c>
      <c r="N152" s="132"/>
      <c r="O152" s="7" t="s">
        <v>52</v>
      </c>
      <c r="P152" s="7" t="s">
        <v>52</v>
      </c>
      <c r="Q152" s="7" t="s">
        <v>68</v>
      </c>
      <c r="R152" s="7" t="s">
        <v>56</v>
      </c>
      <c r="S152" s="7" t="s">
        <v>56</v>
      </c>
      <c r="T152" s="7" t="s">
        <v>57</v>
      </c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7" t="s">
        <v>52</v>
      </c>
      <c r="AS152" s="7" t="s">
        <v>52</v>
      </c>
      <c r="AT152" s="120"/>
      <c r="AU152" s="7" t="s">
        <v>324</v>
      </c>
      <c r="AV152" s="120">
        <v>312</v>
      </c>
    </row>
    <row r="153" spans="1:48" ht="30" customHeight="1">
      <c r="A153" s="130" t="s">
        <v>1590</v>
      </c>
      <c r="B153" s="130" t="s">
        <v>1591</v>
      </c>
      <c r="C153" s="136" t="s">
        <v>1592</v>
      </c>
      <c r="D153" s="133">
        <v>340</v>
      </c>
      <c r="E153" s="134">
        <v>148000</v>
      </c>
      <c r="F153" s="134">
        <v>50320000</v>
      </c>
      <c r="G153" s="131" t="s">
        <v>52</v>
      </c>
      <c r="H153" s="131" t="s">
        <v>52</v>
      </c>
      <c r="I153" s="131" t="s">
        <v>52</v>
      </c>
      <c r="J153" s="131" t="s">
        <v>52</v>
      </c>
      <c r="K153" s="134">
        <v>148000</v>
      </c>
      <c r="L153" s="134">
        <v>50320000</v>
      </c>
      <c r="M153" s="136" t="s">
        <v>1593</v>
      </c>
      <c r="N153" s="132"/>
      <c r="O153" s="7" t="s">
        <v>52</v>
      </c>
      <c r="P153" s="7" t="s">
        <v>52</v>
      </c>
      <c r="Q153" s="7" t="s">
        <v>68</v>
      </c>
      <c r="R153" s="7" t="s">
        <v>56</v>
      </c>
      <c r="S153" s="7" t="s">
        <v>56</v>
      </c>
      <c r="T153" s="7" t="s">
        <v>57</v>
      </c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7" t="s">
        <v>52</v>
      </c>
      <c r="AS153" s="7" t="s">
        <v>52</v>
      </c>
      <c r="AT153" s="120"/>
      <c r="AU153" s="7" t="s">
        <v>326</v>
      </c>
      <c r="AV153" s="120">
        <v>313</v>
      </c>
    </row>
    <row r="154" spans="1:48" ht="30" customHeight="1">
      <c r="A154" s="130" t="s">
        <v>1590</v>
      </c>
      <c r="B154" s="130" t="s">
        <v>1594</v>
      </c>
      <c r="C154" s="136" t="s">
        <v>1592</v>
      </c>
      <c r="D154" s="133">
        <v>38</v>
      </c>
      <c r="E154" s="134">
        <v>148000</v>
      </c>
      <c r="F154" s="134">
        <v>5624000</v>
      </c>
      <c r="G154" s="131" t="s">
        <v>52</v>
      </c>
      <c r="H154" s="131" t="s">
        <v>52</v>
      </c>
      <c r="I154" s="131" t="s">
        <v>52</v>
      </c>
      <c r="J154" s="131" t="s">
        <v>52</v>
      </c>
      <c r="K154" s="134">
        <v>148000</v>
      </c>
      <c r="L154" s="134">
        <v>5624000</v>
      </c>
      <c r="M154" s="136" t="s">
        <v>1596</v>
      </c>
      <c r="N154" s="132"/>
      <c r="O154" s="7" t="s">
        <v>52</v>
      </c>
      <c r="P154" s="7" t="s">
        <v>52</v>
      </c>
      <c r="Q154" s="7" t="s">
        <v>68</v>
      </c>
      <c r="R154" s="7" t="s">
        <v>56</v>
      </c>
      <c r="S154" s="7" t="s">
        <v>56</v>
      </c>
      <c r="T154" s="7" t="s">
        <v>57</v>
      </c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7" t="s">
        <v>52</v>
      </c>
      <c r="AS154" s="7" t="s">
        <v>52</v>
      </c>
      <c r="AT154" s="120"/>
      <c r="AU154" s="7" t="s">
        <v>328</v>
      </c>
      <c r="AV154" s="120">
        <v>314</v>
      </c>
    </row>
    <row r="155" spans="1:48" ht="30" customHeight="1">
      <c r="A155" s="130" t="s">
        <v>1590</v>
      </c>
      <c r="B155" s="130" t="s">
        <v>1563</v>
      </c>
      <c r="C155" s="136" t="s">
        <v>1592</v>
      </c>
      <c r="D155" s="133">
        <v>90</v>
      </c>
      <c r="E155" s="134">
        <v>158000</v>
      </c>
      <c r="F155" s="134">
        <v>14220000</v>
      </c>
      <c r="G155" s="131" t="s">
        <v>52</v>
      </c>
      <c r="H155" s="131" t="s">
        <v>52</v>
      </c>
      <c r="I155" s="131" t="s">
        <v>52</v>
      </c>
      <c r="J155" s="131" t="s">
        <v>52</v>
      </c>
      <c r="K155" s="134">
        <v>158000</v>
      </c>
      <c r="L155" s="134">
        <v>14220000</v>
      </c>
      <c r="M155" s="136" t="s">
        <v>1598</v>
      </c>
      <c r="N155" s="132"/>
      <c r="O155" s="7" t="s">
        <v>52</v>
      </c>
      <c r="P155" s="7" t="s">
        <v>52</v>
      </c>
      <c r="Q155" s="7" t="s">
        <v>68</v>
      </c>
      <c r="R155" s="7" t="s">
        <v>56</v>
      </c>
      <c r="S155" s="7" t="s">
        <v>56</v>
      </c>
      <c r="T155" s="7" t="s">
        <v>57</v>
      </c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7" t="s">
        <v>52</v>
      </c>
      <c r="AS155" s="7" t="s">
        <v>52</v>
      </c>
      <c r="AT155" s="120"/>
      <c r="AU155" s="7" t="s">
        <v>330</v>
      </c>
      <c r="AV155" s="120">
        <v>315</v>
      </c>
    </row>
    <row r="156" spans="1:48" ht="30" customHeight="1">
      <c r="A156" s="130" t="s">
        <v>1590</v>
      </c>
      <c r="B156" s="130" t="s">
        <v>1565</v>
      </c>
      <c r="C156" s="136" t="s">
        <v>1592</v>
      </c>
      <c r="D156" s="133">
        <v>312</v>
      </c>
      <c r="E156" s="134">
        <v>158000</v>
      </c>
      <c r="F156" s="134">
        <v>49296000</v>
      </c>
      <c r="G156" s="131" t="s">
        <v>52</v>
      </c>
      <c r="H156" s="131" t="s">
        <v>52</v>
      </c>
      <c r="I156" s="131" t="s">
        <v>52</v>
      </c>
      <c r="J156" s="131" t="s">
        <v>52</v>
      </c>
      <c r="K156" s="134">
        <v>158000</v>
      </c>
      <c r="L156" s="134">
        <v>49296000</v>
      </c>
      <c r="M156" s="136" t="s">
        <v>1599</v>
      </c>
      <c r="N156" s="132"/>
      <c r="O156" s="7" t="s">
        <v>52</v>
      </c>
      <c r="P156" s="7" t="s">
        <v>52</v>
      </c>
      <c r="Q156" s="7" t="s">
        <v>68</v>
      </c>
      <c r="R156" s="7" t="s">
        <v>56</v>
      </c>
      <c r="S156" s="7" t="s">
        <v>56</v>
      </c>
      <c r="T156" s="7" t="s">
        <v>57</v>
      </c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7" t="s">
        <v>52</v>
      </c>
      <c r="AS156" s="7" t="s">
        <v>52</v>
      </c>
      <c r="AT156" s="120"/>
      <c r="AU156" s="7" t="s">
        <v>331</v>
      </c>
      <c r="AV156" s="120">
        <v>316</v>
      </c>
    </row>
    <row r="157" spans="1:48" ht="30" customHeight="1">
      <c r="A157" s="130" t="s">
        <v>1600</v>
      </c>
      <c r="B157" s="130" t="s">
        <v>1601</v>
      </c>
      <c r="C157" s="136" t="s">
        <v>1592</v>
      </c>
      <c r="D157" s="133">
        <v>200</v>
      </c>
      <c r="E157" s="134">
        <v>49750</v>
      </c>
      <c r="F157" s="134">
        <v>9950000</v>
      </c>
      <c r="G157" s="131" t="s">
        <v>52</v>
      </c>
      <c r="H157" s="131" t="s">
        <v>52</v>
      </c>
      <c r="I157" s="131" t="s">
        <v>52</v>
      </c>
      <c r="J157" s="131" t="s">
        <v>52</v>
      </c>
      <c r="K157" s="134">
        <v>49750</v>
      </c>
      <c r="L157" s="134">
        <v>9950000</v>
      </c>
      <c r="M157" s="136" t="s">
        <v>1602</v>
      </c>
      <c r="N157" s="132"/>
      <c r="O157" s="7" t="s">
        <v>52</v>
      </c>
      <c r="P157" s="7" t="s">
        <v>52</v>
      </c>
      <c r="Q157" s="7" t="s">
        <v>68</v>
      </c>
      <c r="R157" s="7" t="s">
        <v>56</v>
      </c>
      <c r="S157" s="7" t="s">
        <v>56</v>
      </c>
      <c r="T157" s="7" t="s">
        <v>57</v>
      </c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7" t="s">
        <v>52</v>
      </c>
      <c r="AS157" s="7" t="s">
        <v>52</v>
      </c>
      <c r="AT157" s="120"/>
      <c r="AU157" s="7" t="s">
        <v>333</v>
      </c>
      <c r="AV157" s="120">
        <v>317</v>
      </c>
    </row>
    <row r="158" spans="1:48" ht="30" customHeight="1">
      <c r="A158" s="130" t="s">
        <v>1600</v>
      </c>
      <c r="B158" s="130" t="s">
        <v>1603</v>
      </c>
      <c r="C158" s="136" t="s">
        <v>1592</v>
      </c>
      <c r="D158" s="133">
        <v>200</v>
      </c>
      <c r="E158" s="134">
        <v>20000</v>
      </c>
      <c r="F158" s="134">
        <v>4000000</v>
      </c>
      <c r="G158" s="131" t="s">
        <v>52</v>
      </c>
      <c r="H158" s="131" t="s">
        <v>52</v>
      </c>
      <c r="I158" s="131" t="s">
        <v>52</v>
      </c>
      <c r="J158" s="131" t="s">
        <v>52</v>
      </c>
      <c r="K158" s="134">
        <v>20000</v>
      </c>
      <c r="L158" s="134">
        <v>4000000</v>
      </c>
      <c r="M158" s="136" t="s">
        <v>1604</v>
      </c>
      <c r="N158" s="132"/>
      <c r="O158" s="7" t="s">
        <v>52</v>
      </c>
      <c r="P158" s="7" t="s">
        <v>52</v>
      </c>
      <c r="Q158" s="7" t="s">
        <v>68</v>
      </c>
      <c r="R158" s="7" t="s">
        <v>56</v>
      </c>
      <c r="S158" s="7" t="s">
        <v>56</v>
      </c>
      <c r="T158" s="7" t="s">
        <v>57</v>
      </c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7" t="s">
        <v>52</v>
      </c>
      <c r="AS158" s="7" t="s">
        <v>52</v>
      </c>
      <c r="AT158" s="120"/>
      <c r="AU158" s="7" t="s">
        <v>335</v>
      </c>
      <c r="AV158" s="120">
        <v>318</v>
      </c>
    </row>
    <row r="159" spans="1:48" ht="30" customHeight="1">
      <c r="A159" s="130" t="s">
        <v>1600</v>
      </c>
      <c r="B159" s="130" t="s">
        <v>1605</v>
      </c>
      <c r="C159" s="136" t="s">
        <v>1592</v>
      </c>
      <c r="D159" s="133">
        <v>18</v>
      </c>
      <c r="E159" s="134">
        <v>19712</v>
      </c>
      <c r="F159" s="134">
        <v>354816</v>
      </c>
      <c r="G159" s="131" t="s">
        <v>52</v>
      </c>
      <c r="H159" s="131" t="s">
        <v>52</v>
      </c>
      <c r="I159" s="131" t="s">
        <v>52</v>
      </c>
      <c r="J159" s="131" t="s">
        <v>52</v>
      </c>
      <c r="K159" s="134">
        <v>19712</v>
      </c>
      <c r="L159" s="134">
        <v>354816</v>
      </c>
      <c r="M159" s="136" t="s">
        <v>1606</v>
      </c>
      <c r="N159" s="132"/>
      <c r="O159" s="7" t="s">
        <v>52</v>
      </c>
      <c r="P159" s="7" t="s">
        <v>52</v>
      </c>
      <c r="Q159" s="7" t="s">
        <v>68</v>
      </c>
      <c r="R159" s="7" t="s">
        <v>56</v>
      </c>
      <c r="S159" s="7" t="s">
        <v>56</v>
      </c>
      <c r="T159" s="7" t="s">
        <v>57</v>
      </c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7" t="s">
        <v>52</v>
      </c>
      <c r="AS159" s="7" t="s">
        <v>52</v>
      </c>
      <c r="AT159" s="120"/>
      <c r="AU159" s="7" t="s">
        <v>337</v>
      </c>
      <c r="AV159" s="120">
        <v>319</v>
      </c>
    </row>
    <row r="160" spans="1:48" ht="30" customHeight="1">
      <c r="A160" s="130" t="s">
        <v>1607</v>
      </c>
      <c r="B160" s="130" t="s">
        <v>1608</v>
      </c>
      <c r="C160" s="136" t="s">
        <v>65</v>
      </c>
      <c r="D160" s="134">
        <v>379756</v>
      </c>
      <c r="E160" s="134">
        <v>2486</v>
      </c>
      <c r="F160" s="134">
        <v>944073416</v>
      </c>
      <c r="G160" s="131" t="s">
        <v>52</v>
      </c>
      <c r="H160" s="131" t="s">
        <v>52</v>
      </c>
      <c r="I160" s="131" t="s">
        <v>52</v>
      </c>
      <c r="J160" s="131" t="s">
        <v>52</v>
      </c>
      <c r="K160" s="134">
        <v>2486</v>
      </c>
      <c r="L160" s="134">
        <v>944073416</v>
      </c>
      <c r="M160" s="136" t="s">
        <v>1609</v>
      </c>
      <c r="N160" s="132"/>
      <c r="O160" s="7" t="s">
        <v>52</v>
      </c>
      <c r="P160" s="7" t="s">
        <v>52</v>
      </c>
      <c r="Q160" s="7" t="s">
        <v>68</v>
      </c>
      <c r="R160" s="7" t="s">
        <v>56</v>
      </c>
      <c r="S160" s="7" t="s">
        <v>56</v>
      </c>
      <c r="T160" s="7" t="s">
        <v>57</v>
      </c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7" t="s">
        <v>52</v>
      </c>
      <c r="AS160" s="7" t="s">
        <v>52</v>
      </c>
      <c r="AT160" s="120"/>
      <c r="AU160" s="7" t="s">
        <v>339</v>
      </c>
      <c r="AV160" s="120">
        <v>320</v>
      </c>
    </row>
    <row r="161" spans="1:48" ht="30" customHeight="1">
      <c r="A161" s="130" t="s">
        <v>1610</v>
      </c>
      <c r="B161" s="130" t="s">
        <v>1611</v>
      </c>
      <c r="C161" s="136" t="s">
        <v>65</v>
      </c>
      <c r="D161" s="133">
        <v>680</v>
      </c>
      <c r="E161" s="134">
        <v>51000</v>
      </c>
      <c r="F161" s="134">
        <v>34680000</v>
      </c>
      <c r="G161" s="131" t="s">
        <v>52</v>
      </c>
      <c r="H161" s="131" t="s">
        <v>52</v>
      </c>
      <c r="I161" s="131" t="s">
        <v>52</v>
      </c>
      <c r="J161" s="131" t="s">
        <v>52</v>
      </c>
      <c r="K161" s="134">
        <v>51000</v>
      </c>
      <c r="L161" s="134">
        <v>34680000</v>
      </c>
      <c r="M161" s="136" t="s">
        <v>1613</v>
      </c>
      <c r="N161" s="132"/>
      <c r="O161" s="7" t="s">
        <v>52</v>
      </c>
      <c r="P161" s="7" t="s">
        <v>52</v>
      </c>
      <c r="Q161" s="7" t="s">
        <v>68</v>
      </c>
      <c r="R161" s="7" t="s">
        <v>56</v>
      </c>
      <c r="S161" s="7" t="s">
        <v>56</v>
      </c>
      <c r="T161" s="7" t="s">
        <v>57</v>
      </c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7" t="s">
        <v>52</v>
      </c>
      <c r="AS161" s="7" t="s">
        <v>52</v>
      </c>
      <c r="AT161" s="120"/>
      <c r="AU161" s="7" t="s">
        <v>341</v>
      </c>
      <c r="AV161" s="120">
        <v>321</v>
      </c>
    </row>
    <row r="162" spans="1:48" ht="30" customHeight="1">
      <c r="A162" s="130" t="s">
        <v>1610</v>
      </c>
      <c r="B162" s="130" t="s">
        <v>1614</v>
      </c>
      <c r="C162" s="136" t="s">
        <v>65</v>
      </c>
      <c r="D162" s="133">
        <v>76</v>
      </c>
      <c r="E162" s="134">
        <v>81000</v>
      </c>
      <c r="F162" s="134">
        <v>6156000</v>
      </c>
      <c r="G162" s="131" t="s">
        <v>52</v>
      </c>
      <c r="H162" s="131" t="s">
        <v>52</v>
      </c>
      <c r="I162" s="131" t="s">
        <v>52</v>
      </c>
      <c r="J162" s="131" t="s">
        <v>52</v>
      </c>
      <c r="K162" s="134">
        <v>81000</v>
      </c>
      <c r="L162" s="134">
        <v>6156000</v>
      </c>
      <c r="M162" s="136" t="s">
        <v>1615</v>
      </c>
      <c r="N162" s="132"/>
      <c r="O162" s="7" t="s">
        <v>52</v>
      </c>
      <c r="P162" s="7" t="s">
        <v>52</v>
      </c>
      <c r="Q162" s="7" t="s">
        <v>68</v>
      </c>
      <c r="R162" s="7" t="s">
        <v>56</v>
      </c>
      <c r="S162" s="7" t="s">
        <v>56</v>
      </c>
      <c r="T162" s="7" t="s">
        <v>57</v>
      </c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7" t="s">
        <v>52</v>
      </c>
      <c r="AS162" s="7" t="s">
        <v>52</v>
      </c>
      <c r="AT162" s="120"/>
      <c r="AU162" s="7" t="s">
        <v>342</v>
      </c>
      <c r="AV162" s="120">
        <v>322</v>
      </c>
    </row>
    <row r="163" spans="1:48" ht="30" customHeight="1">
      <c r="A163" s="130" t="s">
        <v>1616</v>
      </c>
      <c r="B163" s="130" t="s">
        <v>1617</v>
      </c>
      <c r="C163" s="136" t="s">
        <v>65</v>
      </c>
      <c r="D163" s="134">
        <v>1588</v>
      </c>
      <c r="E163" s="134">
        <v>3900</v>
      </c>
      <c r="F163" s="134">
        <v>6193200</v>
      </c>
      <c r="G163" s="131" t="s">
        <v>52</v>
      </c>
      <c r="H163" s="131" t="s">
        <v>52</v>
      </c>
      <c r="I163" s="131" t="s">
        <v>52</v>
      </c>
      <c r="J163" s="131" t="s">
        <v>52</v>
      </c>
      <c r="K163" s="134">
        <v>3900</v>
      </c>
      <c r="L163" s="134">
        <v>6193200</v>
      </c>
      <c r="M163" s="136" t="s">
        <v>1618</v>
      </c>
      <c r="N163" s="132"/>
      <c r="O163" s="7" t="s">
        <v>52</v>
      </c>
      <c r="P163" s="7" t="s">
        <v>52</v>
      </c>
      <c r="Q163" s="7" t="s">
        <v>68</v>
      </c>
      <c r="R163" s="7" t="s">
        <v>56</v>
      </c>
      <c r="S163" s="7" t="s">
        <v>56</v>
      </c>
      <c r="T163" s="7" t="s">
        <v>57</v>
      </c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7" t="s">
        <v>52</v>
      </c>
      <c r="AS163" s="7" t="s">
        <v>52</v>
      </c>
      <c r="AT163" s="120"/>
      <c r="AU163" s="7" t="s">
        <v>343</v>
      </c>
      <c r="AV163" s="120">
        <v>323</v>
      </c>
    </row>
    <row r="164" spans="1:48" ht="30" customHeight="1">
      <c r="A164" s="130" t="s">
        <v>1619</v>
      </c>
      <c r="B164" s="130" t="s">
        <v>1620</v>
      </c>
      <c r="C164" s="136" t="s">
        <v>65</v>
      </c>
      <c r="D164" s="134">
        <v>22730</v>
      </c>
      <c r="E164" s="134">
        <v>2606</v>
      </c>
      <c r="F164" s="134">
        <v>59234380</v>
      </c>
      <c r="G164" s="131" t="s">
        <v>52</v>
      </c>
      <c r="H164" s="131" t="s">
        <v>52</v>
      </c>
      <c r="I164" s="131" t="s">
        <v>52</v>
      </c>
      <c r="J164" s="131" t="s">
        <v>52</v>
      </c>
      <c r="K164" s="134">
        <v>2606</v>
      </c>
      <c r="L164" s="134">
        <v>59234380</v>
      </c>
      <c r="M164" s="136" t="s">
        <v>1621</v>
      </c>
      <c r="N164" s="132"/>
      <c r="O164" s="7" t="s">
        <v>52</v>
      </c>
      <c r="P164" s="7" t="s">
        <v>52</v>
      </c>
      <c r="Q164" s="7" t="s">
        <v>68</v>
      </c>
      <c r="R164" s="7" t="s">
        <v>56</v>
      </c>
      <c r="S164" s="7" t="s">
        <v>56</v>
      </c>
      <c r="T164" s="7" t="s">
        <v>57</v>
      </c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7" t="s">
        <v>52</v>
      </c>
      <c r="AS164" s="7" t="s">
        <v>52</v>
      </c>
      <c r="AT164" s="120"/>
      <c r="AU164" s="7" t="s">
        <v>345</v>
      </c>
      <c r="AV164" s="120">
        <v>324</v>
      </c>
    </row>
    <row r="165" spans="1:48" ht="30" customHeight="1">
      <c r="A165" s="130" t="s">
        <v>1619</v>
      </c>
      <c r="B165" s="130" t="s">
        <v>1622</v>
      </c>
      <c r="C165" s="136" t="s">
        <v>65</v>
      </c>
      <c r="D165" s="134">
        <v>1026</v>
      </c>
      <c r="E165" s="134">
        <v>2606</v>
      </c>
      <c r="F165" s="134">
        <v>2673756</v>
      </c>
      <c r="G165" s="131" t="s">
        <v>52</v>
      </c>
      <c r="H165" s="131" t="s">
        <v>52</v>
      </c>
      <c r="I165" s="131" t="s">
        <v>52</v>
      </c>
      <c r="J165" s="131" t="s">
        <v>52</v>
      </c>
      <c r="K165" s="134">
        <v>2606</v>
      </c>
      <c r="L165" s="134">
        <v>2673756</v>
      </c>
      <c r="M165" s="136" t="s">
        <v>1623</v>
      </c>
      <c r="N165" s="132"/>
      <c r="O165" s="7" t="s">
        <v>52</v>
      </c>
      <c r="P165" s="7" t="s">
        <v>52</v>
      </c>
      <c r="Q165" s="7" t="s">
        <v>68</v>
      </c>
      <c r="R165" s="7" t="s">
        <v>56</v>
      </c>
      <c r="S165" s="7" t="s">
        <v>56</v>
      </c>
      <c r="T165" s="7" t="s">
        <v>57</v>
      </c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7" t="s">
        <v>52</v>
      </c>
      <c r="AS165" s="7" t="s">
        <v>52</v>
      </c>
      <c r="AT165" s="120"/>
      <c r="AU165" s="7" t="s">
        <v>347</v>
      </c>
      <c r="AV165" s="120">
        <v>325</v>
      </c>
    </row>
    <row r="166" spans="1:48" ht="30" customHeight="1">
      <c r="A166" s="130" t="s">
        <v>1619</v>
      </c>
      <c r="B166" s="130" t="s">
        <v>1624</v>
      </c>
      <c r="C166" s="136" t="s">
        <v>65</v>
      </c>
      <c r="D166" s="134">
        <v>164928</v>
      </c>
      <c r="E166" s="134">
        <v>2727</v>
      </c>
      <c r="F166" s="134">
        <v>449758656</v>
      </c>
      <c r="G166" s="131" t="s">
        <v>52</v>
      </c>
      <c r="H166" s="131" t="s">
        <v>52</v>
      </c>
      <c r="I166" s="131" t="s">
        <v>52</v>
      </c>
      <c r="J166" s="131" t="s">
        <v>52</v>
      </c>
      <c r="K166" s="134">
        <v>2727</v>
      </c>
      <c r="L166" s="134">
        <v>449758656</v>
      </c>
      <c r="M166" s="136" t="s">
        <v>1625</v>
      </c>
      <c r="N166" s="132"/>
      <c r="O166" s="7" t="s">
        <v>52</v>
      </c>
      <c r="P166" s="7" t="s">
        <v>52</v>
      </c>
      <c r="Q166" s="7" t="s">
        <v>68</v>
      </c>
      <c r="R166" s="7" t="s">
        <v>56</v>
      </c>
      <c r="S166" s="7" t="s">
        <v>56</v>
      </c>
      <c r="T166" s="7" t="s">
        <v>57</v>
      </c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7" t="s">
        <v>52</v>
      </c>
      <c r="AS166" s="7" t="s">
        <v>52</v>
      </c>
      <c r="AT166" s="120"/>
      <c r="AU166" s="7" t="s">
        <v>349</v>
      </c>
      <c r="AV166" s="120">
        <v>326</v>
      </c>
    </row>
    <row r="167" spans="1:48" ht="30" customHeight="1">
      <c r="A167" s="130" t="s">
        <v>1619</v>
      </c>
      <c r="B167" s="130" t="s">
        <v>1626</v>
      </c>
      <c r="C167" s="136" t="s">
        <v>65</v>
      </c>
      <c r="D167" s="133">
        <v>414</v>
      </c>
      <c r="E167" s="134">
        <v>2727</v>
      </c>
      <c r="F167" s="134">
        <v>1128978</v>
      </c>
      <c r="G167" s="131" t="s">
        <v>52</v>
      </c>
      <c r="H167" s="131" t="s">
        <v>52</v>
      </c>
      <c r="I167" s="131" t="s">
        <v>52</v>
      </c>
      <c r="J167" s="131" t="s">
        <v>52</v>
      </c>
      <c r="K167" s="134">
        <v>2727</v>
      </c>
      <c r="L167" s="134">
        <v>1128978</v>
      </c>
      <c r="M167" s="136" t="s">
        <v>1628</v>
      </c>
      <c r="N167" s="132"/>
      <c r="O167" s="7" t="s">
        <v>52</v>
      </c>
      <c r="P167" s="7" t="s">
        <v>52</v>
      </c>
      <c r="Q167" s="7" t="s">
        <v>68</v>
      </c>
      <c r="R167" s="7" t="s">
        <v>56</v>
      </c>
      <c r="S167" s="7" t="s">
        <v>56</v>
      </c>
      <c r="T167" s="7" t="s">
        <v>57</v>
      </c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7" t="s">
        <v>52</v>
      </c>
      <c r="AS167" s="7" t="s">
        <v>52</v>
      </c>
      <c r="AT167" s="120"/>
      <c r="AU167" s="7" t="s">
        <v>351</v>
      </c>
      <c r="AV167" s="120">
        <v>327</v>
      </c>
    </row>
    <row r="168" spans="1:48" ht="30" customHeight="1">
      <c r="A168" s="130" t="s">
        <v>1629</v>
      </c>
      <c r="B168" s="130" t="s">
        <v>1630</v>
      </c>
      <c r="C168" s="136" t="s">
        <v>1045</v>
      </c>
      <c r="D168" s="135">
        <v>144082.35</v>
      </c>
      <c r="E168" s="134">
        <v>17000</v>
      </c>
      <c r="F168" s="134">
        <v>2449399950</v>
      </c>
      <c r="G168" s="131" t="s">
        <v>52</v>
      </c>
      <c r="H168" s="131" t="s">
        <v>52</v>
      </c>
      <c r="I168" s="131" t="s">
        <v>52</v>
      </c>
      <c r="J168" s="131" t="s">
        <v>52</v>
      </c>
      <c r="K168" s="134">
        <v>17000</v>
      </c>
      <c r="L168" s="134">
        <v>2449399950</v>
      </c>
      <c r="M168" s="136" t="s">
        <v>1631</v>
      </c>
      <c r="N168" s="132"/>
      <c r="O168" s="7" t="s">
        <v>52</v>
      </c>
      <c r="P168" s="7" t="s">
        <v>52</v>
      </c>
      <c r="Q168" s="7" t="s">
        <v>68</v>
      </c>
      <c r="R168" s="7" t="s">
        <v>56</v>
      </c>
      <c r="S168" s="7" t="s">
        <v>56</v>
      </c>
      <c r="T168" s="7" t="s">
        <v>57</v>
      </c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7" t="s">
        <v>52</v>
      </c>
      <c r="AS168" s="7" t="s">
        <v>52</v>
      </c>
      <c r="AT168" s="120"/>
      <c r="AU168" s="7" t="s">
        <v>353</v>
      </c>
      <c r="AV168" s="120">
        <v>328</v>
      </c>
    </row>
    <row r="169" spans="1:48" ht="30" customHeight="1">
      <c r="A169" s="130" t="s">
        <v>1632</v>
      </c>
      <c r="B169" s="130" t="s">
        <v>1633</v>
      </c>
      <c r="C169" s="136" t="s">
        <v>1592</v>
      </c>
      <c r="D169" s="133">
        <v>4</v>
      </c>
      <c r="E169" s="134">
        <v>2350000</v>
      </c>
      <c r="F169" s="134">
        <v>9400000</v>
      </c>
      <c r="G169" s="131" t="s">
        <v>52</v>
      </c>
      <c r="H169" s="131" t="s">
        <v>52</v>
      </c>
      <c r="I169" s="131" t="s">
        <v>52</v>
      </c>
      <c r="J169" s="131" t="s">
        <v>52</v>
      </c>
      <c r="K169" s="134">
        <v>2350000</v>
      </c>
      <c r="L169" s="134">
        <v>9400000</v>
      </c>
      <c r="M169" s="136" t="s">
        <v>1634</v>
      </c>
      <c r="N169" s="132"/>
      <c r="O169" s="7" t="s">
        <v>52</v>
      </c>
      <c r="P169" s="7" t="s">
        <v>52</v>
      </c>
      <c r="Q169" s="7" t="s">
        <v>68</v>
      </c>
      <c r="R169" s="7" t="s">
        <v>56</v>
      </c>
      <c r="S169" s="7" t="s">
        <v>56</v>
      </c>
      <c r="T169" s="7" t="s">
        <v>57</v>
      </c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7" t="s">
        <v>52</v>
      </c>
      <c r="AS169" s="7" t="s">
        <v>52</v>
      </c>
      <c r="AT169" s="120"/>
      <c r="AU169" s="7" t="s">
        <v>355</v>
      </c>
      <c r="AV169" s="120">
        <v>332</v>
      </c>
    </row>
    <row r="170" spans="1:48" ht="30" customHeight="1">
      <c r="A170" s="130" t="s">
        <v>1632</v>
      </c>
      <c r="B170" s="130" t="s">
        <v>1635</v>
      </c>
      <c r="C170" s="136" t="s">
        <v>1592</v>
      </c>
      <c r="D170" s="133">
        <v>2</v>
      </c>
      <c r="E170" s="134">
        <v>3030000</v>
      </c>
      <c r="F170" s="134">
        <v>6060000</v>
      </c>
      <c r="G170" s="131" t="s">
        <v>52</v>
      </c>
      <c r="H170" s="131" t="s">
        <v>52</v>
      </c>
      <c r="I170" s="131" t="s">
        <v>52</v>
      </c>
      <c r="J170" s="131" t="s">
        <v>52</v>
      </c>
      <c r="K170" s="134">
        <v>3030000</v>
      </c>
      <c r="L170" s="134">
        <v>6060000</v>
      </c>
      <c r="M170" s="136" t="s">
        <v>1636</v>
      </c>
      <c r="N170" s="132"/>
      <c r="O170" s="7" t="s">
        <v>52</v>
      </c>
      <c r="P170" s="7" t="s">
        <v>52</v>
      </c>
      <c r="Q170" s="7" t="s">
        <v>68</v>
      </c>
      <c r="R170" s="7" t="s">
        <v>56</v>
      </c>
      <c r="S170" s="7" t="s">
        <v>56</v>
      </c>
      <c r="T170" s="7" t="s">
        <v>57</v>
      </c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7" t="s">
        <v>52</v>
      </c>
      <c r="AS170" s="7" t="s">
        <v>52</v>
      </c>
      <c r="AT170" s="120"/>
      <c r="AU170" s="7" t="s">
        <v>357</v>
      </c>
      <c r="AV170" s="120">
        <v>333</v>
      </c>
    </row>
    <row r="171" spans="1:48" ht="30" customHeight="1">
      <c r="A171" s="130" t="s">
        <v>1637</v>
      </c>
      <c r="B171" s="130" t="s">
        <v>1638</v>
      </c>
      <c r="C171" s="136" t="s">
        <v>1286</v>
      </c>
      <c r="D171" s="134">
        <v>8562</v>
      </c>
      <c r="E171" s="134">
        <v>141500</v>
      </c>
      <c r="F171" s="134">
        <v>1211523000</v>
      </c>
      <c r="G171" s="131" t="s">
        <v>52</v>
      </c>
      <c r="H171" s="131" t="s">
        <v>52</v>
      </c>
      <c r="I171" s="131" t="s">
        <v>52</v>
      </c>
      <c r="J171" s="131" t="s">
        <v>52</v>
      </c>
      <c r="K171" s="134">
        <v>141500</v>
      </c>
      <c r="L171" s="134">
        <v>1211523000</v>
      </c>
      <c r="M171" s="136" t="s">
        <v>1639</v>
      </c>
      <c r="N171" s="132"/>
      <c r="O171" s="7" t="s">
        <v>52</v>
      </c>
      <c r="P171" s="7" t="s">
        <v>52</v>
      </c>
      <c r="Q171" s="7" t="s">
        <v>68</v>
      </c>
      <c r="R171" s="7" t="s">
        <v>56</v>
      </c>
      <c r="S171" s="7" t="s">
        <v>56</v>
      </c>
      <c r="T171" s="7" t="s">
        <v>57</v>
      </c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7" t="s">
        <v>52</v>
      </c>
      <c r="AS171" s="7" t="s">
        <v>52</v>
      </c>
      <c r="AT171" s="120"/>
      <c r="AU171" s="7" t="s">
        <v>358</v>
      </c>
      <c r="AV171" s="120">
        <v>334</v>
      </c>
    </row>
    <row r="172" spans="1:48" ht="30" customHeight="1">
      <c r="A172" s="130" t="s">
        <v>1640</v>
      </c>
      <c r="B172" s="130" t="s">
        <v>1641</v>
      </c>
      <c r="C172" s="136" t="s">
        <v>69</v>
      </c>
      <c r="D172" s="135">
        <v>1036.1400000000001</v>
      </c>
      <c r="E172" s="134">
        <v>121500</v>
      </c>
      <c r="F172" s="134">
        <v>125891010</v>
      </c>
      <c r="G172" s="131" t="s">
        <v>52</v>
      </c>
      <c r="H172" s="131" t="s">
        <v>52</v>
      </c>
      <c r="I172" s="131" t="s">
        <v>52</v>
      </c>
      <c r="J172" s="131" t="s">
        <v>52</v>
      </c>
      <c r="K172" s="134">
        <v>121500</v>
      </c>
      <c r="L172" s="134">
        <v>125891010</v>
      </c>
      <c r="M172" s="136" t="s">
        <v>1642</v>
      </c>
      <c r="N172" s="132"/>
      <c r="O172" s="7" t="s">
        <v>52</v>
      </c>
      <c r="P172" s="7" t="s">
        <v>52</v>
      </c>
      <c r="Q172" s="7" t="s">
        <v>68</v>
      </c>
      <c r="R172" s="7" t="s">
        <v>56</v>
      </c>
      <c r="S172" s="7" t="s">
        <v>56</v>
      </c>
      <c r="T172" s="7" t="s">
        <v>57</v>
      </c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7" t="s">
        <v>52</v>
      </c>
      <c r="AS172" s="7" t="s">
        <v>52</v>
      </c>
      <c r="AT172" s="120"/>
      <c r="AU172" s="7" t="s">
        <v>359</v>
      </c>
      <c r="AV172" s="120">
        <v>335</v>
      </c>
    </row>
    <row r="173" spans="1:48" ht="30" customHeight="1">
      <c r="A173" s="130" t="s">
        <v>1640</v>
      </c>
      <c r="B173" s="130" t="s">
        <v>1643</v>
      </c>
      <c r="C173" s="136" t="s">
        <v>69</v>
      </c>
      <c r="D173" s="135">
        <v>7574.8</v>
      </c>
      <c r="E173" s="134">
        <v>121500</v>
      </c>
      <c r="F173" s="134">
        <v>920338200</v>
      </c>
      <c r="G173" s="131" t="s">
        <v>52</v>
      </c>
      <c r="H173" s="131" t="s">
        <v>52</v>
      </c>
      <c r="I173" s="131" t="s">
        <v>52</v>
      </c>
      <c r="J173" s="131" t="s">
        <v>52</v>
      </c>
      <c r="K173" s="134">
        <v>121500</v>
      </c>
      <c r="L173" s="134">
        <v>920338200</v>
      </c>
      <c r="M173" s="136" t="s">
        <v>1644</v>
      </c>
      <c r="N173" s="132"/>
      <c r="O173" s="7" t="s">
        <v>52</v>
      </c>
      <c r="P173" s="7" t="s">
        <v>52</v>
      </c>
      <c r="Q173" s="7" t="s">
        <v>68</v>
      </c>
      <c r="R173" s="7" t="s">
        <v>57</v>
      </c>
      <c r="S173" s="7" t="s">
        <v>56</v>
      </c>
      <c r="T173" s="7" t="s">
        <v>56</v>
      </c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7" t="s">
        <v>52</v>
      </c>
      <c r="AS173" s="7" t="s">
        <v>52</v>
      </c>
      <c r="AT173" s="120"/>
      <c r="AU173" s="7" t="s">
        <v>361</v>
      </c>
      <c r="AV173" s="120">
        <v>336</v>
      </c>
    </row>
    <row r="174" spans="1:48" ht="30" customHeight="1">
      <c r="A174" s="130" t="s">
        <v>1640</v>
      </c>
      <c r="B174" s="130" t="s">
        <v>1645</v>
      </c>
      <c r="C174" s="136" t="s">
        <v>69</v>
      </c>
      <c r="D174" s="134">
        <v>1444</v>
      </c>
      <c r="E174" s="134">
        <v>131500</v>
      </c>
      <c r="F174" s="134">
        <v>189886000</v>
      </c>
      <c r="G174" s="131" t="s">
        <v>52</v>
      </c>
      <c r="H174" s="131" t="s">
        <v>52</v>
      </c>
      <c r="I174" s="131" t="s">
        <v>52</v>
      </c>
      <c r="J174" s="131" t="s">
        <v>52</v>
      </c>
      <c r="K174" s="134">
        <v>131500</v>
      </c>
      <c r="L174" s="134">
        <v>189886000</v>
      </c>
      <c r="M174" s="136" t="s">
        <v>1646</v>
      </c>
      <c r="N174" s="132"/>
      <c r="O174" s="7" t="s">
        <v>52</v>
      </c>
      <c r="P174" s="7" t="s">
        <v>52</v>
      </c>
      <c r="Q174" s="7" t="s">
        <v>68</v>
      </c>
      <c r="R174" s="7" t="s">
        <v>57</v>
      </c>
      <c r="S174" s="7" t="s">
        <v>56</v>
      </c>
      <c r="T174" s="7" t="s">
        <v>56</v>
      </c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7" t="s">
        <v>52</v>
      </c>
      <c r="AS174" s="7" t="s">
        <v>52</v>
      </c>
      <c r="AT174" s="120"/>
      <c r="AU174" s="7" t="s">
        <v>363</v>
      </c>
      <c r="AV174" s="120">
        <v>342</v>
      </c>
    </row>
    <row r="175" spans="1:48" s="199" customFormat="1" ht="30" customHeight="1">
      <c r="A175" s="130" t="s">
        <v>1647</v>
      </c>
      <c r="B175" s="130" t="s">
        <v>1648</v>
      </c>
      <c r="C175" s="136" t="s">
        <v>1592</v>
      </c>
      <c r="D175" s="133">
        <v>14</v>
      </c>
      <c r="E175" s="134">
        <v>9900000</v>
      </c>
      <c r="F175" s="134">
        <v>138600000</v>
      </c>
      <c r="G175" s="131" t="s">
        <v>52</v>
      </c>
      <c r="H175" s="131" t="s">
        <v>52</v>
      </c>
      <c r="I175" s="131" t="s">
        <v>52</v>
      </c>
      <c r="J175" s="131" t="s">
        <v>52</v>
      </c>
      <c r="K175" s="134">
        <v>9900000</v>
      </c>
      <c r="L175" s="134">
        <v>138600000</v>
      </c>
      <c r="M175" s="136" t="s">
        <v>1649</v>
      </c>
      <c r="N175" s="196"/>
      <c r="O175" s="198" t="s">
        <v>52</v>
      </c>
      <c r="P175" s="198" t="s">
        <v>52</v>
      </c>
      <c r="Q175" s="198" t="s">
        <v>68</v>
      </c>
      <c r="R175" s="198" t="s">
        <v>57</v>
      </c>
      <c r="S175" s="198" t="s">
        <v>56</v>
      </c>
      <c r="T175" s="198" t="s">
        <v>56</v>
      </c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7"/>
      <c r="AL175" s="197"/>
      <c r="AM175" s="197"/>
      <c r="AN175" s="197"/>
      <c r="AO175" s="197"/>
      <c r="AP175" s="197"/>
      <c r="AQ175" s="197"/>
      <c r="AR175" s="198" t="s">
        <v>52</v>
      </c>
      <c r="AS175" s="198" t="s">
        <v>52</v>
      </c>
      <c r="AT175" s="197"/>
      <c r="AU175" s="198" t="s">
        <v>367</v>
      </c>
      <c r="AV175" s="197">
        <v>344</v>
      </c>
    </row>
    <row r="176" spans="1:48" s="199" customFormat="1" ht="30" customHeight="1">
      <c r="A176" s="191" t="s">
        <v>949</v>
      </c>
      <c r="B176" s="191" t="s">
        <v>52</v>
      </c>
      <c r="C176" s="192" t="s">
        <v>58</v>
      </c>
      <c r="D176" s="193">
        <v>1</v>
      </c>
      <c r="E176" s="194" t="s">
        <v>52</v>
      </c>
      <c r="F176" s="195">
        <v>1366718095</v>
      </c>
      <c r="G176" s="194" t="s">
        <v>52</v>
      </c>
      <c r="H176" s="195">
        <v>523403922</v>
      </c>
      <c r="I176" s="194" t="s">
        <v>52</v>
      </c>
      <c r="J176" s="195">
        <v>95047818</v>
      </c>
      <c r="K176" s="194" t="s">
        <v>52</v>
      </c>
      <c r="L176" s="195">
        <v>1985169835</v>
      </c>
      <c r="M176" s="192" t="s">
        <v>52</v>
      </c>
      <c r="N176" s="196"/>
      <c r="O176" s="198" t="s">
        <v>52</v>
      </c>
      <c r="P176" s="198" t="s">
        <v>52</v>
      </c>
      <c r="Q176" s="198" t="s">
        <v>68</v>
      </c>
      <c r="R176" s="198" t="s">
        <v>56</v>
      </c>
      <c r="S176" s="198" t="s">
        <v>56</v>
      </c>
      <c r="T176" s="198" t="s">
        <v>57</v>
      </c>
      <c r="U176" s="197"/>
      <c r="V176" s="197"/>
      <c r="W176" s="197"/>
      <c r="X176" s="197">
        <v>1</v>
      </c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7"/>
      <c r="AK176" s="197"/>
      <c r="AL176" s="197"/>
      <c r="AM176" s="197"/>
      <c r="AN176" s="197"/>
      <c r="AO176" s="197"/>
      <c r="AP176" s="197"/>
      <c r="AQ176" s="197"/>
      <c r="AR176" s="198" t="s">
        <v>52</v>
      </c>
      <c r="AS176" s="198" t="s">
        <v>52</v>
      </c>
      <c r="AT176" s="197"/>
      <c r="AU176" s="198" t="s">
        <v>369</v>
      </c>
      <c r="AV176" s="197">
        <v>345</v>
      </c>
    </row>
    <row r="177" spans="1:49" ht="30" customHeight="1">
      <c r="A177" s="191" t="s">
        <v>1650</v>
      </c>
      <c r="B177" s="191" t="s">
        <v>52</v>
      </c>
      <c r="C177" s="192" t="s">
        <v>58</v>
      </c>
      <c r="D177" s="193">
        <v>1</v>
      </c>
      <c r="E177" s="195">
        <v>170648882</v>
      </c>
      <c r="F177" s="195">
        <v>170648882</v>
      </c>
      <c r="G177" s="195">
        <v>480663087</v>
      </c>
      <c r="H177" s="195">
        <v>480663087</v>
      </c>
      <c r="I177" s="195">
        <v>58694409</v>
      </c>
      <c r="J177" s="195">
        <v>58694409</v>
      </c>
      <c r="K177" s="195">
        <v>710006378</v>
      </c>
      <c r="L177" s="195">
        <v>710006378</v>
      </c>
      <c r="M177" s="192" t="s">
        <v>52</v>
      </c>
      <c r="N177" s="132"/>
      <c r="O177" s="7" t="s">
        <v>52</v>
      </c>
      <c r="P177" s="7" t="s">
        <v>52</v>
      </c>
      <c r="Q177" s="7" t="s">
        <v>377</v>
      </c>
      <c r="R177" s="7" t="s">
        <v>56</v>
      </c>
      <c r="S177" s="7" t="s">
        <v>56</v>
      </c>
      <c r="T177" s="7" t="s">
        <v>57</v>
      </c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7" t="s">
        <v>52</v>
      </c>
      <c r="AS177" s="7" t="s">
        <v>52</v>
      </c>
      <c r="AT177" s="120"/>
      <c r="AU177" s="7" t="s">
        <v>378</v>
      </c>
      <c r="AV177" s="120">
        <v>937</v>
      </c>
    </row>
    <row r="178" spans="1:49" ht="30" customHeight="1">
      <c r="A178" s="130" t="s">
        <v>958</v>
      </c>
      <c r="B178" s="130" t="s">
        <v>1651</v>
      </c>
      <c r="C178" s="136" t="s">
        <v>960</v>
      </c>
      <c r="D178" s="133">
        <v>3.6960000000000002</v>
      </c>
      <c r="E178" s="134">
        <v>1114022</v>
      </c>
      <c r="F178" s="134">
        <v>4117425</v>
      </c>
      <c r="G178" s="134">
        <v>13827299</v>
      </c>
      <c r="H178" s="134">
        <v>51105697</v>
      </c>
      <c r="I178" s="134">
        <v>2408386</v>
      </c>
      <c r="J178" s="134">
        <v>8901394</v>
      </c>
      <c r="K178" s="134">
        <v>17349707</v>
      </c>
      <c r="L178" s="134">
        <v>64124516</v>
      </c>
      <c r="M178" s="136" t="s">
        <v>1656</v>
      </c>
      <c r="N178" s="132"/>
      <c r="O178" s="7" t="s">
        <v>52</v>
      </c>
      <c r="P178" s="7" t="s">
        <v>52</v>
      </c>
      <c r="Q178" s="7" t="s">
        <v>377</v>
      </c>
      <c r="R178" s="7" t="s">
        <v>56</v>
      </c>
      <c r="S178" s="7" t="s">
        <v>56</v>
      </c>
      <c r="T178" s="7" t="s">
        <v>57</v>
      </c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7" t="s">
        <v>52</v>
      </c>
      <c r="AS178" s="7" t="s">
        <v>52</v>
      </c>
      <c r="AT178" s="120"/>
      <c r="AU178" s="7" t="s">
        <v>379</v>
      </c>
      <c r="AV178" s="120">
        <v>938</v>
      </c>
    </row>
    <row r="179" spans="1:49" ht="30" customHeight="1">
      <c r="A179" s="130" t="s">
        <v>1657</v>
      </c>
      <c r="B179" s="130" t="s">
        <v>1658</v>
      </c>
      <c r="C179" s="136" t="s">
        <v>69</v>
      </c>
      <c r="D179" s="135">
        <v>2161.39</v>
      </c>
      <c r="E179" s="134">
        <v>3796</v>
      </c>
      <c r="F179" s="134">
        <v>8204636</v>
      </c>
      <c r="G179" s="134">
        <v>17657</v>
      </c>
      <c r="H179" s="134">
        <v>38163663</v>
      </c>
      <c r="I179" s="131" t="s">
        <v>52</v>
      </c>
      <c r="J179" s="131" t="s">
        <v>52</v>
      </c>
      <c r="K179" s="134">
        <v>21453</v>
      </c>
      <c r="L179" s="134">
        <v>46368299</v>
      </c>
      <c r="M179" s="136" t="s">
        <v>1662</v>
      </c>
      <c r="N179" s="132"/>
      <c r="O179" s="7" t="s">
        <v>52</v>
      </c>
      <c r="P179" s="7" t="s">
        <v>52</v>
      </c>
      <c r="Q179" s="7" t="s">
        <v>377</v>
      </c>
      <c r="R179" s="7" t="s">
        <v>56</v>
      </c>
      <c r="S179" s="7" t="s">
        <v>56</v>
      </c>
      <c r="T179" s="7" t="s">
        <v>57</v>
      </c>
      <c r="U179" s="120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7" t="s">
        <v>52</v>
      </c>
      <c r="AS179" s="7" t="s">
        <v>52</v>
      </c>
      <c r="AT179" s="120"/>
      <c r="AU179" s="7" t="s">
        <v>381</v>
      </c>
      <c r="AV179" s="120">
        <v>939</v>
      </c>
    </row>
    <row r="180" spans="1:49" ht="30" customHeight="1">
      <c r="A180" s="130" t="s">
        <v>1663</v>
      </c>
      <c r="B180" s="130" t="s">
        <v>1664</v>
      </c>
      <c r="C180" s="136" t="s">
        <v>69</v>
      </c>
      <c r="D180" s="133">
        <v>13.282</v>
      </c>
      <c r="E180" s="134">
        <v>8893</v>
      </c>
      <c r="F180" s="134">
        <v>118116</v>
      </c>
      <c r="G180" s="134">
        <v>17263</v>
      </c>
      <c r="H180" s="134">
        <v>229287</v>
      </c>
      <c r="I180" s="131" t="s">
        <v>52</v>
      </c>
      <c r="J180" s="131" t="s">
        <v>52</v>
      </c>
      <c r="K180" s="134">
        <v>26156</v>
      </c>
      <c r="L180" s="134">
        <v>347403</v>
      </c>
      <c r="M180" s="136" t="s">
        <v>11090</v>
      </c>
      <c r="N180" s="132"/>
      <c r="O180" s="7" t="s">
        <v>52</v>
      </c>
      <c r="P180" s="7" t="s">
        <v>52</v>
      </c>
      <c r="Q180" s="7" t="s">
        <v>377</v>
      </c>
      <c r="R180" s="7" t="s">
        <v>56</v>
      </c>
      <c r="S180" s="7" t="s">
        <v>56</v>
      </c>
      <c r="T180" s="7" t="s">
        <v>57</v>
      </c>
      <c r="U180" s="120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7" t="s">
        <v>52</v>
      </c>
      <c r="AS180" s="7" t="s">
        <v>52</v>
      </c>
      <c r="AT180" s="120"/>
      <c r="AU180" s="7" t="s">
        <v>383</v>
      </c>
      <c r="AV180" s="120">
        <v>940</v>
      </c>
      <c r="AW180" s="2" t="s">
        <v>11100</v>
      </c>
    </row>
    <row r="181" spans="1:49" ht="30" customHeight="1">
      <c r="A181" s="130" t="s">
        <v>1665</v>
      </c>
      <c r="B181" s="130" t="s">
        <v>1666</v>
      </c>
      <c r="C181" s="136" t="s">
        <v>1667</v>
      </c>
      <c r="D181" s="133">
        <v>138.63</v>
      </c>
      <c r="E181" s="134">
        <v>86354</v>
      </c>
      <c r="F181" s="134">
        <v>11971255</v>
      </c>
      <c r="G181" s="134">
        <v>279491</v>
      </c>
      <c r="H181" s="134">
        <v>38745837</v>
      </c>
      <c r="I181" s="131" t="s">
        <v>52</v>
      </c>
      <c r="J181" s="131" t="s">
        <v>52</v>
      </c>
      <c r="K181" s="134">
        <v>365845</v>
      </c>
      <c r="L181" s="134">
        <v>50717092</v>
      </c>
      <c r="M181" s="136" t="s">
        <v>11091</v>
      </c>
      <c r="N181" s="132"/>
      <c r="O181" s="7" t="s">
        <v>52</v>
      </c>
      <c r="P181" s="7" t="s">
        <v>52</v>
      </c>
      <c r="Q181" s="7" t="s">
        <v>377</v>
      </c>
      <c r="R181" s="7" t="s">
        <v>56</v>
      </c>
      <c r="S181" s="7" t="s">
        <v>56</v>
      </c>
      <c r="T181" s="7" t="s">
        <v>57</v>
      </c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7" t="s">
        <v>52</v>
      </c>
      <c r="AS181" s="7" t="s">
        <v>52</v>
      </c>
      <c r="AT181" s="120"/>
      <c r="AU181" s="7" t="s">
        <v>385</v>
      </c>
      <c r="AV181" s="120">
        <v>941</v>
      </c>
      <c r="AW181" s="2" t="s">
        <v>11100</v>
      </c>
    </row>
    <row r="182" spans="1:49" ht="30" customHeight="1">
      <c r="A182" s="130" t="s">
        <v>1671</v>
      </c>
      <c r="B182" s="130" t="s">
        <v>1672</v>
      </c>
      <c r="C182" s="136" t="s">
        <v>960</v>
      </c>
      <c r="D182" s="133">
        <v>3.6960000000000002</v>
      </c>
      <c r="E182" s="134">
        <v>30450734</v>
      </c>
      <c r="F182" s="134">
        <v>112545912</v>
      </c>
      <c r="G182" s="134">
        <v>36488942</v>
      </c>
      <c r="H182" s="134">
        <v>134863129</v>
      </c>
      <c r="I182" s="134">
        <v>7540456</v>
      </c>
      <c r="J182" s="134">
        <v>27869525</v>
      </c>
      <c r="K182" s="134">
        <v>74480132</v>
      </c>
      <c r="L182" s="134">
        <v>275278566</v>
      </c>
      <c r="M182" s="136" t="s">
        <v>11076</v>
      </c>
      <c r="N182" s="132"/>
      <c r="O182" s="7" t="s">
        <v>52</v>
      </c>
      <c r="P182" s="7" t="s">
        <v>52</v>
      </c>
      <c r="Q182" s="7" t="s">
        <v>377</v>
      </c>
      <c r="R182" s="7" t="s">
        <v>56</v>
      </c>
      <c r="S182" s="7" t="s">
        <v>56</v>
      </c>
      <c r="T182" s="7" t="s">
        <v>57</v>
      </c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7" t="s">
        <v>52</v>
      </c>
      <c r="AS182" s="7" t="s">
        <v>52</v>
      </c>
      <c r="AT182" s="120"/>
      <c r="AU182" s="7" t="s">
        <v>387</v>
      </c>
      <c r="AV182" s="120">
        <v>942</v>
      </c>
    </row>
    <row r="183" spans="1:49" ht="30" customHeight="1">
      <c r="A183" s="130" t="s">
        <v>1677</v>
      </c>
      <c r="B183" s="130" t="s">
        <v>1678</v>
      </c>
      <c r="C183" s="136" t="s">
        <v>960</v>
      </c>
      <c r="D183" s="133">
        <v>3.6960000000000002</v>
      </c>
      <c r="E183" s="134">
        <v>3345267</v>
      </c>
      <c r="F183" s="134">
        <v>12364106</v>
      </c>
      <c r="G183" s="134">
        <v>3942059</v>
      </c>
      <c r="H183" s="134">
        <v>14569850</v>
      </c>
      <c r="I183" s="134">
        <v>1426</v>
      </c>
      <c r="J183" s="134">
        <v>5270</v>
      </c>
      <c r="K183" s="134">
        <v>7288752</v>
      </c>
      <c r="L183" s="134">
        <v>26939226</v>
      </c>
      <c r="M183" s="136" t="s">
        <v>11077</v>
      </c>
      <c r="N183" s="132"/>
      <c r="O183" s="7" t="s">
        <v>52</v>
      </c>
      <c r="P183" s="7" t="s">
        <v>52</v>
      </c>
      <c r="Q183" s="7" t="s">
        <v>377</v>
      </c>
      <c r="R183" s="7" t="s">
        <v>56</v>
      </c>
      <c r="S183" s="7" t="s">
        <v>56</v>
      </c>
      <c r="T183" s="7" t="s">
        <v>57</v>
      </c>
      <c r="U183" s="120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7" t="s">
        <v>52</v>
      </c>
      <c r="AS183" s="7" t="s">
        <v>52</v>
      </c>
      <c r="AT183" s="120"/>
      <c r="AU183" s="7" t="s">
        <v>388</v>
      </c>
      <c r="AV183" s="120">
        <v>943</v>
      </c>
    </row>
    <row r="184" spans="1:49" ht="30" customHeight="1">
      <c r="A184" s="130" t="s">
        <v>1683</v>
      </c>
      <c r="B184" s="130" t="s">
        <v>1684</v>
      </c>
      <c r="C184" s="136" t="s">
        <v>960</v>
      </c>
      <c r="D184" s="133">
        <v>3.6960000000000002</v>
      </c>
      <c r="E184" s="134">
        <v>156035</v>
      </c>
      <c r="F184" s="134">
        <v>576705</v>
      </c>
      <c r="G184" s="134">
        <v>849159</v>
      </c>
      <c r="H184" s="134">
        <v>3138491</v>
      </c>
      <c r="I184" s="133">
        <v>47</v>
      </c>
      <c r="J184" s="133">
        <v>173</v>
      </c>
      <c r="K184" s="134">
        <v>1005241</v>
      </c>
      <c r="L184" s="134">
        <v>3715369</v>
      </c>
      <c r="M184" s="136" t="s">
        <v>11078</v>
      </c>
      <c r="N184" s="132"/>
      <c r="O184" s="7" t="s">
        <v>52</v>
      </c>
      <c r="P184" s="7" t="s">
        <v>52</v>
      </c>
      <c r="Q184" s="7" t="s">
        <v>377</v>
      </c>
      <c r="R184" s="7" t="s">
        <v>56</v>
      </c>
      <c r="S184" s="7" t="s">
        <v>56</v>
      </c>
      <c r="T184" s="7" t="s">
        <v>57</v>
      </c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7" t="s">
        <v>52</v>
      </c>
      <c r="AS184" s="7" t="s">
        <v>52</v>
      </c>
      <c r="AT184" s="120"/>
      <c r="AU184" s="7" t="s">
        <v>389</v>
      </c>
      <c r="AV184" s="120">
        <v>944</v>
      </c>
    </row>
    <row r="185" spans="1:49" ht="30" customHeight="1">
      <c r="A185" s="130" t="s">
        <v>1690</v>
      </c>
      <c r="B185" s="130" t="s">
        <v>1691</v>
      </c>
      <c r="C185" s="136" t="s">
        <v>1045</v>
      </c>
      <c r="D185" s="135">
        <v>1386.55</v>
      </c>
      <c r="E185" s="134">
        <v>1563</v>
      </c>
      <c r="F185" s="134">
        <v>2167177</v>
      </c>
      <c r="G185" s="134">
        <v>7725</v>
      </c>
      <c r="H185" s="134">
        <v>10711098</v>
      </c>
      <c r="I185" s="134">
        <v>2783</v>
      </c>
      <c r="J185" s="134">
        <v>3858768</v>
      </c>
      <c r="K185" s="134">
        <v>12071</v>
      </c>
      <c r="L185" s="134">
        <v>16737043</v>
      </c>
      <c r="M185" s="136" t="s">
        <v>11092</v>
      </c>
      <c r="N185" s="132"/>
      <c r="O185" s="7" t="s">
        <v>52</v>
      </c>
      <c r="P185" s="7" t="s">
        <v>52</v>
      </c>
      <c r="Q185" s="7" t="s">
        <v>377</v>
      </c>
      <c r="R185" s="7" t="s">
        <v>56</v>
      </c>
      <c r="S185" s="7" t="s">
        <v>56</v>
      </c>
      <c r="T185" s="7" t="s">
        <v>57</v>
      </c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7" t="s">
        <v>52</v>
      </c>
      <c r="AS185" s="7" t="s">
        <v>52</v>
      </c>
      <c r="AT185" s="120"/>
      <c r="AU185" s="7" t="s">
        <v>390</v>
      </c>
      <c r="AV185" s="120">
        <v>945</v>
      </c>
      <c r="AW185" s="2" t="s">
        <v>11100</v>
      </c>
    </row>
    <row r="186" spans="1:49" ht="30" customHeight="1">
      <c r="A186" s="130" t="s">
        <v>1690</v>
      </c>
      <c r="B186" s="130" t="s">
        <v>1696</v>
      </c>
      <c r="C186" s="136" t="s">
        <v>1045</v>
      </c>
      <c r="D186" s="135">
        <v>1376.12</v>
      </c>
      <c r="E186" s="134">
        <v>1793</v>
      </c>
      <c r="F186" s="134">
        <v>2467383</v>
      </c>
      <c r="G186" s="134">
        <v>21582</v>
      </c>
      <c r="H186" s="134">
        <v>29699421</v>
      </c>
      <c r="I186" s="134">
        <v>1315</v>
      </c>
      <c r="J186" s="134">
        <v>1809597</v>
      </c>
      <c r="K186" s="134">
        <v>24690</v>
      </c>
      <c r="L186" s="134">
        <v>33976401</v>
      </c>
      <c r="M186" s="136" t="s">
        <v>11079</v>
      </c>
      <c r="N186" s="132"/>
      <c r="O186" s="7" t="s">
        <v>52</v>
      </c>
      <c r="P186" s="7" t="s">
        <v>52</v>
      </c>
      <c r="Q186" s="7" t="s">
        <v>377</v>
      </c>
      <c r="R186" s="7" t="s">
        <v>57</v>
      </c>
      <c r="S186" s="7" t="s">
        <v>56</v>
      </c>
      <c r="T186" s="7" t="s">
        <v>56</v>
      </c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7" t="s">
        <v>52</v>
      </c>
      <c r="AS186" s="7" t="s">
        <v>52</v>
      </c>
      <c r="AT186" s="120"/>
      <c r="AU186" s="7" t="s">
        <v>392</v>
      </c>
      <c r="AV186" s="120">
        <v>946</v>
      </c>
    </row>
    <row r="187" spans="1:49" ht="30" customHeight="1">
      <c r="A187" s="130" t="s">
        <v>1700</v>
      </c>
      <c r="B187" s="130" t="s">
        <v>52</v>
      </c>
      <c r="C187" s="136" t="s">
        <v>960</v>
      </c>
      <c r="D187" s="133">
        <v>1.8480000000000001</v>
      </c>
      <c r="E187" s="134">
        <v>152398</v>
      </c>
      <c r="F187" s="134">
        <v>281631</v>
      </c>
      <c r="G187" s="134">
        <v>816533</v>
      </c>
      <c r="H187" s="134">
        <v>1508952</v>
      </c>
      <c r="I187" s="133">
        <v>286</v>
      </c>
      <c r="J187" s="133">
        <v>528</v>
      </c>
      <c r="K187" s="134">
        <v>969217</v>
      </c>
      <c r="L187" s="134">
        <v>1791111</v>
      </c>
      <c r="M187" s="136" t="s">
        <v>1705</v>
      </c>
      <c r="N187" s="132"/>
      <c r="O187" s="7" t="s">
        <v>52</v>
      </c>
      <c r="P187" s="7" t="s">
        <v>52</v>
      </c>
      <c r="Q187" s="7" t="s">
        <v>377</v>
      </c>
      <c r="R187" s="7" t="s">
        <v>56</v>
      </c>
      <c r="S187" s="7" t="s">
        <v>56</v>
      </c>
      <c r="T187" s="7" t="s">
        <v>57</v>
      </c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7" t="s">
        <v>52</v>
      </c>
      <c r="AS187" s="7" t="s">
        <v>52</v>
      </c>
      <c r="AT187" s="120"/>
      <c r="AU187" s="7" t="s">
        <v>393</v>
      </c>
      <c r="AV187" s="120">
        <v>947</v>
      </c>
    </row>
    <row r="188" spans="1:49" ht="30" customHeight="1">
      <c r="A188" s="130" t="s">
        <v>1706</v>
      </c>
      <c r="B188" s="130" t="s">
        <v>1707</v>
      </c>
      <c r="C188" s="136" t="s">
        <v>69</v>
      </c>
      <c r="D188" s="135">
        <v>7648.05</v>
      </c>
      <c r="E188" s="131" t="s">
        <v>52</v>
      </c>
      <c r="F188" s="131" t="s">
        <v>52</v>
      </c>
      <c r="G188" s="134">
        <v>3976</v>
      </c>
      <c r="H188" s="134">
        <v>30408646</v>
      </c>
      <c r="I188" s="131" t="s">
        <v>52</v>
      </c>
      <c r="J188" s="131" t="s">
        <v>52</v>
      </c>
      <c r="K188" s="134">
        <v>3976</v>
      </c>
      <c r="L188" s="134">
        <v>30408646</v>
      </c>
      <c r="M188" s="136" t="s">
        <v>11093</v>
      </c>
      <c r="N188" s="132"/>
      <c r="O188" s="7" t="s">
        <v>52</v>
      </c>
      <c r="P188" s="7" t="s">
        <v>52</v>
      </c>
      <c r="Q188" s="7" t="s">
        <v>377</v>
      </c>
      <c r="R188" s="7" t="s">
        <v>56</v>
      </c>
      <c r="S188" s="7" t="s">
        <v>56</v>
      </c>
      <c r="T188" s="7" t="s">
        <v>57</v>
      </c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7" t="s">
        <v>52</v>
      </c>
      <c r="AS188" s="7" t="s">
        <v>52</v>
      </c>
      <c r="AT188" s="120"/>
      <c r="AU188" s="7" t="s">
        <v>395</v>
      </c>
      <c r="AV188" s="120">
        <v>948</v>
      </c>
      <c r="AW188" s="2" t="s">
        <v>11100</v>
      </c>
    </row>
    <row r="189" spans="1:49" ht="30" customHeight="1">
      <c r="A189" s="130" t="s">
        <v>1709</v>
      </c>
      <c r="B189" s="130" t="s">
        <v>1710</v>
      </c>
      <c r="C189" s="136" t="s">
        <v>1045</v>
      </c>
      <c r="D189" s="135">
        <v>2762.67</v>
      </c>
      <c r="E189" s="133">
        <v>197</v>
      </c>
      <c r="F189" s="134">
        <v>544245</v>
      </c>
      <c r="G189" s="133">
        <v>483</v>
      </c>
      <c r="H189" s="134">
        <v>1334369</v>
      </c>
      <c r="I189" s="131" t="s">
        <v>52</v>
      </c>
      <c r="J189" s="131" t="s">
        <v>52</v>
      </c>
      <c r="K189" s="133">
        <v>680</v>
      </c>
      <c r="L189" s="134">
        <v>1878614</v>
      </c>
      <c r="M189" s="136" t="s">
        <v>11094</v>
      </c>
      <c r="N189" s="132"/>
      <c r="O189" s="7" t="s">
        <v>52</v>
      </c>
      <c r="P189" s="7" t="s">
        <v>52</v>
      </c>
      <c r="Q189" s="7" t="s">
        <v>377</v>
      </c>
      <c r="R189" s="7" t="s">
        <v>56</v>
      </c>
      <c r="S189" s="7" t="s">
        <v>56</v>
      </c>
      <c r="T189" s="7" t="s">
        <v>57</v>
      </c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7" t="s">
        <v>52</v>
      </c>
      <c r="AS189" s="7" t="s">
        <v>52</v>
      </c>
      <c r="AT189" s="120"/>
      <c r="AU189" s="7" t="s">
        <v>396</v>
      </c>
      <c r="AV189" s="120">
        <v>949</v>
      </c>
      <c r="AW189" s="2" t="s">
        <v>11100</v>
      </c>
    </row>
    <row r="190" spans="1:49" ht="30" customHeight="1">
      <c r="A190" s="130" t="s">
        <v>1712</v>
      </c>
      <c r="B190" s="130" t="s">
        <v>1713</v>
      </c>
      <c r="C190" s="136" t="s">
        <v>69</v>
      </c>
      <c r="D190" s="133">
        <v>176.68</v>
      </c>
      <c r="E190" s="133">
        <v>542</v>
      </c>
      <c r="F190" s="134">
        <v>95760</v>
      </c>
      <c r="G190" s="133">
        <v>292</v>
      </c>
      <c r="H190" s="134">
        <v>51590</v>
      </c>
      <c r="I190" s="131" t="s">
        <v>52</v>
      </c>
      <c r="J190" s="131" t="s">
        <v>52</v>
      </c>
      <c r="K190" s="133">
        <v>834</v>
      </c>
      <c r="L190" s="134">
        <v>147350</v>
      </c>
      <c r="M190" s="136" t="s">
        <v>11095</v>
      </c>
      <c r="N190" s="132"/>
      <c r="O190" s="7" t="s">
        <v>52</v>
      </c>
      <c r="P190" s="7" t="s">
        <v>52</v>
      </c>
      <c r="Q190" s="7" t="s">
        <v>377</v>
      </c>
      <c r="R190" s="7" t="s">
        <v>56</v>
      </c>
      <c r="S190" s="7" t="s">
        <v>56</v>
      </c>
      <c r="T190" s="7" t="s">
        <v>57</v>
      </c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7" t="s">
        <v>52</v>
      </c>
      <c r="AS190" s="7" t="s">
        <v>52</v>
      </c>
      <c r="AT190" s="120"/>
      <c r="AU190" s="7" t="s">
        <v>397</v>
      </c>
      <c r="AV190" s="120">
        <v>950</v>
      </c>
      <c r="AW190" s="2" t="s">
        <v>11100</v>
      </c>
    </row>
    <row r="191" spans="1:49" ht="30" customHeight="1">
      <c r="A191" s="130" t="s">
        <v>1717</v>
      </c>
      <c r="B191" s="130" t="s">
        <v>1718</v>
      </c>
      <c r="C191" s="136" t="s">
        <v>69</v>
      </c>
      <c r="D191" s="133">
        <v>13.28</v>
      </c>
      <c r="E191" s="133">
        <v>624</v>
      </c>
      <c r="F191" s="134">
        <v>8286</v>
      </c>
      <c r="G191" s="134">
        <v>20186</v>
      </c>
      <c r="H191" s="134">
        <v>268070</v>
      </c>
      <c r="I191" s="131" t="s">
        <v>52</v>
      </c>
      <c r="J191" s="131" t="s">
        <v>52</v>
      </c>
      <c r="K191" s="134">
        <v>20810</v>
      </c>
      <c r="L191" s="134">
        <v>276356</v>
      </c>
      <c r="M191" s="136" t="s">
        <v>11096</v>
      </c>
      <c r="N191" s="132"/>
      <c r="O191" s="7" t="s">
        <v>52</v>
      </c>
      <c r="P191" s="7" t="s">
        <v>52</v>
      </c>
      <c r="Q191" s="7" t="s">
        <v>377</v>
      </c>
      <c r="R191" s="7" t="s">
        <v>57</v>
      </c>
      <c r="S191" s="7" t="s">
        <v>56</v>
      </c>
      <c r="T191" s="7" t="s">
        <v>56</v>
      </c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7" t="s">
        <v>52</v>
      </c>
      <c r="AS191" s="7" t="s">
        <v>52</v>
      </c>
      <c r="AT191" s="120"/>
      <c r="AU191" s="7" t="s">
        <v>398</v>
      </c>
      <c r="AV191" s="120">
        <v>954</v>
      </c>
      <c r="AW191" s="2" t="s">
        <v>11100</v>
      </c>
    </row>
    <row r="192" spans="1:49" ht="30" customHeight="1">
      <c r="A192" s="130" t="s">
        <v>1722</v>
      </c>
      <c r="B192" s="130" t="s">
        <v>1723</v>
      </c>
      <c r="C192" s="136" t="s">
        <v>960</v>
      </c>
      <c r="D192" s="133">
        <v>3.6960000000000002</v>
      </c>
      <c r="E192" s="134">
        <v>35397</v>
      </c>
      <c r="F192" s="134">
        <v>130827</v>
      </c>
      <c r="G192" s="134">
        <v>308051</v>
      </c>
      <c r="H192" s="134">
        <v>1138556</v>
      </c>
      <c r="I192" s="131" t="s">
        <v>52</v>
      </c>
      <c r="J192" s="131" t="s">
        <v>52</v>
      </c>
      <c r="K192" s="134">
        <v>343448</v>
      </c>
      <c r="L192" s="134">
        <v>1269383</v>
      </c>
      <c r="M192" s="136" t="s">
        <v>1727</v>
      </c>
      <c r="N192" s="132"/>
      <c r="O192" s="7" t="s">
        <v>52</v>
      </c>
      <c r="P192" s="7" t="s">
        <v>52</v>
      </c>
      <c r="Q192" s="7" t="s">
        <v>377</v>
      </c>
      <c r="R192" s="7" t="s">
        <v>56</v>
      </c>
      <c r="S192" s="7" t="s">
        <v>56</v>
      </c>
      <c r="T192" s="7" t="s">
        <v>57</v>
      </c>
      <c r="U192" s="120"/>
      <c r="V192" s="120"/>
      <c r="W192" s="120"/>
      <c r="X192" s="120">
        <v>1</v>
      </c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7" t="s">
        <v>52</v>
      </c>
      <c r="AS192" s="7" t="s">
        <v>52</v>
      </c>
      <c r="AT192" s="120"/>
      <c r="AU192" s="7" t="s">
        <v>399</v>
      </c>
      <c r="AV192" s="120">
        <v>955</v>
      </c>
    </row>
    <row r="193" spans="1:49" ht="30" customHeight="1">
      <c r="A193" s="130" t="s">
        <v>1728</v>
      </c>
      <c r="B193" s="130" t="s">
        <v>1729</v>
      </c>
      <c r="C193" s="136" t="s">
        <v>960</v>
      </c>
      <c r="D193" s="133">
        <v>3.6960000000000002</v>
      </c>
      <c r="E193" s="134">
        <v>1979159</v>
      </c>
      <c r="F193" s="134">
        <v>7314971</v>
      </c>
      <c r="G193" s="134">
        <v>3202312</v>
      </c>
      <c r="H193" s="134">
        <v>11835745</v>
      </c>
      <c r="I193" s="134">
        <v>226060</v>
      </c>
      <c r="J193" s="134">
        <v>835517</v>
      </c>
      <c r="K193" s="134">
        <v>5407531</v>
      </c>
      <c r="L193" s="134">
        <v>19986233</v>
      </c>
      <c r="M193" s="136" t="s">
        <v>1734</v>
      </c>
      <c r="N193" s="132"/>
      <c r="O193" s="7" t="s">
        <v>52</v>
      </c>
      <c r="P193" s="7" t="s">
        <v>52</v>
      </c>
      <c r="Q193" s="7" t="s">
        <v>377</v>
      </c>
      <c r="R193" s="7" t="s">
        <v>56</v>
      </c>
      <c r="S193" s="7" t="s">
        <v>56</v>
      </c>
      <c r="T193" s="7" t="s">
        <v>57</v>
      </c>
      <c r="U193" s="120"/>
      <c r="V193" s="120"/>
      <c r="W193" s="120"/>
      <c r="X193" s="120">
        <v>1</v>
      </c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7" t="s">
        <v>52</v>
      </c>
      <c r="AS193" s="7" t="s">
        <v>52</v>
      </c>
      <c r="AT193" s="120"/>
      <c r="AU193" s="7" t="s">
        <v>400</v>
      </c>
      <c r="AV193" s="120">
        <v>956</v>
      </c>
    </row>
    <row r="194" spans="1:49" ht="30" customHeight="1">
      <c r="A194" s="130" t="s">
        <v>1728</v>
      </c>
      <c r="B194" s="130" t="s">
        <v>1735</v>
      </c>
      <c r="C194" s="136" t="s">
        <v>960</v>
      </c>
      <c r="D194" s="133">
        <v>3.6960000000000002</v>
      </c>
      <c r="E194" s="134">
        <v>124120</v>
      </c>
      <c r="F194" s="134">
        <v>458747</v>
      </c>
      <c r="G194" s="134">
        <v>90753</v>
      </c>
      <c r="H194" s="134">
        <v>335423</v>
      </c>
      <c r="I194" s="134">
        <v>8779</v>
      </c>
      <c r="J194" s="134">
        <v>32447</v>
      </c>
      <c r="K194" s="134">
        <v>223652</v>
      </c>
      <c r="L194" s="134">
        <v>826617</v>
      </c>
      <c r="M194" s="136" t="s">
        <v>1740</v>
      </c>
      <c r="N194" s="132"/>
      <c r="O194" s="7" t="s">
        <v>52</v>
      </c>
      <c r="P194" s="7" t="s">
        <v>52</v>
      </c>
      <c r="Q194" s="7" t="s">
        <v>377</v>
      </c>
      <c r="R194" s="7" t="s">
        <v>56</v>
      </c>
      <c r="S194" s="7" t="s">
        <v>56</v>
      </c>
      <c r="T194" s="7" t="s">
        <v>57</v>
      </c>
      <c r="U194" s="120"/>
      <c r="V194" s="120"/>
      <c r="W194" s="120"/>
      <c r="X194" s="120">
        <v>1</v>
      </c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7" t="s">
        <v>52</v>
      </c>
      <c r="AS194" s="7" t="s">
        <v>52</v>
      </c>
      <c r="AT194" s="120"/>
      <c r="AU194" s="7" t="s">
        <v>401</v>
      </c>
      <c r="AV194" s="120">
        <v>957</v>
      </c>
    </row>
    <row r="195" spans="1:49" ht="30" customHeight="1">
      <c r="A195" s="130" t="s">
        <v>1167</v>
      </c>
      <c r="B195" s="130" t="s">
        <v>1741</v>
      </c>
      <c r="C195" s="136" t="s">
        <v>960</v>
      </c>
      <c r="D195" s="133">
        <v>0.01</v>
      </c>
      <c r="E195" s="134">
        <v>263960</v>
      </c>
      <c r="F195" s="134">
        <v>2639</v>
      </c>
      <c r="G195" s="134">
        <v>2485448</v>
      </c>
      <c r="H195" s="134">
        <v>24854</v>
      </c>
      <c r="I195" s="134">
        <v>106323</v>
      </c>
      <c r="J195" s="134">
        <v>1063</v>
      </c>
      <c r="K195" s="134">
        <v>2855731</v>
      </c>
      <c r="L195" s="134">
        <v>28556</v>
      </c>
      <c r="M195" s="136" t="s">
        <v>1173</v>
      </c>
      <c r="N195" s="132"/>
      <c r="O195" s="7" t="s">
        <v>52</v>
      </c>
      <c r="P195" s="7" t="s">
        <v>52</v>
      </c>
      <c r="Q195" s="7" t="s">
        <v>377</v>
      </c>
      <c r="R195" s="7" t="s">
        <v>56</v>
      </c>
      <c r="S195" s="7" t="s">
        <v>56</v>
      </c>
      <c r="T195" s="7" t="s">
        <v>56</v>
      </c>
      <c r="U195" s="120">
        <v>1</v>
      </c>
      <c r="V195" s="120">
        <v>0</v>
      </c>
      <c r="W195" s="120">
        <v>0.03</v>
      </c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7" t="s">
        <v>52</v>
      </c>
      <c r="AS195" s="7" t="s">
        <v>52</v>
      </c>
      <c r="AT195" s="120"/>
      <c r="AU195" s="7" t="s">
        <v>402</v>
      </c>
      <c r="AV195" s="120">
        <v>2584</v>
      </c>
    </row>
    <row r="196" spans="1:49" ht="30" customHeight="1">
      <c r="A196" s="130" t="s">
        <v>1249</v>
      </c>
      <c r="B196" s="130" t="s">
        <v>1742</v>
      </c>
      <c r="C196" s="136" t="s">
        <v>960</v>
      </c>
      <c r="D196" s="133">
        <v>3.6960000000000002</v>
      </c>
      <c r="E196" s="134">
        <v>1041442</v>
      </c>
      <c r="F196" s="134">
        <v>3849169</v>
      </c>
      <c r="G196" s="134">
        <v>476499</v>
      </c>
      <c r="H196" s="134">
        <v>1761140</v>
      </c>
      <c r="I196" s="134">
        <v>4151290</v>
      </c>
      <c r="J196" s="134">
        <v>15343167</v>
      </c>
      <c r="K196" s="134">
        <v>5669231</v>
      </c>
      <c r="L196" s="134">
        <v>20953476</v>
      </c>
      <c r="M196" s="136" t="s">
        <v>1260</v>
      </c>
      <c r="N196" s="132"/>
    </row>
    <row r="197" spans="1:49" s="199" customFormat="1" ht="30" customHeight="1">
      <c r="A197" s="130" t="s">
        <v>1743</v>
      </c>
      <c r="B197" s="130" t="s">
        <v>1744</v>
      </c>
      <c r="C197" s="136" t="s">
        <v>69</v>
      </c>
      <c r="D197" s="135">
        <v>7392.01</v>
      </c>
      <c r="E197" s="133">
        <v>464</v>
      </c>
      <c r="F197" s="134">
        <v>3429892</v>
      </c>
      <c r="G197" s="134">
        <v>14985</v>
      </c>
      <c r="H197" s="134">
        <v>110769269</v>
      </c>
      <c r="I197" s="133">
        <v>5</v>
      </c>
      <c r="J197" s="134">
        <v>36960</v>
      </c>
      <c r="K197" s="134">
        <v>15454</v>
      </c>
      <c r="L197" s="134">
        <v>114236121</v>
      </c>
      <c r="M197" s="136" t="s">
        <v>1748</v>
      </c>
      <c r="N197" s="196"/>
    </row>
    <row r="198" spans="1:49" ht="30" customHeight="1">
      <c r="A198" s="191" t="s">
        <v>1749</v>
      </c>
      <c r="B198" s="191" t="s">
        <v>52</v>
      </c>
      <c r="C198" s="192" t="s">
        <v>58</v>
      </c>
      <c r="D198" s="193">
        <v>1</v>
      </c>
      <c r="E198" s="194" t="s">
        <v>52</v>
      </c>
      <c r="F198" s="195">
        <v>1004663</v>
      </c>
      <c r="G198" s="194" t="s">
        <v>52</v>
      </c>
      <c r="H198" s="195">
        <v>2782091</v>
      </c>
      <c r="I198" s="194" t="s">
        <v>52</v>
      </c>
      <c r="J198" s="195">
        <v>387483</v>
      </c>
      <c r="K198" s="194" t="s">
        <v>52</v>
      </c>
      <c r="L198" s="195">
        <v>4174237</v>
      </c>
      <c r="M198" s="192" t="s">
        <v>52</v>
      </c>
      <c r="N198" s="132"/>
    </row>
    <row r="199" spans="1:49" ht="30" customHeight="1">
      <c r="A199" s="130" t="s">
        <v>958</v>
      </c>
      <c r="B199" s="130" t="s">
        <v>1750</v>
      </c>
      <c r="C199" s="136" t="s">
        <v>960</v>
      </c>
      <c r="D199" s="133">
        <v>0.02</v>
      </c>
      <c r="E199" s="134">
        <v>1115921</v>
      </c>
      <c r="F199" s="134">
        <v>22318</v>
      </c>
      <c r="G199" s="134">
        <v>13844429</v>
      </c>
      <c r="H199" s="134">
        <v>276888</v>
      </c>
      <c r="I199" s="134">
        <v>2414888</v>
      </c>
      <c r="J199" s="134">
        <v>48297</v>
      </c>
      <c r="K199" s="134">
        <v>17375238</v>
      </c>
      <c r="L199" s="134">
        <v>347503</v>
      </c>
      <c r="M199" s="136" t="s">
        <v>1755</v>
      </c>
      <c r="N199" s="132"/>
    </row>
    <row r="200" spans="1:49" ht="30" customHeight="1">
      <c r="A200" s="130" t="s">
        <v>1657</v>
      </c>
      <c r="B200" s="130" t="s">
        <v>1756</v>
      </c>
      <c r="C200" s="136" t="s">
        <v>69</v>
      </c>
      <c r="D200" s="133">
        <v>11.12</v>
      </c>
      <c r="E200" s="134">
        <v>3796</v>
      </c>
      <c r="F200" s="134">
        <v>42211</v>
      </c>
      <c r="G200" s="134">
        <v>17657</v>
      </c>
      <c r="H200" s="134">
        <v>196345</v>
      </c>
      <c r="I200" s="131" t="s">
        <v>52</v>
      </c>
      <c r="J200" s="131" t="s">
        <v>52</v>
      </c>
      <c r="K200" s="134">
        <v>21453</v>
      </c>
      <c r="L200" s="134">
        <v>238556</v>
      </c>
      <c r="M200" s="136" t="s">
        <v>11097</v>
      </c>
      <c r="N200" s="132"/>
      <c r="AW200" s="2" t="s">
        <v>11100</v>
      </c>
    </row>
    <row r="201" spans="1:49" ht="30" customHeight="1">
      <c r="A201" s="130" t="s">
        <v>1663</v>
      </c>
      <c r="B201" s="130" t="s">
        <v>1664</v>
      </c>
      <c r="C201" s="136" t="s">
        <v>69</v>
      </c>
      <c r="D201" s="133">
        <v>3.11</v>
      </c>
      <c r="E201" s="134">
        <v>8893</v>
      </c>
      <c r="F201" s="134">
        <v>27657</v>
      </c>
      <c r="G201" s="134">
        <v>17263</v>
      </c>
      <c r="H201" s="134">
        <v>53687</v>
      </c>
      <c r="I201" s="131" t="s">
        <v>52</v>
      </c>
      <c r="J201" s="131" t="s">
        <v>52</v>
      </c>
      <c r="K201" s="134">
        <v>26156</v>
      </c>
      <c r="L201" s="134">
        <v>81344</v>
      </c>
      <c r="M201" s="136" t="s">
        <v>11090</v>
      </c>
      <c r="N201" s="132"/>
      <c r="AW201" s="2" t="s">
        <v>11100</v>
      </c>
    </row>
    <row r="202" spans="1:49" ht="30" customHeight="1">
      <c r="A202" s="130" t="s">
        <v>1665</v>
      </c>
      <c r="B202" s="130" t="s">
        <v>1666</v>
      </c>
      <c r="C202" s="136" t="s">
        <v>1667</v>
      </c>
      <c r="D202" s="133">
        <v>0.9</v>
      </c>
      <c r="E202" s="134">
        <v>86354</v>
      </c>
      <c r="F202" s="134">
        <v>77718</v>
      </c>
      <c r="G202" s="134">
        <v>279491</v>
      </c>
      <c r="H202" s="134">
        <v>251541</v>
      </c>
      <c r="I202" s="131" t="s">
        <v>52</v>
      </c>
      <c r="J202" s="131" t="s">
        <v>52</v>
      </c>
      <c r="K202" s="134">
        <v>365845</v>
      </c>
      <c r="L202" s="134">
        <v>329259</v>
      </c>
      <c r="M202" s="136" t="s">
        <v>11091</v>
      </c>
      <c r="N202" s="132"/>
      <c r="AW202" s="2" t="s">
        <v>11100</v>
      </c>
    </row>
    <row r="203" spans="1:49" ht="30" customHeight="1">
      <c r="A203" s="130" t="s">
        <v>1671</v>
      </c>
      <c r="B203" s="130" t="s">
        <v>1757</v>
      </c>
      <c r="C203" s="136" t="s">
        <v>960</v>
      </c>
      <c r="D203" s="133">
        <v>0.02</v>
      </c>
      <c r="E203" s="134">
        <v>31038336</v>
      </c>
      <c r="F203" s="134">
        <v>620766</v>
      </c>
      <c r="G203" s="134">
        <v>36488942</v>
      </c>
      <c r="H203" s="134">
        <v>729778</v>
      </c>
      <c r="I203" s="134">
        <v>7540456</v>
      </c>
      <c r="J203" s="134">
        <v>150809</v>
      </c>
      <c r="K203" s="134">
        <v>75067734</v>
      </c>
      <c r="L203" s="134">
        <v>1501353</v>
      </c>
      <c r="M203" s="136" t="s">
        <v>11080</v>
      </c>
      <c r="N203" s="132"/>
    </row>
    <row r="204" spans="1:49" ht="30" customHeight="1">
      <c r="A204" s="130" t="s">
        <v>1677</v>
      </c>
      <c r="B204" s="130" t="s">
        <v>1760</v>
      </c>
      <c r="C204" s="136" t="s">
        <v>960</v>
      </c>
      <c r="D204" s="133">
        <v>0.02</v>
      </c>
      <c r="E204" s="134">
        <v>3426790</v>
      </c>
      <c r="F204" s="134">
        <v>68535</v>
      </c>
      <c r="G204" s="134">
        <v>4019009</v>
      </c>
      <c r="H204" s="134">
        <v>80380</v>
      </c>
      <c r="I204" s="134">
        <v>1463</v>
      </c>
      <c r="J204" s="133">
        <v>29</v>
      </c>
      <c r="K204" s="134">
        <v>7447262</v>
      </c>
      <c r="L204" s="134">
        <v>148944</v>
      </c>
      <c r="M204" s="136" t="s">
        <v>11081</v>
      </c>
      <c r="N204" s="132"/>
    </row>
    <row r="205" spans="1:49" ht="30" customHeight="1">
      <c r="A205" s="130" t="s">
        <v>1683</v>
      </c>
      <c r="B205" s="130" t="s">
        <v>1765</v>
      </c>
      <c r="C205" s="136" t="s">
        <v>960</v>
      </c>
      <c r="D205" s="133">
        <v>0.02</v>
      </c>
      <c r="E205" s="134">
        <v>179338</v>
      </c>
      <c r="F205" s="134">
        <v>3586</v>
      </c>
      <c r="G205" s="134">
        <v>849560</v>
      </c>
      <c r="H205" s="134">
        <v>16991</v>
      </c>
      <c r="I205" s="133">
        <v>47</v>
      </c>
      <c r="J205" s="131" t="s">
        <v>52</v>
      </c>
      <c r="K205" s="134">
        <v>1028945</v>
      </c>
      <c r="L205" s="134">
        <v>20577</v>
      </c>
      <c r="M205" s="136" t="s">
        <v>11082</v>
      </c>
      <c r="N205" s="132"/>
    </row>
    <row r="206" spans="1:49" ht="30" customHeight="1">
      <c r="A206" s="130" t="s">
        <v>1690</v>
      </c>
      <c r="B206" s="130" t="s">
        <v>1691</v>
      </c>
      <c r="C206" s="136" t="s">
        <v>1045</v>
      </c>
      <c r="D206" s="133">
        <v>13.76</v>
      </c>
      <c r="E206" s="134">
        <v>1563</v>
      </c>
      <c r="F206" s="134">
        <v>21506</v>
      </c>
      <c r="G206" s="134">
        <v>7725</v>
      </c>
      <c r="H206" s="134">
        <v>106296</v>
      </c>
      <c r="I206" s="134">
        <v>2783</v>
      </c>
      <c r="J206" s="134">
        <v>38294</v>
      </c>
      <c r="K206" s="134">
        <v>12071</v>
      </c>
      <c r="L206" s="134">
        <v>166096</v>
      </c>
      <c r="M206" s="136" t="s">
        <v>11092</v>
      </c>
      <c r="N206" s="132"/>
      <c r="AW206" s="2" t="s">
        <v>11100</v>
      </c>
    </row>
    <row r="207" spans="1:49" ht="30" customHeight="1">
      <c r="A207" s="130" t="s">
        <v>1706</v>
      </c>
      <c r="B207" s="130" t="s">
        <v>1769</v>
      </c>
      <c r="C207" s="136" t="s">
        <v>69</v>
      </c>
      <c r="D207" s="133">
        <v>37.840000000000003</v>
      </c>
      <c r="E207" s="131" t="s">
        <v>52</v>
      </c>
      <c r="F207" s="131" t="s">
        <v>52</v>
      </c>
      <c r="G207" s="134">
        <v>3976</v>
      </c>
      <c r="H207" s="134">
        <v>150451</v>
      </c>
      <c r="I207" s="131" t="s">
        <v>52</v>
      </c>
      <c r="J207" s="131" t="s">
        <v>52</v>
      </c>
      <c r="K207" s="134">
        <v>3976</v>
      </c>
      <c r="L207" s="134">
        <v>150451</v>
      </c>
      <c r="M207" s="136" t="s">
        <v>11093</v>
      </c>
      <c r="N207" s="132"/>
      <c r="AW207" s="2" t="s">
        <v>11100</v>
      </c>
    </row>
    <row r="208" spans="1:49" ht="30" customHeight="1">
      <c r="A208" s="130" t="s">
        <v>1709</v>
      </c>
      <c r="B208" s="130" t="s">
        <v>1710</v>
      </c>
      <c r="C208" s="136" t="s">
        <v>69</v>
      </c>
      <c r="D208" s="133">
        <v>13.76</v>
      </c>
      <c r="E208" s="133">
        <v>197</v>
      </c>
      <c r="F208" s="134">
        <v>2710</v>
      </c>
      <c r="G208" s="133">
        <v>483</v>
      </c>
      <c r="H208" s="134">
        <v>6646</v>
      </c>
      <c r="I208" s="131" t="s">
        <v>52</v>
      </c>
      <c r="J208" s="131" t="s">
        <v>52</v>
      </c>
      <c r="K208" s="133">
        <v>680</v>
      </c>
      <c r="L208" s="134">
        <v>9356</v>
      </c>
      <c r="M208" s="136" t="s">
        <v>11098</v>
      </c>
      <c r="N208" s="132"/>
      <c r="AW208" s="2" t="s">
        <v>11100</v>
      </c>
    </row>
    <row r="209" spans="1:49" ht="30" customHeight="1">
      <c r="A209" s="130" t="s">
        <v>1717</v>
      </c>
      <c r="B209" s="130" t="s">
        <v>1718</v>
      </c>
      <c r="C209" s="136" t="s">
        <v>69</v>
      </c>
      <c r="D209" s="133">
        <v>3.11</v>
      </c>
      <c r="E209" s="133">
        <v>624</v>
      </c>
      <c r="F209" s="134">
        <v>1940</v>
      </c>
      <c r="G209" s="134">
        <v>20186</v>
      </c>
      <c r="H209" s="134">
        <v>62778</v>
      </c>
      <c r="I209" s="131" t="s">
        <v>52</v>
      </c>
      <c r="J209" s="131" t="s">
        <v>52</v>
      </c>
      <c r="K209" s="134">
        <v>20810</v>
      </c>
      <c r="L209" s="134">
        <v>64718</v>
      </c>
      <c r="M209" s="136" t="s">
        <v>11099</v>
      </c>
      <c r="N209" s="132"/>
      <c r="AW209" s="2" t="s">
        <v>11100</v>
      </c>
    </row>
    <row r="210" spans="1:49" ht="30" customHeight="1">
      <c r="A210" s="130" t="s">
        <v>1722</v>
      </c>
      <c r="B210" s="130" t="s">
        <v>1770</v>
      </c>
      <c r="C210" s="136" t="s">
        <v>960</v>
      </c>
      <c r="D210" s="133">
        <v>0.02</v>
      </c>
      <c r="E210" s="134">
        <v>36133</v>
      </c>
      <c r="F210" s="133">
        <v>722</v>
      </c>
      <c r="G210" s="134">
        <v>314456</v>
      </c>
      <c r="H210" s="134">
        <v>6289</v>
      </c>
      <c r="I210" s="131" t="s">
        <v>52</v>
      </c>
      <c r="J210" s="131" t="s">
        <v>52</v>
      </c>
      <c r="K210" s="134">
        <v>350589</v>
      </c>
      <c r="L210" s="134">
        <v>7011</v>
      </c>
      <c r="M210" s="136" t="s">
        <v>1774</v>
      </c>
      <c r="N210" s="132"/>
    </row>
    <row r="211" spans="1:49" ht="30" customHeight="1">
      <c r="A211" s="130" t="s">
        <v>1775</v>
      </c>
      <c r="B211" s="130" t="s">
        <v>1776</v>
      </c>
      <c r="C211" s="136" t="s">
        <v>1200</v>
      </c>
      <c r="D211" s="133">
        <v>48</v>
      </c>
      <c r="E211" s="133">
        <v>605</v>
      </c>
      <c r="F211" s="134">
        <v>29040</v>
      </c>
      <c r="G211" s="134">
        <v>7411</v>
      </c>
      <c r="H211" s="134">
        <v>355728</v>
      </c>
      <c r="I211" s="133">
        <v>151</v>
      </c>
      <c r="J211" s="134">
        <v>7248</v>
      </c>
      <c r="K211" s="134">
        <v>8167</v>
      </c>
      <c r="L211" s="134">
        <v>392016</v>
      </c>
      <c r="M211" s="136" t="s">
        <v>1781</v>
      </c>
      <c r="N211" s="132"/>
    </row>
    <row r="212" spans="1:49" ht="30" customHeight="1">
      <c r="A212" s="130" t="s">
        <v>1728</v>
      </c>
      <c r="B212" s="130" t="s">
        <v>1729</v>
      </c>
      <c r="C212" s="136" t="s">
        <v>960</v>
      </c>
      <c r="D212" s="133">
        <v>0.02</v>
      </c>
      <c r="E212" s="134">
        <v>1979159</v>
      </c>
      <c r="F212" s="134">
        <v>39583</v>
      </c>
      <c r="G212" s="134">
        <v>3202312</v>
      </c>
      <c r="H212" s="134">
        <v>64046</v>
      </c>
      <c r="I212" s="134">
        <v>226060</v>
      </c>
      <c r="J212" s="134">
        <v>4521</v>
      </c>
      <c r="K212" s="134">
        <v>5407531</v>
      </c>
      <c r="L212" s="134">
        <v>108150</v>
      </c>
      <c r="M212" s="136" t="s">
        <v>1734</v>
      </c>
      <c r="N212" s="132"/>
    </row>
    <row r="213" spans="1:49" ht="30" customHeight="1">
      <c r="A213" s="130" t="s">
        <v>1728</v>
      </c>
      <c r="B213" s="130" t="s">
        <v>1735</v>
      </c>
      <c r="C213" s="136" t="s">
        <v>960</v>
      </c>
      <c r="D213" s="133">
        <v>0.02</v>
      </c>
      <c r="E213" s="134">
        <v>124120</v>
      </c>
      <c r="F213" s="134">
        <v>2482</v>
      </c>
      <c r="G213" s="134">
        <v>90753</v>
      </c>
      <c r="H213" s="134">
        <v>1815</v>
      </c>
      <c r="I213" s="134">
        <v>8779</v>
      </c>
      <c r="J213" s="133">
        <v>175</v>
      </c>
      <c r="K213" s="134">
        <v>223652</v>
      </c>
      <c r="L213" s="134">
        <v>4472</v>
      </c>
      <c r="M213" s="136" t="s">
        <v>1740</v>
      </c>
      <c r="N213" s="132"/>
    </row>
    <row r="214" spans="1:49" ht="30" customHeight="1">
      <c r="A214" s="130" t="s">
        <v>1167</v>
      </c>
      <c r="B214" s="130" t="s">
        <v>1741</v>
      </c>
      <c r="C214" s="136" t="s">
        <v>960</v>
      </c>
      <c r="D214" s="133">
        <v>0.01</v>
      </c>
      <c r="E214" s="134">
        <v>263960</v>
      </c>
      <c r="F214" s="134">
        <v>2639</v>
      </c>
      <c r="G214" s="134">
        <v>2485448</v>
      </c>
      <c r="H214" s="134">
        <v>24854</v>
      </c>
      <c r="I214" s="134">
        <v>106323</v>
      </c>
      <c r="J214" s="134">
        <v>1063</v>
      </c>
      <c r="K214" s="134">
        <v>2855731</v>
      </c>
      <c r="L214" s="134">
        <v>28556</v>
      </c>
      <c r="M214" s="136" t="s">
        <v>1173</v>
      </c>
      <c r="N214" s="132"/>
    </row>
    <row r="215" spans="1:49" ht="30" customHeight="1">
      <c r="A215" s="130" t="s">
        <v>1249</v>
      </c>
      <c r="B215" s="130" t="s">
        <v>1742</v>
      </c>
      <c r="C215" s="136" t="s">
        <v>960</v>
      </c>
      <c r="D215" s="133">
        <v>0.02</v>
      </c>
      <c r="E215" s="134">
        <v>1041442</v>
      </c>
      <c r="F215" s="134">
        <v>20828</v>
      </c>
      <c r="G215" s="134">
        <v>476499</v>
      </c>
      <c r="H215" s="134">
        <v>9529</v>
      </c>
      <c r="I215" s="134">
        <v>4151290</v>
      </c>
      <c r="J215" s="134">
        <v>83025</v>
      </c>
      <c r="K215" s="134">
        <v>5669231</v>
      </c>
      <c r="L215" s="134">
        <v>113382</v>
      </c>
      <c r="M215" s="136" t="s">
        <v>1260</v>
      </c>
      <c r="N215" s="132"/>
    </row>
    <row r="216" spans="1:49" ht="30" customHeight="1">
      <c r="A216" s="130" t="s">
        <v>1782</v>
      </c>
      <c r="B216" s="130" t="s">
        <v>1783</v>
      </c>
      <c r="C216" s="136" t="s">
        <v>1200</v>
      </c>
      <c r="D216" s="133">
        <v>4</v>
      </c>
      <c r="E216" s="134">
        <v>5101</v>
      </c>
      <c r="F216" s="134">
        <v>20404</v>
      </c>
      <c r="G216" s="134">
        <v>94880</v>
      </c>
      <c r="H216" s="134">
        <v>379520</v>
      </c>
      <c r="I216" s="134">
        <v>13466</v>
      </c>
      <c r="J216" s="134">
        <v>53864</v>
      </c>
      <c r="K216" s="134">
        <v>113447</v>
      </c>
      <c r="L216" s="134">
        <v>453788</v>
      </c>
      <c r="M216" s="136" t="s">
        <v>1788</v>
      </c>
      <c r="N216" s="132"/>
    </row>
    <row r="217" spans="1:49" ht="30" customHeight="1">
      <c r="A217" s="130" t="s">
        <v>1789</v>
      </c>
      <c r="B217" s="130" t="s">
        <v>364</v>
      </c>
      <c r="C217" s="136" t="s">
        <v>1667</v>
      </c>
      <c r="D217" s="133">
        <v>0.04</v>
      </c>
      <c r="E217" s="131" t="s">
        <v>52</v>
      </c>
      <c r="F217" s="131" t="s">
        <v>52</v>
      </c>
      <c r="G217" s="134">
        <v>198251</v>
      </c>
      <c r="H217" s="134">
        <v>7930</v>
      </c>
      <c r="I217" s="134">
        <v>3965</v>
      </c>
      <c r="J217" s="133">
        <v>158</v>
      </c>
      <c r="K217" s="134">
        <v>202216</v>
      </c>
      <c r="L217" s="134">
        <v>8088</v>
      </c>
      <c r="M217" s="136" t="s">
        <v>1794</v>
      </c>
      <c r="N217" s="132"/>
    </row>
    <row r="218" spans="1:49" s="199" customFormat="1" ht="30" customHeight="1">
      <c r="A218" s="130" t="s">
        <v>1743</v>
      </c>
      <c r="B218" s="130" t="s">
        <v>1744</v>
      </c>
      <c r="C218" s="136" t="s">
        <v>69</v>
      </c>
      <c r="D218" s="133">
        <v>0.04</v>
      </c>
      <c r="E218" s="133">
        <v>464</v>
      </c>
      <c r="F218" s="133">
        <v>18</v>
      </c>
      <c r="G218" s="134">
        <v>14985</v>
      </c>
      <c r="H218" s="133">
        <v>599</v>
      </c>
      <c r="I218" s="133">
        <v>5</v>
      </c>
      <c r="J218" s="131" t="s">
        <v>52</v>
      </c>
      <c r="K218" s="134">
        <v>15454</v>
      </c>
      <c r="L218" s="133">
        <v>617</v>
      </c>
      <c r="M218" s="136" t="s">
        <v>1748</v>
      </c>
      <c r="N218" s="196"/>
      <c r="O218" s="197"/>
      <c r="P218" s="197"/>
      <c r="Q218" s="198" t="s">
        <v>408</v>
      </c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7"/>
      <c r="AK218" s="197"/>
      <c r="AL218" s="197"/>
      <c r="AM218" s="197"/>
      <c r="AN218" s="197"/>
      <c r="AO218" s="197"/>
      <c r="AP218" s="197"/>
      <c r="AQ218" s="197"/>
      <c r="AR218" s="197"/>
      <c r="AS218" s="197"/>
      <c r="AT218" s="197"/>
      <c r="AU218" s="197"/>
      <c r="AV218" s="197"/>
    </row>
    <row r="219" spans="1:49" ht="30" customHeight="1">
      <c r="A219" s="191" t="s">
        <v>1795</v>
      </c>
      <c r="B219" s="191" t="s">
        <v>52</v>
      </c>
      <c r="C219" s="192" t="s">
        <v>58</v>
      </c>
      <c r="D219" s="193">
        <v>1</v>
      </c>
      <c r="E219" s="194" t="s">
        <v>52</v>
      </c>
      <c r="F219" s="195">
        <v>22551656</v>
      </c>
      <c r="G219" s="194" t="s">
        <v>52</v>
      </c>
      <c r="H219" s="195">
        <v>35713064</v>
      </c>
      <c r="I219" s="194" t="s">
        <v>52</v>
      </c>
      <c r="J219" s="195">
        <v>4968406</v>
      </c>
      <c r="K219" s="194" t="s">
        <v>52</v>
      </c>
      <c r="L219" s="195">
        <v>63233126</v>
      </c>
      <c r="M219" s="192" t="s">
        <v>52</v>
      </c>
      <c r="N219" s="132"/>
      <c r="O219" s="7" t="s">
        <v>52</v>
      </c>
      <c r="P219" s="7" t="s">
        <v>52</v>
      </c>
      <c r="Q219" s="7" t="s">
        <v>408</v>
      </c>
      <c r="R219" s="7" t="s">
        <v>57</v>
      </c>
      <c r="S219" s="7" t="s">
        <v>56</v>
      </c>
      <c r="T219" s="7" t="s">
        <v>56</v>
      </c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120"/>
      <c r="AK219" s="120"/>
      <c r="AL219" s="120"/>
      <c r="AM219" s="120"/>
      <c r="AN219" s="120"/>
      <c r="AO219" s="120"/>
      <c r="AP219" s="120"/>
      <c r="AQ219" s="120"/>
      <c r="AR219" s="7" t="s">
        <v>52</v>
      </c>
      <c r="AS219" s="7" t="s">
        <v>52</v>
      </c>
      <c r="AT219" s="120"/>
      <c r="AU219" s="7" t="s">
        <v>409</v>
      </c>
      <c r="AV219" s="120">
        <v>1038</v>
      </c>
    </row>
    <row r="220" spans="1:49" ht="30" customHeight="1">
      <c r="A220" s="130" t="s">
        <v>1307</v>
      </c>
      <c r="B220" s="130" t="s">
        <v>1247</v>
      </c>
      <c r="C220" s="136" t="s">
        <v>1200</v>
      </c>
      <c r="D220" s="133">
        <v>260</v>
      </c>
      <c r="E220" s="134">
        <v>56920</v>
      </c>
      <c r="F220" s="134">
        <v>14799200</v>
      </c>
      <c r="G220" s="134">
        <v>121863</v>
      </c>
      <c r="H220" s="134">
        <v>31684380</v>
      </c>
      <c r="I220" s="134">
        <v>18794</v>
      </c>
      <c r="J220" s="134">
        <v>4886440</v>
      </c>
      <c r="K220" s="134">
        <v>197577</v>
      </c>
      <c r="L220" s="134">
        <v>51370020</v>
      </c>
      <c r="M220" s="136" t="s">
        <v>1317</v>
      </c>
      <c r="N220" s="132"/>
      <c r="O220" s="7" t="s">
        <v>52</v>
      </c>
      <c r="P220" s="7" t="s">
        <v>52</v>
      </c>
      <c r="Q220" s="7" t="s">
        <v>408</v>
      </c>
      <c r="R220" s="7" t="s">
        <v>57</v>
      </c>
      <c r="S220" s="7" t="s">
        <v>56</v>
      </c>
      <c r="T220" s="7" t="s">
        <v>56</v>
      </c>
      <c r="U220" s="120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120"/>
      <c r="AK220" s="120"/>
      <c r="AL220" s="120"/>
      <c r="AM220" s="120"/>
      <c r="AN220" s="120"/>
      <c r="AO220" s="120"/>
      <c r="AP220" s="120"/>
      <c r="AQ220" s="120"/>
      <c r="AR220" s="7" t="s">
        <v>52</v>
      </c>
      <c r="AS220" s="7" t="s">
        <v>52</v>
      </c>
      <c r="AT220" s="120"/>
      <c r="AU220" s="7" t="s">
        <v>410</v>
      </c>
      <c r="AV220" s="120">
        <v>1039</v>
      </c>
    </row>
    <row r="221" spans="1:49" s="199" customFormat="1" ht="30" customHeight="1">
      <c r="A221" s="130" t="s">
        <v>1318</v>
      </c>
      <c r="B221" s="130" t="s">
        <v>1796</v>
      </c>
      <c r="C221" s="136" t="s">
        <v>1200</v>
      </c>
      <c r="D221" s="133">
        <v>38</v>
      </c>
      <c r="E221" s="134">
        <v>204012</v>
      </c>
      <c r="F221" s="134">
        <v>7752456</v>
      </c>
      <c r="G221" s="134">
        <v>106018</v>
      </c>
      <c r="H221" s="134">
        <v>4028684</v>
      </c>
      <c r="I221" s="134">
        <v>2157</v>
      </c>
      <c r="J221" s="134">
        <v>81966</v>
      </c>
      <c r="K221" s="134">
        <v>312187</v>
      </c>
      <c r="L221" s="134">
        <v>11863106</v>
      </c>
      <c r="M221" s="136" t="s">
        <v>1348</v>
      </c>
      <c r="N221" s="196"/>
      <c r="O221" s="198" t="s">
        <v>52</v>
      </c>
      <c r="P221" s="198" t="s">
        <v>52</v>
      </c>
      <c r="Q221" s="198" t="s">
        <v>408</v>
      </c>
      <c r="R221" s="198" t="s">
        <v>57</v>
      </c>
      <c r="S221" s="198" t="s">
        <v>56</v>
      </c>
      <c r="T221" s="198" t="s">
        <v>56</v>
      </c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7"/>
      <c r="AK221" s="197"/>
      <c r="AL221" s="197"/>
      <c r="AM221" s="197"/>
      <c r="AN221" s="197"/>
      <c r="AO221" s="197"/>
      <c r="AP221" s="197"/>
      <c r="AQ221" s="197"/>
      <c r="AR221" s="198" t="s">
        <v>52</v>
      </c>
      <c r="AS221" s="198" t="s">
        <v>52</v>
      </c>
      <c r="AT221" s="197"/>
      <c r="AU221" s="198" t="s">
        <v>411</v>
      </c>
      <c r="AV221" s="197">
        <v>1066</v>
      </c>
    </row>
    <row r="222" spans="1:49" ht="30" customHeight="1">
      <c r="A222" s="191" t="s">
        <v>1797</v>
      </c>
      <c r="B222" s="191" t="s">
        <v>52</v>
      </c>
      <c r="C222" s="192" t="s">
        <v>58</v>
      </c>
      <c r="D222" s="193">
        <v>1</v>
      </c>
      <c r="E222" s="194" t="s">
        <v>52</v>
      </c>
      <c r="F222" s="195">
        <v>635580</v>
      </c>
      <c r="G222" s="194" t="s">
        <v>52</v>
      </c>
      <c r="H222" s="195">
        <v>446704</v>
      </c>
      <c r="I222" s="194" t="s">
        <v>52</v>
      </c>
      <c r="J222" s="193">
        <v>52</v>
      </c>
      <c r="K222" s="194" t="s">
        <v>52</v>
      </c>
      <c r="L222" s="195">
        <v>1082336</v>
      </c>
      <c r="M222" s="192" t="s">
        <v>52</v>
      </c>
      <c r="N222" s="132"/>
      <c r="O222" s="7" t="s">
        <v>52</v>
      </c>
      <c r="P222" s="7" t="s">
        <v>52</v>
      </c>
      <c r="Q222" s="7" t="s">
        <v>408</v>
      </c>
      <c r="R222" s="7" t="s">
        <v>57</v>
      </c>
      <c r="S222" s="7" t="s">
        <v>56</v>
      </c>
      <c r="T222" s="7" t="s">
        <v>56</v>
      </c>
      <c r="U222" s="120"/>
      <c r="V222" s="120"/>
      <c r="W222" s="120"/>
      <c r="X222" s="120"/>
      <c r="Y222" s="120"/>
      <c r="Z222" s="120"/>
      <c r="AA222" s="120"/>
      <c r="AB222" s="120"/>
      <c r="AC222" s="120"/>
      <c r="AD222" s="120"/>
      <c r="AE222" s="120"/>
      <c r="AF222" s="120"/>
      <c r="AG222" s="120"/>
      <c r="AH222" s="120"/>
      <c r="AI222" s="120"/>
      <c r="AJ222" s="120"/>
      <c r="AK222" s="120"/>
      <c r="AL222" s="120"/>
      <c r="AM222" s="120"/>
      <c r="AN222" s="120"/>
      <c r="AO222" s="120"/>
      <c r="AP222" s="120"/>
      <c r="AQ222" s="120"/>
      <c r="AR222" s="7" t="s">
        <v>52</v>
      </c>
      <c r="AS222" s="7" t="s">
        <v>52</v>
      </c>
      <c r="AT222" s="120"/>
      <c r="AU222" s="7" t="s">
        <v>412</v>
      </c>
      <c r="AV222" s="120">
        <v>1067</v>
      </c>
    </row>
    <row r="223" spans="1:49" ht="30" customHeight="1">
      <c r="A223" s="130" t="s">
        <v>1382</v>
      </c>
      <c r="B223" s="130" t="s">
        <v>1798</v>
      </c>
      <c r="C223" s="136" t="s">
        <v>65</v>
      </c>
      <c r="D223" s="133">
        <v>4</v>
      </c>
      <c r="E223" s="134">
        <v>25371</v>
      </c>
      <c r="F223" s="134">
        <v>101484</v>
      </c>
      <c r="G223" s="134">
        <v>17502</v>
      </c>
      <c r="H223" s="134">
        <v>70008</v>
      </c>
      <c r="I223" s="133">
        <v>3</v>
      </c>
      <c r="J223" s="133">
        <v>12</v>
      </c>
      <c r="K223" s="134">
        <v>42876</v>
      </c>
      <c r="L223" s="134">
        <v>171504</v>
      </c>
      <c r="M223" s="136" t="s">
        <v>11083</v>
      </c>
      <c r="N223" s="132"/>
      <c r="O223" s="7" t="s">
        <v>52</v>
      </c>
      <c r="P223" s="7" t="s">
        <v>52</v>
      </c>
      <c r="Q223" s="7" t="s">
        <v>408</v>
      </c>
      <c r="R223" s="7" t="s">
        <v>57</v>
      </c>
      <c r="S223" s="7" t="s">
        <v>56</v>
      </c>
      <c r="T223" s="7" t="s">
        <v>56</v>
      </c>
      <c r="U223" s="120"/>
      <c r="V223" s="120"/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120"/>
      <c r="AK223" s="120"/>
      <c r="AL223" s="120"/>
      <c r="AM223" s="120"/>
      <c r="AN223" s="120"/>
      <c r="AO223" s="120"/>
      <c r="AP223" s="120"/>
      <c r="AQ223" s="120"/>
      <c r="AR223" s="7" t="s">
        <v>52</v>
      </c>
      <c r="AS223" s="7" t="s">
        <v>52</v>
      </c>
      <c r="AT223" s="120"/>
      <c r="AU223" s="7" t="s">
        <v>413</v>
      </c>
      <c r="AV223" s="120">
        <v>1068</v>
      </c>
    </row>
    <row r="224" spans="1:49" ht="30" customHeight="1">
      <c r="A224" s="130" t="s">
        <v>1382</v>
      </c>
      <c r="B224" s="130" t="s">
        <v>1803</v>
      </c>
      <c r="C224" s="136" t="s">
        <v>65</v>
      </c>
      <c r="D224" s="133">
        <v>20</v>
      </c>
      <c r="E224" s="134">
        <v>23490</v>
      </c>
      <c r="F224" s="134">
        <v>469800</v>
      </c>
      <c r="G224" s="134">
        <v>15440</v>
      </c>
      <c r="H224" s="134">
        <v>308800</v>
      </c>
      <c r="I224" s="133">
        <v>2</v>
      </c>
      <c r="J224" s="133">
        <v>40</v>
      </c>
      <c r="K224" s="134">
        <v>38932</v>
      </c>
      <c r="L224" s="134">
        <v>778640</v>
      </c>
      <c r="M224" s="136" t="s">
        <v>11084</v>
      </c>
      <c r="N224" s="132"/>
      <c r="O224" s="7" t="s">
        <v>52</v>
      </c>
      <c r="P224" s="7" t="s">
        <v>52</v>
      </c>
      <c r="Q224" s="7" t="s">
        <v>408</v>
      </c>
      <c r="R224" s="7" t="s">
        <v>56</v>
      </c>
      <c r="S224" s="7" t="s">
        <v>56</v>
      </c>
      <c r="T224" s="7" t="s">
        <v>57</v>
      </c>
      <c r="U224" s="120"/>
      <c r="V224" s="120"/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120"/>
      <c r="AK224" s="120"/>
      <c r="AL224" s="120"/>
      <c r="AM224" s="120"/>
      <c r="AN224" s="120"/>
      <c r="AO224" s="120"/>
      <c r="AP224" s="120"/>
      <c r="AQ224" s="120"/>
      <c r="AR224" s="7" t="s">
        <v>52</v>
      </c>
      <c r="AS224" s="7" t="s">
        <v>52</v>
      </c>
      <c r="AT224" s="120"/>
      <c r="AU224" s="7" t="s">
        <v>414</v>
      </c>
      <c r="AV224" s="120">
        <v>1041</v>
      </c>
    </row>
    <row r="225" spans="1:48" ht="30" customHeight="1">
      <c r="A225" s="130" t="s">
        <v>1382</v>
      </c>
      <c r="B225" s="130" t="s">
        <v>1808</v>
      </c>
      <c r="C225" s="136" t="s">
        <v>65</v>
      </c>
      <c r="D225" s="133">
        <v>4</v>
      </c>
      <c r="E225" s="134">
        <v>11808</v>
      </c>
      <c r="F225" s="134">
        <v>47232</v>
      </c>
      <c r="G225" s="134">
        <v>11316</v>
      </c>
      <c r="H225" s="134">
        <v>45264</v>
      </c>
      <c r="I225" s="131" t="s">
        <v>52</v>
      </c>
      <c r="J225" s="131" t="s">
        <v>52</v>
      </c>
      <c r="K225" s="134">
        <v>23124</v>
      </c>
      <c r="L225" s="134">
        <v>92496</v>
      </c>
      <c r="M225" s="136" t="s">
        <v>11085</v>
      </c>
      <c r="N225" s="132"/>
      <c r="O225" s="7" t="s">
        <v>52</v>
      </c>
      <c r="P225" s="7" t="s">
        <v>52</v>
      </c>
      <c r="Q225" s="7" t="s">
        <v>408</v>
      </c>
      <c r="R225" s="7" t="s">
        <v>56</v>
      </c>
      <c r="S225" s="7" t="s">
        <v>56</v>
      </c>
      <c r="T225" s="7" t="s">
        <v>57</v>
      </c>
      <c r="U225" s="120"/>
      <c r="V225" s="120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120"/>
      <c r="AK225" s="120"/>
      <c r="AL225" s="120"/>
      <c r="AM225" s="120"/>
      <c r="AN225" s="120"/>
      <c r="AO225" s="120"/>
      <c r="AP225" s="120"/>
      <c r="AQ225" s="120"/>
      <c r="AR225" s="7" t="s">
        <v>52</v>
      </c>
      <c r="AS225" s="7" t="s">
        <v>52</v>
      </c>
      <c r="AT225" s="120"/>
      <c r="AU225" s="7" t="s">
        <v>415</v>
      </c>
      <c r="AV225" s="120">
        <v>1042</v>
      </c>
    </row>
    <row r="226" spans="1:48" s="199" customFormat="1" ht="30" customHeight="1">
      <c r="A226" s="130" t="s">
        <v>1382</v>
      </c>
      <c r="B226" s="130" t="s">
        <v>1812</v>
      </c>
      <c r="C226" s="136" t="s">
        <v>65</v>
      </c>
      <c r="D226" s="133">
        <v>2</v>
      </c>
      <c r="E226" s="134">
        <v>8532</v>
      </c>
      <c r="F226" s="134">
        <v>17064</v>
      </c>
      <c r="G226" s="134">
        <v>11316</v>
      </c>
      <c r="H226" s="134">
        <v>22632</v>
      </c>
      <c r="I226" s="131" t="s">
        <v>52</v>
      </c>
      <c r="J226" s="131" t="s">
        <v>52</v>
      </c>
      <c r="K226" s="134">
        <v>19848</v>
      </c>
      <c r="L226" s="134">
        <v>39696</v>
      </c>
      <c r="M226" s="136" t="s">
        <v>11086</v>
      </c>
      <c r="N226" s="196"/>
      <c r="O226" s="198" t="s">
        <v>52</v>
      </c>
      <c r="P226" s="198" t="s">
        <v>52</v>
      </c>
      <c r="Q226" s="198" t="s">
        <v>408</v>
      </c>
      <c r="R226" s="198" t="s">
        <v>56</v>
      </c>
      <c r="S226" s="198" t="s">
        <v>56</v>
      </c>
      <c r="T226" s="198" t="s">
        <v>57</v>
      </c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8" t="s">
        <v>52</v>
      </c>
      <c r="AS226" s="198" t="s">
        <v>52</v>
      </c>
      <c r="AT226" s="197"/>
      <c r="AU226" s="198" t="s">
        <v>416</v>
      </c>
      <c r="AV226" s="197">
        <v>1044</v>
      </c>
    </row>
    <row r="227" spans="1:48" ht="30" customHeight="1">
      <c r="A227" s="191" t="s">
        <v>1815</v>
      </c>
      <c r="B227" s="191" t="s">
        <v>52</v>
      </c>
      <c r="C227" s="192" t="s">
        <v>58</v>
      </c>
      <c r="D227" s="193">
        <v>1</v>
      </c>
      <c r="E227" s="194" t="s">
        <v>52</v>
      </c>
      <c r="F227" s="195">
        <v>937139</v>
      </c>
      <c r="G227" s="194" t="s">
        <v>52</v>
      </c>
      <c r="H227" s="195">
        <v>3798976</v>
      </c>
      <c r="I227" s="194" t="s">
        <v>52</v>
      </c>
      <c r="J227" s="195">
        <v>30997468</v>
      </c>
      <c r="K227" s="194" t="s">
        <v>52</v>
      </c>
      <c r="L227" s="195">
        <v>35733583</v>
      </c>
      <c r="M227" s="192" t="s">
        <v>52</v>
      </c>
      <c r="N227" s="132"/>
      <c r="O227" s="7" t="s">
        <v>52</v>
      </c>
      <c r="P227" s="7" t="s">
        <v>52</v>
      </c>
      <c r="Q227" s="7" t="s">
        <v>408</v>
      </c>
      <c r="R227" s="7" t="s">
        <v>56</v>
      </c>
      <c r="S227" s="7" t="s">
        <v>56</v>
      </c>
      <c r="T227" s="7" t="s">
        <v>57</v>
      </c>
      <c r="U227" s="120"/>
      <c r="V227" s="120"/>
      <c r="W227" s="120"/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120"/>
      <c r="AK227" s="120"/>
      <c r="AL227" s="120"/>
      <c r="AM227" s="120"/>
      <c r="AN227" s="120"/>
      <c r="AO227" s="120"/>
      <c r="AP227" s="120"/>
      <c r="AQ227" s="120"/>
      <c r="AR227" s="7" t="s">
        <v>52</v>
      </c>
      <c r="AS227" s="7" t="s">
        <v>52</v>
      </c>
      <c r="AT227" s="120"/>
      <c r="AU227" s="7" t="s">
        <v>417</v>
      </c>
      <c r="AV227" s="120">
        <v>1045</v>
      </c>
    </row>
    <row r="228" spans="1:48" ht="30" customHeight="1">
      <c r="A228" s="130" t="s">
        <v>1495</v>
      </c>
      <c r="B228" s="130" t="s">
        <v>1498</v>
      </c>
      <c r="C228" s="136" t="s">
        <v>65</v>
      </c>
      <c r="D228" s="133">
        <v>300</v>
      </c>
      <c r="E228" s="131" t="s">
        <v>52</v>
      </c>
      <c r="F228" s="131" t="s">
        <v>52</v>
      </c>
      <c r="G228" s="131" t="s">
        <v>52</v>
      </c>
      <c r="H228" s="131" t="s">
        <v>52</v>
      </c>
      <c r="I228" s="134">
        <v>40615</v>
      </c>
      <c r="J228" s="134">
        <v>12184500</v>
      </c>
      <c r="K228" s="134">
        <v>40615</v>
      </c>
      <c r="L228" s="134">
        <v>12184500</v>
      </c>
      <c r="M228" s="136" t="s">
        <v>1499</v>
      </c>
      <c r="N228" s="132"/>
      <c r="O228" s="7" t="s">
        <v>52</v>
      </c>
      <c r="P228" s="7" t="s">
        <v>52</v>
      </c>
      <c r="Q228" s="7" t="s">
        <v>408</v>
      </c>
      <c r="R228" s="7" t="s">
        <v>56</v>
      </c>
      <c r="S228" s="7" t="s">
        <v>56</v>
      </c>
      <c r="T228" s="7" t="s">
        <v>57</v>
      </c>
      <c r="U228" s="120"/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120"/>
      <c r="AK228" s="120"/>
      <c r="AL228" s="120"/>
      <c r="AM228" s="120"/>
      <c r="AN228" s="120"/>
      <c r="AO228" s="120"/>
      <c r="AP228" s="120"/>
      <c r="AQ228" s="120"/>
      <c r="AR228" s="7" t="s">
        <v>52</v>
      </c>
      <c r="AS228" s="7" t="s">
        <v>52</v>
      </c>
      <c r="AT228" s="120"/>
      <c r="AU228" s="7" t="s">
        <v>419</v>
      </c>
      <c r="AV228" s="120">
        <v>1046</v>
      </c>
    </row>
    <row r="229" spans="1:48" ht="30" customHeight="1">
      <c r="A229" s="130" t="s">
        <v>1500</v>
      </c>
      <c r="B229" s="130" t="s">
        <v>1501</v>
      </c>
      <c r="C229" s="136" t="s">
        <v>65</v>
      </c>
      <c r="D229" s="133">
        <v>300</v>
      </c>
      <c r="E229" s="133">
        <v>494</v>
      </c>
      <c r="F229" s="134">
        <v>148200</v>
      </c>
      <c r="G229" s="134">
        <v>7071</v>
      </c>
      <c r="H229" s="134">
        <v>2121300</v>
      </c>
      <c r="I229" s="134">
        <v>2332</v>
      </c>
      <c r="J229" s="134">
        <v>699600</v>
      </c>
      <c r="K229" s="134">
        <v>9897</v>
      </c>
      <c r="L229" s="134">
        <v>2969100</v>
      </c>
      <c r="M229" s="136" t="s">
        <v>1506</v>
      </c>
      <c r="N229" s="132"/>
      <c r="O229" s="7" t="s">
        <v>52</v>
      </c>
      <c r="P229" s="7" t="s">
        <v>52</v>
      </c>
      <c r="Q229" s="7" t="s">
        <v>408</v>
      </c>
      <c r="R229" s="7" t="s">
        <v>56</v>
      </c>
      <c r="S229" s="7" t="s">
        <v>56</v>
      </c>
      <c r="T229" s="7" t="s">
        <v>57</v>
      </c>
      <c r="U229" s="120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120"/>
      <c r="AK229" s="120"/>
      <c r="AL229" s="120"/>
      <c r="AM229" s="120"/>
      <c r="AN229" s="120"/>
      <c r="AO229" s="120"/>
      <c r="AP229" s="120"/>
      <c r="AQ229" s="120"/>
      <c r="AR229" s="7" t="s">
        <v>52</v>
      </c>
      <c r="AS229" s="7" t="s">
        <v>52</v>
      </c>
      <c r="AT229" s="120"/>
      <c r="AU229" s="7" t="s">
        <v>420</v>
      </c>
      <c r="AV229" s="120">
        <v>1047</v>
      </c>
    </row>
    <row r="230" spans="1:48" ht="30" customHeight="1">
      <c r="A230" s="130" t="s">
        <v>1507</v>
      </c>
      <c r="B230" s="130" t="s">
        <v>1816</v>
      </c>
      <c r="C230" s="136" t="s">
        <v>65</v>
      </c>
      <c r="D230" s="134">
        <v>5795</v>
      </c>
      <c r="E230" s="131" t="s">
        <v>52</v>
      </c>
      <c r="F230" s="131" t="s">
        <v>52</v>
      </c>
      <c r="G230" s="131" t="s">
        <v>52</v>
      </c>
      <c r="H230" s="131" t="s">
        <v>52</v>
      </c>
      <c r="I230" s="134">
        <v>3000</v>
      </c>
      <c r="J230" s="134">
        <v>17385000</v>
      </c>
      <c r="K230" s="134">
        <v>3000</v>
      </c>
      <c r="L230" s="134">
        <v>17385000</v>
      </c>
      <c r="M230" s="136" t="s">
        <v>1817</v>
      </c>
      <c r="N230" s="132"/>
      <c r="O230" s="7" t="s">
        <v>52</v>
      </c>
      <c r="P230" s="7" t="s">
        <v>52</v>
      </c>
      <c r="Q230" s="7" t="s">
        <v>408</v>
      </c>
      <c r="R230" s="7" t="s">
        <v>56</v>
      </c>
      <c r="S230" s="7" t="s">
        <v>56</v>
      </c>
      <c r="T230" s="7" t="s">
        <v>57</v>
      </c>
      <c r="U230" s="120"/>
      <c r="V230" s="120"/>
      <c r="W230" s="120"/>
      <c r="X230" s="120"/>
      <c r="Y230" s="120"/>
      <c r="Z230" s="120"/>
      <c r="AA230" s="120"/>
      <c r="AB230" s="120"/>
      <c r="AC230" s="120"/>
      <c r="AD230" s="120"/>
      <c r="AE230" s="120"/>
      <c r="AF230" s="120"/>
      <c r="AG230" s="120"/>
      <c r="AH230" s="120"/>
      <c r="AI230" s="120"/>
      <c r="AJ230" s="120"/>
      <c r="AK230" s="120"/>
      <c r="AL230" s="120"/>
      <c r="AM230" s="120"/>
      <c r="AN230" s="120"/>
      <c r="AO230" s="120"/>
      <c r="AP230" s="120"/>
      <c r="AQ230" s="120"/>
      <c r="AR230" s="7" t="s">
        <v>52</v>
      </c>
      <c r="AS230" s="7" t="s">
        <v>52</v>
      </c>
      <c r="AT230" s="120"/>
      <c r="AU230" s="7" t="s">
        <v>421</v>
      </c>
      <c r="AV230" s="120">
        <v>1048</v>
      </c>
    </row>
    <row r="231" spans="1:48" ht="30" customHeight="1">
      <c r="A231" s="130" t="s">
        <v>1507</v>
      </c>
      <c r="B231" s="130" t="s">
        <v>1818</v>
      </c>
      <c r="C231" s="136" t="s">
        <v>65</v>
      </c>
      <c r="D231" s="133">
        <v>32</v>
      </c>
      <c r="E231" s="131" t="s">
        <v>52</v>
      </c>
      <c r="F231" s="131" t="s">
        <v>52</v>
      </c>
      <c r="G231" s="131" t="s">
        <v>52</v>
      </c>
      <c r="H231" s="131" t="s">
        <v>52</v>
      </c>
      <c r="I231" s="134">
        <v>3000</v>
      </c>
      <c r="J231" s="134">
        <v>96000</v>
      </c>
      <c r="K231" s="134">
        <v>3000</v>
      </c>
      <c r="L231" s="134">
        <v>96000</v>
      </c>
      <c r="M231" s="136" t="s">
        <v>1819</v>
      </c>
      <c r="N231" s="132"/>
      <c r="O231" s="7" t="s">
        <v>52</v>
      </c>
      <c r="P231" s="7" t="s">
        <v>52</v>
      </c>
      <c r="Q231" s="7" t="s">
        <v>408</v>
      </c>
      <c r="R231" s="7" t="s">
        <v>56</v>
      </c>
      <c r="S231" s="7" t="s">
        <v>56</v>
      </c>
      <c r="T231" s="7" t="s">
        <v>57</v>
      </c>
      <c r="U231" s="120"/>
      <c r="V231" s="120"/>
      <c r="W231" s="120"/>
      <c r="X231" s="120"/>
      <c r="Y231" s="120"/>
      <c r="Z231" s="120"/>
      <c r="AA231" s="120"/>
      <c r="AB231" s="120"/>
      <c r="AC231" s="120"/>
      <c r="AD231" s="120"/>
      <c r="AE231" s="120"/>
      <c r="AF231" s="120"/>
      <c r="AG231" s="120"/>
      <c r="AH231" s="120"/>
      <c r="AI231" s="120"/>
      <c r="AJ231" s="120"/>
      <c r="AK231" s="120"/>
      <c r="AL231" s="120"/>
      <c r="AM231" s="120"/>
      <c r="AN231" s="120"/>
      <c r="AO231" s="120"/>
      <c r="AP231" s="120"/>
      <c r="AQ231" s="120"/>
      <c r="AR231" s="7" t="s">
        <v>52</v>
      </c>
      <c r="AS231" s="7" t="s">
        <v>52</v>
      </c>
      <c r="AT231" s="120"/>
      <c r="AU231" s="7" t="s">
        <v>423</v>
      </c>
      <c r="AV231" s="120">
        <v>1049</v>
      </c>
    </row>
    <row r="232" spans="1:48" ht="30" customHeight="1">
      <c r="A232" s="130" t="s">
        <v>1520</v>
      </c>
      <c r="B232" s="130" t="s">
        <v>1820</v>
      </c>
      <c r="C232" s="136" t="s">
        <v>65</v>
      </c>
      <c r="D232" s="134">
        <v>5827</v>
      </c>
      <c r="E232" s="133">
        <v>15</v>
      </c>
      <c r="F232" s="134">
        <v>87405</v>
      </c>
      <c r="G232" s="133">
        <v>81</v>
      </c>
      <c r="H232" s="134">
        <v>471987</v>
      </c>
      <c r="I232" s="133">
        <v>11</v>
      </c>
      <c r="J232" s="134">
        <v>64097</v>
      </c>
      <c r="K232" s="133">
        <v>107</v>
      </c>
      <c r="L232" s="134">
        <v>623489</v>
      </c>
      <c r="M232" s="136" t="s">
        <v>1525</v>
      </c>
      <c r="N232" s="132"/>
      <c r="O232" s="7" t="s">
        <v>52</v>
      </c>
      <c r="P232" s="7" t="s">
        <v>52</v>
      </c>
      <c r="Q232" s="7" t="s">
        <v>408</v>
      </c>
      <c r="R232" s="7" t="s">
        <v>56</v>
      </c>
      <c r="S232" s="7" t="s">
        <v>56</v>
      </c>
      <c r="T232" s="7" t="s">
        <v>57</v>
      </c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120"/>
      <c r="AK232" s="120"/>
      <c r="AL232" s="120"/>
      <c r="AM232" s="120"/>
      <c r="AN232" s="120"/>
      <c r="AO232" s="120"/>
      <c r="AP232" s="120"/>
      <c r="AQ232" s="120"/>
      <c r="AR232" s="7" t="s">
        <v>52</v>
      </c>
      <c r="AS232" s="7" t="s">
        <v>52</v>
      </c>
      <c r="AT232" s="120"/>
      <c r="AU232" s="7" t="s">
        <v>425</v>
      </c>
      <c r="AV232" s="120">
        <v>1050</v>
      </c>
    </row>
    <row r="233" spans="1:48" s="199" customFormat="1" ht="30" customHeight="1">
      <c r="A233" s="130" t="s">
        <v>1821</v>
      </c>
      <c r="B233" s="130" t="s">
        <v>1822</v>
      </c>
      <c r="C233" s="136" t="s">
        <v>1667</v>
      </c>
      <c r="D233" s="133">
        <v>143.75700000000001</v>
      </c>
      <c r="E233" s="134">
        <v>4880</v>
      </c>
      <c r="F233" s="134">
        <v>701534</v>
      </c>
      <c r="G233" s="134">
        <v>8387</v>
      </c>
      <c r="H233" s="134">
        <v>1205689</v>
      </c>
      <c r="I233" s="134">
        <v>3953</v>
      </c>
      <c r="J233" s="134">
        <v>568271</v>
      </c>
      <c r="K233" s="134">
        <v>17220</v>
      </c>
      <c r="L233" s="134">
        <v>2475494</v>
      </c>
      <c r="M233" s="136" t="s">
        <v>1827</v>
      </c>
      <c r="N233" s="196"/>
      <c r="O233" s="198" t="s">
        <v>52</v>
      </c>
      <c r="P233" s="198" t="s">
        <v>52</v>
      </c>
      <c r="Q233" s="198" t="s">
        <v>408</v>
      </c>
      <c r="R233" s="198" t="s">
        <v>56</v>
      </c>
      <c r="S233" s="198" t="s">
        <v>56</v>
      </c>
      <c r="T233" s="198" t="s">
        <v>57</v>
      </c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7"/>
      <c r="AK233" s="197"/>
      <c r="AL233" s="197"/>
      <c r="AM233" s="197"/>
      <c r="AN233" s="197"/>
      <c r="AO233" s="197"/>
      <c r="AP233" s="197"/>
      <c r="AQ233" s="197"/>
      <c r="AR233" s="198" t="s">
        <v>52</v>
      </c>
      <c r="AS233" s="198" t="s">
        <v>52</v>
      </c>
      <c r="AT233" s="197"/>
      <c r="AU233" s="198" t="s">
        <v>428</v>
      </c>
      <c r="AV233" s="197">
        <v>1052</v>
      </c>
    </row>
    <row r="234" spans="1:48" ht="30" customHeight="1">
      <c r="A234" s="191" t="s">
        <v>1828</v>
      </c>
      <c r="B234" s="191" t="s">
        <v>52</v>
      </c>
      <c r="C234" s="192" t="s">
        <v>58</v>
      </c>
      <c r="D234" s="193">
        <v>1</v>
      </c>
      <c r="E234" s="194" t="s">
        <v>52</v>
      </c>
      <c r="F234" s="195">
        <v>1170940175</v>
      </c>
      <c r="G234" s="194" t="s">
        <v>52</v>
      </c>
      <c r="H234" s="194" t="s">
        <v>52</v>
      </c>
      <c r="I234" s="194" t="s">
        <v>52</v>
      </c>
      <c r="J234" s="194" t="s">
        <v>52</v>
      </c>
      <c r="K234" s="194" t="s">
        <v>52</v>
      </c>
      <c r="L234" s="195">
        <v>1170940175</v>
      </c>
      <c r="M234" s="192" t="s">
        <v>52</v>
      </c>
      <c r="N234" s="132"/>
      <c r="O234" s="7" t="s">
        <v>52</v>
      </c>
      <c r="P234" s="7" t="s">
        <v>52</v>
      </c>
      <c r="Q234" s="7" t="s">
        <v>408</v>
      </c>
      <c r="R234" s="7" t="s">
        <v>56</v>
      </c>
      <c r="S234" s="7" t="s">
        <v>56</v>
      </c>
      <c r="T234" s="7" t="s">
        <v>57</v>
      </c>
      <c r="U234" s="120"/>
      <c r="V234" s="120"/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120"/>
      <c r="AK234" s="120"/>
      <c r="AL234" s="120"/>
      <c r="AM234" s="120"/>
      <c r="AN234" s="120"/>
      <c r="AO234" s="120"/>
      <c r="AP234" s="120"/>
      <c r="AQ234" s="120"/>
      <c r="AR234" s="7" t="s">
        <v>52</v>
      </c>
      <c r="AS234" s="7" t="s">
        <v>52</v>
      </c>
      <c r="AT234" s="120"/>
      <c r="AU234" s="7" t="s">
        <v>430</v>
      </c>
      <c r="AV234" s="120">
        <v>1053</v>
      </c>
    </row>
    <row r="235" spans="1:48" ht="30" customHeight="1">
      <c r="A235" s="130" t="s">
        <v>1820</v>
      </c>
      <c r="B235" s="130" t="s">
        <v>1247</v>
      </c>
      <c r="C235" s="136" t="s">
        <v>65</v>
      </c>
      <c r="D235" s="134">
        <v>5795</v>
      </c>
      <c r="E235" s="134">
        <v>94000</v>
      </c>
      <c r="F235" s="134">
        <v>544730000</v>
      </c>
      <c r="G235" s="131" t="s">
        <v>52</v>
      </c>
      <c r="H235" s="131" t="s">
        <v>52</v>
      </c>
      <c r="I235" s="131" t="s">
        <v>52</v>
      </c>
      <c r="J235" s="131" t="s">
        <v>52</v>
      </c>
      <c r="K235" s="134">
        <v>94000</v>
      </c>
      <c r="L235" s="134">
        <v>544730000</v>
      </c>
      <c r="M235" s="136" t="s">
        <v>1829</v>
      </c>
      <c r="N235" s="132"/>
      <c r="O235" s="7" t="s">
        <v>52</v>
      </c>
      <c r="P235" s="7" t="s">
        <v>52</v>
      </c>
      <c r="Q235" s="7" t="s">
        <v>408</v>
      </c>
      <c r="R235" s="7" t="s">
        <v>56</v>
      </c>
      <c r="S235" s="7" t="s">
        <v>56</v>
      </c>
      <c r="T235" s="7" t="s">
        <v>57</v>
      </c>
      <c r="U235" s="120"/>
      <c r="V235" s="120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120"/>
      <c r="AK235" s="120"/>
      <c r="AL235" s="120"/>
      <c r="AM235" s="120"/>
      <c r="AN235" s="120"/>
      <c r="AO235" s="120"/>
      <c r="AP235" s="120"/>
      <c r="AQ235" s="120"/>
      <c r="AR235" s="7" t="s">
        <v>52</v>
      </c>
      <c r="AS235" s="7" t="s">
        <v>52</v>
      </c>
      <c r="AT235" s="120"/>
      <c r="AU235" s="7" t="s">
        <v>432</v>
      </c>
      <c r="AV235" s="120">
        <v>1054</v>
      </c>
    </row>
    <row r="236" spans="1:48" ht="30" customHeight="1">
      <c r="A236" s="130" t="s">
        <v>1820</v>
      </c>
      <c r="B236" s="130" t="s">
        <v>1830</v>
      </c>
      <c r="C236" s="136" t="s">
        <v>65</v>
      </c>
      <c r="D236" s="133">
        <v>32</v>
      </c>
      <c r="E236" s="134">
        <v>296800</v>
      </c>
      <c r="F236" s="134">
        <v>9497600</v>
      </c>
      <c r="G236" s="131" t="s">
        <v>52</v>
      </c>
      <c r="H236" s="131" t="s">
        <v>52</v>
      </c>
      <c r="I236" s="131" t="s">
        <v>52</v>
      </c>
      <c r="J236" s="131" t="s">
        <v>52</v>
      </c>
      <c r="K236" s="134">
        <v>296800</v>
      </c>
      <c r="L236" s="134">
        <v>9497600</v>
      </c>
      <c r="M236" s="136" t="s">
        <v>1831</v>
      </c>
      <c r="N236" s="132"/>
      <c r="O236" s="7" t="s">
        <v>52</v>
      </c>
      <c r="P236" s="7" t="s">
        <v>52</v>
      </c>
      <c r="Q236" s="7" t="s">
        <v>408</v>
      </c>
      <c r="R236" s="7" t="s">
        <v>56</v>
      </c>
      <c r="S236" s="7" t="s">
        <v>56</v>
      </c>
      <c r="T236" s="7" t="s">
        <v>57</v>
      </c>
      <c r="U236" s="120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120"/>
      <c r="AK236" s="120"/>
      <c r="AL236" s="120"/>
      <c r="AM236" s="120"/>
      <c r="AN236" s="120"/>
      <c r="AO236" s="120"/>
      <c r="AP236" s="120"/>
      <c r="AQ236" s="120"/>
      <c r="AR236" s="7" t="s">
        <v>52</v>
      </c>
      <c r="AS236" s="7" t="s">
        <v>52</v>
      </c>
      <c r="AT236" s="120"/>
      <c r="AU236" s="7" t="s">
        <v>433</v>
      </c>
      <c r="AV236" s="120">
        <v>1055</v>
      </c>
    </row>
    <row r="237" spans="1:48" ht="30" customHeight="1">
      <c r="A237" s="130" t="s">
        <v>1600</v>
      </c>
      <c r="B237" s="130" t="s">
        <v>1832</v>
      </c>
      <c r="C237" s="136" t="s">
        <v>1592</v>
      </c>
      <c r="D237" s="134">
        <v>11654</v>
      </c>
      <c r="E237" s="134">
        <v>46000</v>
      </c>
      <c r="F237" s="134">
        <v>536084000</v>
      </c>
      <c r="G237" s="131" t="s">
        <v>52</v>
      </c>
      <c r="H237" s="131" t="s">
        <v>52</v>
      </c>
      <c r="I237" s="131" t="s">
        <v>52</v>
      </c>
      <c r="J237" s="131" t="s">
        <v>52</v>
      </c>
      <c r="K237" s="134">
        <v>46000</v>
      </c>
      <c r="L237" s="134">
        <v>536084000</v>
      </c>
      <c r="M237" s="136" t="s">
        <v>1833</v>
      </c>
      <c r="N237" s="132"/>
      <c r="O237" s="7" t="s">
        <v>52</v>
      </c>
      <c r="P237" s="7" t="s">
        <v>52</v>
      </c>
      <c r="Q237" s="7" t="s">
        <v>408</v>
      </c>
      <c r="R237" s="7" t="s">
        <v>56</v>
      </c>
      <c r="S237" s="7" t="s">
        <v>56</v>
      </c>
      <c r="T237" s="7" t="s">
        <v>57</v>
      </c>
      <c r="U237" s="120"/>
      <c r="V237" s="120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120"/>
      <c r="AK237" s="120"/>
      <c r="AL237" s="120"/>
      <c r="AM237" s="120"/>
      <c r="AN237" s="120"/>
      <c r="AO237" s="120"/>
      <c r="AP237" s="120"/>
      <c r="AQ237" s="120"/>
      <c r="AR237" s="7" t="s">
        <v>52</v>
      </c>
      <c r="AS237" s="7" t="s">
        <v>52</v>
      </c>
      <c r="AT237" s="120"/>
      <c r="AU237" s="7" t="s">
        <v>434</v>
      </c>
      <c r="AV237" s="120">
        <v>1056</v>
      </c>
    </row>
    <row r="238" spans="1:48" ht="30" customHeight="1">
      <c r="A238" s="130" t="s">
        <v>1600</v>
      </c>
      <c r="B238" s="130" t="s">
        <v>1603</v>
      </c>
      <c r="C238" s="136" t="s">
        <v>1592</v>
      </c>
      <c r="D238" s="133">
        <v>64</v>
      </c>
      <c r="E238" s="134">
        <v>20000</v>
      </c>
      <c r="F238" s="134">
        <v>1280000</v>
      </c>
      <c r="G238" s="131" t="s">
        <v>52</v>
      </c>
      <c r="H238" s="131" t="s">
        <v>52</v>
      </c>
      <c r="I238" s="131" t="s">
        <v>52</v>
      </c>
      <c r="J238" s="131" t="s">
        <v>52</v>
      </c>
      <c r="K238" s="134">
        <v>20000</v>
      </c>
      <c r="L238" s="134">
        <v>1280000</v>
      </c>
      <c r="M238" s="136" t="s">
        <v>1604</v>
      </c>
      <c r="N238" s="132"/>
      <c r="O238" s="7" t="s">
        <v>52</v>
      </c>
      <c r="P238" s="7" t="s">
        <v>52</v>
      </c>
      <c r="Q238" s="7" t="s">
        <v>408</v>
      </c>
      <c r="R238" s="7" t="s">
        <v>56</v>
      </c>
      <c r="S238" s="7" t="s">
        <v>56</v>
      </c>
      <c r="T238" s="7" t="s">
        <v>57</v>
      </c>
      <c r="U238" s="120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120"/>
      <c r="AK238" s="120"/>
      <c r="AL238" s="120"/>
      <c r="AM238" s="120"/>
      <c r="AN238" s="120"/>
      <c r="AO238" s="120"/>
      <c r="AP238" s="120"/>
      <c r="AQ238" s="120"/>
      <c r="AR238" s="7" t="s">
        <v>52</v>
      </c>
      <c r="AS238" s="7" t="s">
        <v>52</v>
      </c>
      <c r="AT238" s="120"/>
      <c r="AU238" s="7" t="s">
        <v>435</v>
      </c>
      <c r="AV238" s="120">
        <v>1057</v>
      </c>
    </row>
    <row r="239" spans="1:48" ht="30" customHeight="1">
      <c r="A239" s="130" t="s">
        <v>1835</v>
      </c>
      <c r="B239" s="130" t="s">
        <v>1836</v>
      </c>
      <c r="C239" s="136" t="s">
        <v>1667</v>
      </c>
      <c r="D239" s="133">
        <v>35.915999999999997</v>
      </c>
      <c r="E239" s="134">
        <v>559791</v>
      </c>
      <c r="F239" s="134">
        <v>20105453</v>
      </c>
      <c r="G239" s="131" t="s">
        <v>52</v>
      </c>
      <c r="H239" s="131" t="s">
        <v>52</v>
      </c>
      <c r="I239" s="131" t="s">
        <v>52</v>
      </c>
      <c r="J239" s="131" t="s">
        <v>52</v>
      </c>
      <c r="K239" s="134">
        <v>559791</v>
      </c>
      <c r="L239" s="134">
        <v>20105453</v>
      </c>
      <c r="M239" s="136" t="s">
        <v>1837</v>
      </c>
      <c r="N239" s="132"/>
      <c r="O239" s="7" t="s">
        <v>52</v>
      </c>
      <c r="P239" s="7" t="s">
        <v>52</v>
      </c>
      <c r="Q239" s="7" t="s">
        <v>408</v>
      </c>
      <c r="R239" s="7" t="s">
        <v>56</v>
      </c>
      <c r="S239" s="7" t="s">
        <v>56</v>
      </c>
      <c r="T239" s="7" t="s">
        <v>57</v>
      </c>
      <c r="U239" s="120"/>
      <c r="V239" s="120"/>
      <c r="W239" s="120"/>
      <c r="X239" s="120"/>
      <c r="Y239" s="120"/>
      <c r="Z239" s="120"/>
      <c r="AA239" s="120"/>
      <c r="AB239" s="120"/>
      <c r="AC239" s="120"/>
      <c r="AD239" s="120"/>
      <c r="AE239" s="120"/>
      <c r="AF239" s="120"/>
      <c r="AG239" s="120"/>
      <c r="AH239" s="120"/>
      <c r="AI239" s="120"/>
      <c r="AJ239" s="120"/>
      <c r="AK239" s="120"/>
      <c r="AL239" s="120"/>
      <c r="AM239" s="120"/>
      <c r="AN239" s="120"/>
      <c r="AO239" s="120"/>
      <c r="AP239" s="120"/>
      <c r="AQ239" s="120"/>
      <c r="AR239" s="7" t="s">
        <v>52</v>
      </c>
      <c r="AS239" s="7" t="s">
        <v>52</v>
      </c>
      <c r="AT239" s="120"/>
      <c r="AU239" s="7" t="s">
        <v>436</v>
      </c>
      <c r="AV239" s="120">
        <v>1058</v>
      </c>
    </row>
    <row r="240" spans="1:48" ht="30" customHeight="1">
      <c r="A240" s="130" t="s">
        <v>1835</v>
      </c>
      <c r="B240" s="130" t="s">
        <v>1838</v>
      </c>
      <c r="C240" s="136" t="s">
        <v>1667</v>
      </c>
      <c r="D240" s="133">
        <v>106.687</v>
      </c>
      <c r="E240" s="134">
        <v>554955</v>
      </c>
      <c r="F240" s="134">
        <v>59206484</v>
      </c>
      <c r="G240" s="131" t="s">
        <v>52</v>
      </c>
      <c r="H240" s="131" t="s">
        <v>52</v>
      </c>
      <c r="I240" s="131" t="s">
        <v>52</v>
      </c>
      <c r="J240" s="131" t="s">
        <v>52</v>
      </c>
      <c r="K240" s="134">
        <v>554955</v>
      </c>
      <c r="L240" s="134">
        <v>59206484</v>
      </c>
      <c r="M240" s="136" t="s">
        <v>1839</v>
      </c>
      <c r="N240" s="132"/>
      <c r="O240" s="7" t="s">
        <v>52</v>
      </c>
      <c r="P240" s="7" t="s">
        <v>52</v>
      </c>
      <c r="Q240" s="7" t="s">
        <v>408</v>
      </c>
      <c r="R240" s="7" t="s">
        <v>56</v>
      </c>
      <c r="S240" s="7" t="s">
        <v>56</v>
      </c>
      <c r="T240" s="7" t="s">
        <v>57</v>
      </c>
      <c r="U240" s="120"/>
      <c r="V240" s="120"/>
      <c r="W240" s="120"/>
      <c r="X240" s="120"/>
      <c r="Y240" s="120"/>
      <c r="Z240" s="120"/>
      <c r="AA240" s="120"/>
      <c r="AB240" s="120"/>
      <c r="AC240" s="120"/>
      <c r="AD240" s="120"/>
      <c r="AE240" s="120"/>
      <c r="AF240" s="120"/>
      <c r="AG240" s="120"/>
      <c r="AH240" s="120"/>
      <c r="AI240" s="120"/>
      <c r="AJ240" s="120"/>
      <c r="AK240" s="120"/>
      <c r="AL240" s="120"/>
      <c r="AM240" s="120"/>
      <c r="AN240" s="120"/>
      <c r="AO240" s="120"/>
      <c r="AP240" s="120"/>
      <c r="AQ240" s="120"/>
      <c r="AR240" s="7" t="s">
        <v>52</v>
      </c>
      <c r="AS240" s="7" t="s">
        <v>52</v>
      </c>
      <c r="AT240" s="120"/>
      <c r="AU240" s="7" t="s">
        <v>437</v>
      </c>
      <c r="AV240" s="120">
        <v>1059</v>
      </c>
    </row>
    <row r="241" spans="1:49" ht="30" customHeight="1">
      <c r="A241" s="130" t="s">
        <v>1835</v>
      </c>
      <c r="B241" s="130" t="s">
        <v>1840</v>
      </c>
      <c r="C241" s="136" t="s">
        <v>1667</v>
      </c>
      <c r="D241" s="133">
        <v>0.63900000000000001</v>
      </c>
      <c r="E241" s="134">
        <v>554955</v>
      </c>
      <c r="F241" s="134">
        <v>354616</v>
      </c>
      <c r="G241" s="131" t="s">
        <v>52</v>
      </c>
      <c r="H241" s="131" t="s">
        <v>52</v>
      </c>
      <c r="I241" s="131" t="s">
        <v>52</v>
      </c>
      <c r="J241" s="131" t="s">
        <v>52</v>
      </c>
      <c r="K241" s="134">
        <v>554955</v>
      </c>
      <c r="L241" s="134">
        <v>354616</v>
      </c>
      <c r="M241" s="136" t="s">
        <v>1841</v>
      </c>
      <c r="N241" s="132"/>
      <c r="O241" s="7" t="s">
        <v>52</v>
      </c>
      <c r="P241" s="7" t="s">
        <v>52</v>
      </c>
      <c r="Q241" s="7" t="s">
        <v>408</v>
      </c>
      <c r="R241" s="7" t="s">
        <v>56</v>
      </c>
      <c r="S241" s="7" t="s">
        <v>56</v>
      </c>
      <c r="T241" s="7" t="s">
        <v>57</v>
      </c>
      <c r="U241" s="120"/>
      <c r="V241" s="120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120"/>
      <c r="AK241" s="120"/>
      <c r="AL241" s="120"/>
      <c r="AM241" s="120"/>
      <c r="AN241" s="120"/>
      <c r="AO241" s="120"/>
      <c r="AP241" s="120"/>
      <c r="AQ241" s="120"/>
      <c r="AR241" s="7" t="s">
        <v>52</v>
      </c>
      <c r="AS241" s="7" t="s">
        <v>52</v>
      </c>
      <c r="AT241" s="120"/>
      <c r="AU241" s="7" t="s">
        <v>438</v>
      </c>
      <c r="AV241" s="120">
        <v>1060</v>
      </c>
    </row>
    <row r="242" spans="1:49" ht="30" customHeight="1">
      <c r="A242" s="130" t="s">
        <v>1835</v>
      </c>
      <c r="B242" s="130" t="s">
        <v>1842</v>
      </c>
      <c r="C242" s="136" t="s">
        <v>1667</v>
      </c>
      <c r="D242" s="133">
        <v>0.47399999999999998</v>
      </c>
      <c r="E242" s="134">
        <v>554955</v>
      </c>
      <c r="F242" s="134">
        <v>263048</v>
      </c>
      <c r="G242" s="131" t="s">
        <v>52</v>
      </c>
      <c r="H242" s="131" t="s">
        <v>52</v>
      </c>
      <c r="I242" s="131" t="s">
        <v>52</v>
      </c>
      <c r="J242" s="131" t="s">
        <v>52</v>
      </c>
      <c r="K242" s="134">
        <v>554955</v>
      </c>
      <c r="L242" s="134">
        <v>263048</v>
      </c>
      <c r="M242" s="136" t="s">
        <v>1843</v>
      </c>
      <c r="N242" s="132"/>
      <c r="O242" s="7" t="s">
        <v>52</v>
      </c>
      <c r="P242" s="7" t="s">
        <v>52</v>
      </c>
      <c r="Q242" s="7" t="s">
        <v>408</v>
      </c>
      <c r="R242" s="7" t="s">
        <v>56</v>
      </c>
      <c r="S242" s="7" t="s">
        <v>56</v>
      </c>
      <c r="T242" s="7" t="s">
        <v>57</v>
      </c>
      <c r="U242" s="120"/>
      <c r="V242" s="120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120"/>
      <c r="AK242" s="120"/>
      <c r="AL242" s="120"/>
      <c r="AM242" s="120"/>
      <c r="AN242" s="120"/>
      <c r="AO242" s="120"/>
      <c r="AP242" s="120"/>
      <c r="AQ242" s="120"/>
      <c r="AR242" s="7" t="s">
        <v>52</v>
      </c>
      <c r="AS242" s="7" t="s">
        <v>52</v>
      </c>
      <c r="AT242" s="120"/>
      <c r="AU242" s="7" t="s">
        <v>439</v>
      </c>
      <c r="AV242" s="120">
        <v>1061</v>
      </c>
    </row>
    <row r="243" spans="1:49" ht="30" customHeight="1">
      <c r="A243" s="130" t="s">
        <v>1844</v>
      </c>
      <c r="B243" s="130" t="s">
        <v>1845</v>
      </c>
      <c r="C243" s="136" t="s">
        <v>1667</v>
      </c>
      <c r="D243" s="133">
        <v>4.1000000000000002E-2</v>
      </c>
      <c r="E243" s="134">
        <v>554955</v>
      </c>
      <c r="F243" s="134">
        <v>22753</v>
      </c>
      <c r="G243" s="131" t="s">
        <v>52</v>
      </c>
      <c r="H243" s="131" t="s">
        <v>52</v>
      </c>
      <c r="I243" s="131" t="s">
        <v>52</v>
      </c>
      <c r="J243" s="131" t="s">
        <v>52</v>
      </c>
      <c r="K243" s="134">
        <v>554955</v>
      </c>
      <c r="L243" s="134">
        <v>22753</v>
      </c>
      <c r="M243" s="136" t="s">
        <v>1846</v>
      </c>
      <c r="N243" s="132"/>
      <c r="O243" s="7" t="s">
        <v>52</v>
      </c>
      <c r="P243" s="7" t="s">
        <v>52</v>
      </c>
      <c r="Q243" s="7" t="s">
        <v>408</v>
      </c>
      <c r="R243" s="7" t="s">
        <v>56</v>
      </c>
      <c r="S243" s="7" t="s">
        <v>56</v>
      </c>
      <c r="T243" s="7" t="s">
        <v>57</v>
      </c>
      <c r="U243" s="120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120"/>
      <c r="AK243" s="120"/>
      <c r="AL243" s="120"/>
      <c r="AM243" s="120"/>
      <c r="AN243" s="120"/>
      <c r="AO243" s="120"/>
      <c r="AP243" s="120"/>
      <c r="AQ243" s="120"/>
      <c r="AR243" s="7" t="s">
        <v>52</v>
      </c>
      <c r="AS243" s="7" t="s">
        <v>52</v>
      </c>
      <c r="AT243" s="120"/>
      <c r="AU243" s="7" t="s">
        <v>440</v>
      </c>
      <c r="AV243" s="120">
        <v>1062</v>
      </c>
    </row>
    <row r="244" spans="1:49" s="199" customFormat="1" ht="30" customHeight="1">
      <c r="A244" s="130" t="s">
        <v>1847</v>
      </c>
      <c r="B244" s="130" t="s">
        <v>52</v>
      </c>
      <c r="C244" s="136" t="s">
        <v>1848</v>
      </c>
      <c r="D244" s="135">
        <v>2875.14</v>
      </c>
      <c r="E244" s="133">
        <v>-210</v>
      </c>
      <c r="F244" s="134">
        <v>-603779</v>
      </c>
      <c r="G244" s="131" t="s">
        <v>52</v>
      </c>
      <c r="H244" s="131" t="s">
        <v>52</v>
      </c>
      <c r="I244" s="131" t="s">
        <v>52</v>
      </c>
      <c r="J244" s="131" t="s">
        <v>52</v>
      </c>
      <c r="K244" s="133">
        <v>-210</v>
      </c>
      <c r="L244" s="134">
        <v>-603779</v>
      </c>
      <c r="M244" s="136" t="s">
        <v>1849</v>
      </c>
      <c r="N244" s="196"/>
      <c r="O244" s="198" t="s">
        <v>52</v>
      </c>
      <c r="P244" s="198" t="s">
        <v>52</v>
      </c>
      <c r="Q244" s="198" t="s">
        <v>408</v>
      </c>
      <c r="R244" s="198" t="s">
        <v>56</v>
      </c>
      <c r="S244" s="198" t="s">
        <v>56</v>
      </c>
      <c r="T244" s="198" t="s">
        <v>57</v>
      </c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7"/>
      <c r="AM244" s="197"/>
      <c r="AN244" s="197"/>
      <c r="AO244" s="197"/>
      <c r="AP244" s="197"/>
      <c r="AQ244" s="197"/>
      <c r="AR244" s="198" t="s">
        <v>52</v>
      </c>
      <c r="AS244" s="198" t="s">
        <v>52</v>
      </c>
      <c r="AT244" s="197"/>
      <c r="AU244" s="198" t="s">
        <v>441</v>
      </c>
      <c r="AV244" s="197">
        <v>1064</v>
      </c>
      <c r="AW244" s="199" t="s">
        <v>11100</v>
      </c>
    </row>
    <row r="245" spans="1:49" s="199" customFormat="1" ht="30" customHeight="1">
      <c r="A245" s="191" t="s">
        <v>950</v>
      </c>
      <c r="B245" s="191" t="s">
        <v>52</v>
      </c>
      <c r="C245" s="192" t="s">
        <v>58</v>
      </c>
      <c r="D245" s="193">
        <v>1</v>
      </c>
      <c r="E245" s="194" t="s">
        <v>52</v>
      </c>
      <c r="F245" s="195">
        <v>812608452</v>
      </c>
      <c r="G245" s="194" t="s">
        <v>52</v>
      </c>
      <c r="H245" s="195">
        <v>867176143</v>
      </c>
      <c r="I245" s="194" t="s">
        <v>52</v>
      </c>
      <c r="J245" s="195">
        <v>306483407</v>
      </c>
      <c r="K245" s="194" t="s">
        <v>52</v>
      </c>
      <c r="L245" s="195">
        <v>1986268002</v>
      </c>
      <c r="M245" s="192" t="s">
        <v>52</v>
      </c>
      <c r="N245" s="196"/>
      <c r="O245" s="198" t="s">
        <v>52</v>
      </c>
      <c r="P245" s="198" t="s">
        <v>52</v>
      </c>
      <c r="Q245" s="198" t="s">
        <v>408</v>
      </c>
      <c r="R245" s="198" t="s">
        <v>57</v>
      </c>
      <c r="S245" s="198" t="s">
        <v>56</v>
      </c>
      <c r="T245" s="198" t="s">
        <v>56</v>
      </c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7"/>
      <c r="AK245" s="197"/>
      <c r="AL245" s="197"/>
      <c r="AM245" s="197"/>
      <c r="AN245" s="197"/>
      <c r="AO245" s="197"/>
      <c r="AP245" s="197"/>
      <c r="AQ245" s="197"/>
      <c r="AR245" s="198" t="s">
        <v>52</v>
      </c>
      <c r="AS245" s="198" t="s">
        <v>52</v>
      </c>
      <c r="AT245" s="197"/>
      <c r="AU245" s="198" t="s">
        <v>442</v>
      </c>
      <c r="AV245" s="197">
        <v>1065</v>
      </c>
    </row>
    <row r="246" spans="1:49" ht="30" customHeight="1">
      <c r="A246" s="191" t="s">
        <v>1850</v>
      </c>
      <c r="B246" s="191" t="s">
        <v>52</v>
      </c>
      <c r="C246" s="192" t="s">
        <v>58</v>
      </c>
      <c r="D246" s="193">
        <v>1</v>
      </c>
      <c r="E246" s="195">
        <v>262905463</v>
      </c>
      <c r="F246" s="195">
        <v>262905463</v>
      </c>
      <c r="G246" s="195">
        <v>851994162</v>
      </c>
      <c r="H246" s="195">
        <v>851994162</v>
      </c>
      <c r="I246" s="195">
        <v>106022260</v>
      </c>
      <c r="J246" s="195">
        <v>106022260</v>
      </c>
      <c r="K246" s="195">
        <v>1220921885</v>
      </c>
      <c r="L246" s="195">
        <v>1220921885</v>
      </c>
      <c r="M246" s="192" t="s">
        <v>52</v>
      </c>
      <c r="N246" s="132"/>
    </row>
    <row r="247" spans="1:49" ht="30" customHeight="1">
      <c r="A247" s="130" t="s">
        <v>1853</v>
      </c>
      <c r="B247" s="130" t="s">
        <v>1854</v>
      </c>
      <c r="C247" s="136" t="s">
        <v>1855</v>
      </c>
      <c r="D247" s="133">
        <v>9</v>
      </c>
      <c r="E247" s="134">
        <v>1011579</v>
      </c>
      <c r="F247" s="134">
        <v>9104211</v>
      </c>
      <c r="G247" s="134">
        <v>2524306</v>
      </c>
      <c r="H247" s="134">
        <v>22718754</v>
      </c>
      <c r="I247" s="134">
        <v>657411</v>
      </c>
      <c r="J247" s="134">
        <v>5916699</v>
      </c>
      <c r="K247" s="134">
        <v>4193296</v>
      </c>
      <c r="L247" s="134">
        <v>37739664</v>
      </c>
      <c r="M247" s="136" t="s">
        <v>1860</v>
      </c>
      <c r="N247" s="132"/>
    </row>
    <row r="248" spans="1:49" ht="30" customHeight="1">
      <c r="A248" s="130" t="s">
        <v>1853</v>
      </c>
      <c r="B248" s="130" t="s">
        <v>1861</v>
      </c>
      <c r="C248" s="136" t="s">
        <v>1855</v>
      </c>
      <c r="D248" s="133">
        <v>5</v>
      </c>
      <c r="E248" s="134">
        <v>1016620</v>
      </c>
      <c r="F248" s="134">
        <v>5083100</v>
      </c>
      <c r="G248" s="134">
        <v>5601838</v>
      </c>
      <c r="H248" s="134">
        <v>28009190</v>
      </c>
      <c r="I248" s="134">
        <v>679865</v>
      </c>
      <c r="J248" s="134">
        <v>3399325</v>
      </c>
      <c r="K248" s="134">
        <v>7298323</v>
      </c>
      <c r="L248" s="134">
        <v>36491615</v>
      </c>
      <c r="M248" s="136" t="s">
        <v>1866</v>
      </c>
      <c r="N248" s="132"/>
    </row>
    <row r="249" spans="1:49" ht="30" customHeight="1">
      <c r="A249" s="130" t="s">
        <v>1853</v>
      </c>
      <c r="B249" s="130" t="s">
        <v>1867</v>
      </c>
      <c r="C249" s="136" t="s">
        <v>1855</v>
      </c>
      <c r="D249" s="133">
        <v>2</v>
      </c>
      <c r="E249" s="134">
        <v>1035694</v>
      </c>
      <c r="F249" s="134">
        <v>2071388</v>
      </c>
      <c r="G249" s="134">
        <v>2880355</v>
      </c>
      <c r="H249" s="134">
        <v>5760710</v>
      </c>
      <c r="I249" s="134">
        <v>766270</v>
      </c>
      <c r="J249" s="134">
        <v>1532540</v>
      </c>
      <c r="K249" s="134">
        <v>4682319</v>
      </c>
      <c r="L249" s="134">
        <v>9364638</v>
      </c>
      <c r="M249" s="136" t="s">
        <v>1872</v>
      </c>
      <c r="N249" s="132"/>
    </row>
    <row r="250" spans="1:49" ht="30" customHeight="1">
      <c r="A250" s="130" t="s">
        <v>1853</v>
      </c>
      <c r="B250" s="130" t="s">
        <v>1873</v>
      </c>
      <c r="C250" s="136" t="s">
        <v>1855</v>
      </c>
      <c r="D250" s="133">
        <v>1</v>
      </c>
      <c r="E250" s="134">
        <v>1063179</v>
      </c>
      <c r="F250" s="134">
        <v>1063179</v>
      </c>
      <c r="G250" s="134">
        <v>6363930</v>
      </c>
      <c r="H250" s="134">
        <v>6363930</v>
      </c>
      <c r="I250" s="134">
        <v>882790</v>
      </c>
      <c r="J250" s="134">
        <v>882790</v>
      </c>
      <c r="K250" s="134">
        <v>8309899</v>
      </c>
      <c r="L250" s="134">
        <v>8309899</v>
      </c>
      <c r="M250" s="136" t="s">
        <v>1878</v>
      </c>
      <c r="N250" s="132"/>
    </row>
    <row r="251" spans="1:49" ht="30" customHeight="1">
      <c r="A251" s="130" t="s">
        <v>1853</v>
      </c>
      <c r="B251" s="130" t="s">
        <v>1879</v>
      </c>
      <c r="C251" s="136" t="s">
        <v>1855</v>
      </c>
      <c r="D251" s="133">
        <v>1</v>
      </c>
      <c r="E251" s="134">
        <v>1113893</v>
      </c>
      <c r="F251" s="134">
        <v>1113893</v>
      </c>
      <c r="G251" s="134">
        <v>6680849</v>
      </c>
      <c r="H251" s="134">
        <v>6680849</v>
      </c>
      <c r="I251" s="134">
        <v>861734</v>
      </c>
      <c r="J251" s="134">
        <v>861734</v>
      </c>
      <c r="K251" s="134">
        <v>8656476</v>
      </c>
      <c r="L251" s="134">
        <v>8656476</v>
      </c>
      <c r="M251" s="136" t="s">
        <v>1884</v>
      </c>
      <c r="N251" s="132"/>
    </row>
    <row r="252" spans="1:49" ht="30" customHeight="1">
      <c r="A252" s="130" t="s">
        <v>1853</v>
      </c>
      <c r="B252" s="130" t="s">
        <v>1885</v>
      </c>
      <c r="C252" s="136" t="s">
        <v>1855</v>
      </c>
      <c r="D252" s="133">
        <v>3</v>
      </c>
      <c r="E252" s="134">
        <v>2012019</v>
      </c>
      <c r="F252" s="134">
        <v>6036057</v>
      </c>
      <c r="G252" s="134">
        <v>2976921</v>
      </c>
      <c r="H252" s="134">
        <v>8930763</v>
      </c>
      <c r="I252" s="134">
        <v>727783</v>
      </c>
      <c r="J252" s="134">
        <v>2183349</v>
      </c>
      <c r="K252" s="134">
        <v>5716723</v>
      </c>
      <c r="L252" s="134">
        <v>17150169</v>
      </c>
      <c r="M252" s="136" t="s">
        <v>1890</v>
      </c>
      <c r="N252" s="132"/>
    </row>
    <row r="253" spans="1:49" ht="30" customHeight="1">
      <c r="A253" s="130" t="s">
        <v>1853</v>
      </c>
      <c r="B253" s="130" t="s">
        <v>1891</v>
      </c>
      <c r="C253" s="136" t="s">
        <v>1855</v>
      </c>
      <c r="D253" s="133">
        <v>1</v>
      </c>
      <c r="E253" s="134">
        <v>2012019</v>
      </c>
      <c r="F253" s="134">
        <v>2012019</v>
      </c>
      <c r="G253" s="134">
        <v>3185305</v>
      </c>
      <c r="H253" s="134">
        <v>3185305</v>
      </c>
      <c r="I253" s="134">
        <v>727783</v>
      </c>
      <c r="J253" s="134">
        <v>727783</v>
      </c>
      <c r="K253" s="134">
        <v>5925107</v>
      </c>
      <c r="L253" s="134">
        <v>5925107</v>
      </c>
      <c r="M253" s="136" t="s">
        <v>1894</v>
      </c>
      <c r="N253" s="132"/>
    </row>
    <row r="254" spans="1:49" ht="30" customHeight="1">
      <c r="A254" s="130" t="s">
        <v>1853</v>
      </c>
      <c r="B254" s="130" t="s">
        <v>1895</v>
      </c>
      <c r="C254" s="136" t="s">
        <v>1855</v>
      </c>
      <c r="D254" s="133">
        <v>4</v>
      </c>
      <c r="E254" s="134">
        <v>1936246</v>
      </c>
      <c r="F254" s="134">
        <v>7744984</v>
      </c>
      <c r="G254" s="134">
        <v>4220122</v>
      </c>
      <c r="H254" s="134">
        <v>16880488</v>
      </c>
      <c r="I254" s="134">
        <v>422777</v>
      </c>
      <c r="J254" s="134">
        <v>1691108</v>
      </c>
      <c r="K254" s="134">
        <v>6579145</v>
      </c>
      <c r="L254" s="134">
        <v>26316580</v>
      </c>
      <c r="M254" s="136" t="s">
        <v>1900</v>
      </c>
      <c r="N254" s="132"/>
    </row>
    <row r="255" spans="1:49" ht="30" customHeight="1">
      <c r="A255" s="130" t="s">
        <v>1853</v>
      </c>
      <c r="B255" s="130" t="s">
        <v>1901</v>
      </c>
      <c r="C255" s="136" t="s">
        <v>1855</v>
      </c>
      <c r="D255" s="133">
        <v>6</v>
      </c>
      <c r="E255" s="134">
        <v>2041808</v>
      </c>
      <c r="F255" s="134">
        <v>12250848</v>
      </c>
      <c r="G255" s="134">
        <v>3624082</v>
      </c>
      <c r="H255" s="134">
        <v>21744492</v>
      </c>
      <c r="I255" s="134">
        <v>863303</v>
      </c>
      <c r="J255" s="134">
        <v>5179818</v>
      </c>
      <c r="K255" s="134">
        <v>6529193</v>
      </c>
      <c r="L255" s="134">
        <v>39175158</v>
      </c>
      <c r="M255" s="136" t="s">
        <v>1906</v>
      </c>
      <c r="N255" s="132"/>
    </row>
    <row r="256" spans="1:49" ht="30" customHeight="1">
      <c r="A256" s="130" t="s">
        <v>1853</v>
      </c>
      <c r="B256" s="130" t="s">
        <v>1907</v>
      </c>
      <c r="C256" s="136" t="s">
        <v>1855</v>
      </c>
      <c r="D256" s="133">
        <v>4</v>
      </c>
      <c r="E256" s="134">
        <v>2066494</v>
      </c>
      <c r="F256" s="134">
        <v>8265976</v>
      </c>
      <c r="G256" s="134">
        <v>7672077</v>
      </c>
      <c r="H256" s="134">
        <v>30688308</v>
      </c>
      <c r="I256" s="134">
        <v>1017964</v>
      </c>
      <c r="J256" s="134">
        <v>4071856</v>
      </c>
      <c r="K256" s="134">
        <v>10756535</v>
      </c>
      <c r="L256" s="134">
        <v>43026140</v>
      </c>
      <c r="M256" s="136" t="s">
        <v>1912</v>
      </c>
      <c r="N256" s="132"/>
    </row>
    <row r="257" spans="1:48" ht="30" customHeight="1">
      <c r="A257" s="130" t="s">
        <v>1853</v>
      </c>
      <c r="B257" s="130" t="s">
        <v>1913</v>
      </c>
      <c r="C257" s="136" t="s">
        <v>1855</v>
      </c>
      <c r="D257" s="133">
        <v>4</v>
      </c>
      <c r="E257" s="134">
        <v>2062491</v>
      </c>
      <c r="F257" s="134">
        <v>8249964</v>
      </c>
      <c r="G257" s="134">
        <v>3681552</v>
      </c>
      <c r="H257" s="134">
        <v>14726208</v>
      </c>
      <c r="I257" s="134">
        <v>954921</v>
      </c>
      <c r="J257" s="134">
        <v>3819684</v>
      </c>
      <c r="K257" s="134">
        <v>6698964</v>
      </c>
      <c r="L257" s="134">
        <v>26795856</v>
      </c>
      <c r="M257" s="136" t="s">
        <v>1918</v>
      </c>
      <c r="N257" s="132"/>
    </row>
    <row r="258" spans="1:48" ht="30" customHeight="1">
      <c r="A258" s="130" t="s">
        <v>1853</v>
      </c>
      <c r="B258" s="130" t="s">
        <v>1919</v>
      </c>
      <c r="C258" s="136" t="s">
        <v>1855</v>
      </c>
      <c r="D258" s="133">
        <v>13</v>
      </c>
      <c r="E258" s="134">
        <v>2062491</v>
      </c>
      <c r="F258" s="134">
        <v>26812383</v>
      </c>
      <c r="G258" s="134">
        <v>3939260</v>
      </c>
      <c r="H258" s="134">
        <v>51210380</v>
      </c>
      <c r="I258" s="134">
        <v>954921</v>
      </c>
      <c r="J258" s="134">
        <v>12413973</v>
      </c>
      <c r="K258" s="134">
        <v>6956672</v>
      </c>
      <c r="L258" s="134">
        <v>90436736</v>
      </c>
      <c r="M258" s="136" t="s">
        <v>1923</v>
      </c>
      <c r="N258" s="132"/>
      <c r="O258" s="120"/>
      <c r="P258" s="120"/>
      <c r="Q258" s="7" t="s">
        <v>443</v>
      </c>
      <c r="R258" s="120"/>
      <c r="S258" s="120"/>
      <c r="T258" s="120"/>
      <c r="U258" s="120"/>
      <c r="V258" s="120"/>
      <c r="W258" s="120"/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120"/>
      <c r="AK258" s="120"/>
      <c r="AL258" s="120"/>
      <c r="AM258" s="120"/>
      <c r="AN258" s="120"/>
      <c r="AO258" s="120"/>
      <c r="AP258" s="120"/>
      <c r="AQ258" s="120"/>
      <c r="AR258" s="120"/>
      <c r="AS258" s="120"/>
      <c r="AT258" s="120"/>
      <c r="AU258" s="120"/>
      <c r="AV258" s="120"/>
    </row>
    <row r="259" spans="1:48" ht="30" customHeight="1">
      <c r="A259" s="130" t="s">
        <v>1853</v>
      </c>
      <c r="B259" s="130" t="s">
        <v>1924</v>
      </c>
      <c r="C259" s="136" t="s">
        <v>1855</v>
      </c>
      <c r="D259" s="133">
        <v>9</v>
      </c>
      <c r="E259" s="134">
        <v>551931</v>
      </c>
      <c r="F259" s="134">
        <v>4967379</v>
      </c>
      <c r="G259" s="134">
        <v>6573751</v>
      </c>
      <c r="H259" s="134">
        <v>59163759</v>
      </c>
      <c r="I259" s="134">
        <v>1118542</v>
      </c>
      <c r="J259" s="134">
        <v>10066878</v>
      </c>
      <c r="K259" s="134">
        <v>8244224</v>
      </c>
      <c r="L259" s="134">
        <v>74198016</v>
      </c>
      <c r="M259" s="136" t="s">
        <v>1929</v>
      </c>
      <c r="N259" s="132"/>
      <c r="O259" s="7" t="s">
        <v>52</v>
      </c>
      <c r="P259" s="7" t="s">
        <v>52</v>
      </c>
      <c r="Q259" s="7" t="s">
        <v>443</v>
      </c>
      <c r="R259" s="7" t="s">
        <v>57</v>
      </c>
      <c r="S259" s="7" t="s">
        <v>56</v>
      </c>
      <c r="T259" s="7" t="s">
        <v>56</v>
      </c>
      <c r="U259" s="120"/>
      <c r="V259" s="120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120"/>
      <c r="AK259" s="120"/>
      <c r="AL259" s="120"/>
      <c r="AM259" s="120"/>
      <c r="AN259" s="120"/>
      <c r="AO259" s="120"/>
      <c r="AP259" s="120"/>
      <c r="AQ259" s="120"/>
      <c r="AR259" s="7" t="s">
        <v>52</v>
      </c>
      <c r="AS259" s="7" t="s">
        <v>52</v>
      </c>
      <c r="AT259" s="120"/>
      <c r="AU259" s="7" t="s">
        <v>444</v>
      </c>
      <c r="AV259" s="120">
        <v>1157</v>
      </c>
    </row>
    <row r="260" spans="1:48" ht="30" customHeight="1">
      <c r="A260" s="130" t="s">
        <v>1853</v>
      </c>
      <c r="B260" s="130" t="s">
        <v>1930</v>
      </c>
      <c r="C260" s="136" t="s">
        <v>1855</v>
      </c>
      <c r="D260" s="133">
        <v>5</v>
      </c>
      <c r="E260" s="134">
        <v>2568743</v>
      </c>
      <c r="F260" s="134">
        <v>12843715</v>
      </c>
      <c r="G260" s="134">
        <v>4479637</v>
      </c>
      <c r="H260" s="134">
        <v>22398185</v>
      </c>
      <c r="I260" s="134">
        <v>1149335</v>
      </c>
      <c r="J260" s="134">
        <v>5746675</v>
      </c>
      <c r="K260" s="134">
        <v>8197715</v>
      </c>
      <c r="L260" s="134">
        <v>40988575</v>
      </c>
      <c r="M260" s="136" t="s">
        <v>1935</v>
      </c>
      <c r="N260" s="132"/>
      <c r="O260" s="7" t="s">
        <v>52</v>
      </c>
      <c r="P260" s="7" t="s">
        <v>52</v>
      </c>
      <c r="Q260" s="7" t="s">
        <v>443</v>
      </c>
      <c r="R260" s="7" t="s">
        <v>57</v>
      </c>
      <c r="S260" s="7" t="s">
        <v>56</v>
      </c>
      <c r="T260" s="7" t="s">
        <v>56</v>
      </c>
      <c r="U260" s="120"/>
      <c r="V260" s="120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120"/>
      <c r="AK260" s="120"/>
      <c r="AL260" s="120"/>
      <c r="AM260" s="120"/>
      <c r="AN260" s="120"/>
      <c r="AO260" s="120"/>
      <c r="AP260" s="120"/>
      <c r="AQ260" s="120"/>
      <c r="AR260" s="7" t="s">
        <v>52</v>
      </c>
      <c r="AS260" s="7" t="s">
        <v>52</v>
      </c>
      <c r="AT260" s="120"/>
      <c r="AU260" s="7" t="s">
        <v>445</v>
      </c>
      <c r="AV260" s="120">
        <v>1158</v>
      </c>
    </row>
    <row r="261" spans="1:48" ht="30" customHeight="1">
      <c r="A261" s="130" t="s">
        <v>1853</v>
      </c>
      <c r="B261" s="130" t="s">
        <v>1936</v>
      </c>
      <c r="C261" s="136" t="s">
        <v>1855</v>
      </c>
      <c r="D261" s="133">
        <v>16</v>
      </c>
      <c r="E261" s="134">
        <v>2568743</v>
      </c>
      <c r="F261" s="134">
        <v>41099888</v>
      </c>
      <c r="G261" s="134">
        <v>4793211</v>
      </c>
      <c r="H261" s="134">
        <v>76691376</v>
      </c>
      <c r="I261" s="134">
        <v>1149335</v>
      </c>
      <c r="J261" s="134">
        <v>18389360</v>
      </c>
      <c r="K261" s="134">
        <v>8511289</v>
      </c>
      <c r="L261" s="134">
        <v>136180624</v>
      </c>
      <c r="M261" s="136" t="s">
        <v>1939</v>
      </c>
      <c r="N261" s="132"/>
      <c r="O261" s="7" t="s">
        <v>52</v>
      </c>
      <c r="P261" s="7" t="s">
        <v>52</v>
      </c>
      <c r="Q261" s="7" t="s">
        <v>443</v>
      </c>
      <c r="R261" s="7" t="s">
        <v>57</v>
      </c>
      <c r="S261" s="7" t="s">
        <v>56</v>
      </c>
      <c r="T261" s="7" t="s">
        <v>56</v>
      </c>
      <c r="U261" s="120"/>
      <c r="V261" s="120"/>
      <c r="W261" s="120"/>
      <c r="X261" s="120"/>
      <c r="Y261" s="120"/>
      <c r="Z261" s="120"/>
      <c r="AA261" s="120"/>
      <c r="AB261" s="120"/>
      <c r="AC261" s="120"/>
      <c r="AD261" s="120"/>
      <c r="AE261" s="120"/>
      <c r="AF261" s="120"/>
      <c r="AG261" s="120"/>
      <c r="AH261" s="120"/>
      <c r="AI261" s="120"/>
      <c r="AJ261" s="120"/>
      <c r="AK261" s="120"/>
      <c r="AL261" s="120"/>
      <c r="AM261" s="120"/>
      <c r="AN261" s="120"/>
      <c r="AO261" s="120"/>
      <c r="AP261" s="120"/>
      <c r="AQ261" s="120"/>
      <c r="AR261" s="7" t="s">
        <v>52</v>
      </c>
      <c r="AS261" s="7" t="s">
        <v>52</v>
      </c>
      <c r="AT261" s="120"/>
      <c r="AU261" s="7" t="s">
        <v>446</v>
      </c>
      <c r="AV261" s="120">
        <v>1159</v>
      </c>
    </row>
    <row r="262" spans="1:48" ht="30" customHeight="1">
      <c r="A262" s="130" t="s">
        <v>1853</v>
      </c>
      <c r="B262" s="130" t="s">
        <v>1940</v>
      </c>
      <c r="C262" s="136" t="s">
        <v>1855</v>
      </c>
      <c r="D262" s="133">
        <v>10</v>
      </c>
      <c r="E262" s="134">
        <v>2602526</v>
      </c>
      <c r="F262" s="134">
        <v>26025260</v>
      </c>
      <c r="G262" s="134">
        <v>10158591</v>
      </c>
      <c r="H262" s="134">
        <v>101585910</v>
      </c>
      <c r="I262" s="134">
        <v>1356108</v>
      </c>
      <c r="J262" s="134">
        <v>13561080</v>
      </c>
      <c r="K262" s="134">
        <v>14117225</v>
      </c>
      <c r="L262" s="134">
        <v>141172250</v>
      </c>
      <c r="M262" s="136" t="s">
        <v>1945</v>
      </c>
      <c r="N262" s="132"/>
      <c r="O262" s="7" t="s">
        <v>52</v>
      </c>
      <c r="P262" s="7" t="s">
        <v>52</v>
      </c>
      <c r="Q262" s="7" t="s">
        <v>443</v>
      </c>
      <c r="R262" s="7" t="s">
        <v>56</v>
      </c>
      <c r="S262" s="7" t="s">
        <v>56</v>
      </c>
      <c r="T262" s="7" t="s">
        <v>57</v>
      </c>
      <c r="U262" s="120"/>
      <c r="V262" s="120"/>
      <c r="W262" s="120"/>
      <c r="X262" s="120"/>
      <c r="Y262" s="120"/>
      <c r="Z262" s="120"/>
      <c r="AA262" s="120"/>
      <c r="AB262" s="120"/>
      <c r="AC262" s="120"/>
      <c r="AD262" s="120"/>
      <c r="AE262" s="120"/>
      <c r="AF262" s="120"/>
      <c r="AG262" s="120"/>
      <c r="AH262" s="120"/>
      <c r="AI262" s="120"/>
      <c r="AJ262" s="120"/>
      <c r="AK262" s="120"/>
      <c r="AL262" s="120"/>
      <c r="AM262" s="120"/>
      <c r="AN262" s="120"/>
      <c r="AO262" s="120"/>
      <c r="AP262" s="120"/>
      <c r="AQ262" s="120"/>
      <c r="AR262" s="7" t="s">
        <v>52</v>
      </c>
      <c r="AS262" s="7" t="s">
        <v>52</v>
      </c>
      <c r="AT262" s="120"/>
      <c r="AU262" s="7" t="s">
        <v>447</v>
      </c>
      <c r="AV262" s="120">
        <v>1145</v>
      </c>
    </row>
    <row r="263" spans="1:48" ht="30" customHeight="1">
      <c r="A263" s="130" t="s">
        <v>1853</v>
      </c>
      <c r="B263" s="130" t="s">
        <v>1946</v>
      </c>
      <c r="C263" s="136" t="s">
        <v>1855</v>
      </c>
      <c r="D263" s="133">
        <v>1</v>
      </c>
      <c r="E263" s="134">
        <v>11026044</v>
      </c>
      <c r="F263" s="134">
        <v>11026044</v>
      </c>
      <c r="G263" s="134">
        <v>47821467</v>
      </c>
      <c r="H263" s="134">
        <v>47821467</v>
      </c>
      <c r="I263" s="134">
        <v>5652542</v>
      </c>
      <c r="J263" s="134">
        <v>5652542</v>
      </c>
      <c r="K263" s="134">
        <v>64500053</v>
      </c>
      <c r="L263" s="134">
        <v>64500053</v>
      </c>
      <c r="M263" s="136" t="s">
        <v>1951</v>
      </c>
      <c r="N263" s="132"/>
      <c r="O263" s="7" t="s">
        <v>52</v>
      </c>
      <c r="P263" s="7" t="s">
        <v>52</v>
      </c>
      <c r="Q263" s="7" t="s">
        <v>443</v>
      </c>
      <c r="R263" s="7" t="s">
        <v>56</v>
      </c>
      <c r="S263" s="7" t="s">
        <v>56</v>
      </c>
      <c r="T263" s="7" t="s">
        <v>57</v>
      </c>
      <c r="U263" s="120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120"/>
      <c r="AK263" s="120"/>
      <c r="AL263" s="120"/>
      <c r="AM263" s="120"/>
      <c r="AN263" s="120"/>
      <c r="AO263" s="120"/>
      <c r="AP263" s="120"/>
      <c r="AQ263" s="120"/>
      <c r="AR263" s="7" t="s">
        <v>52</v>
      </c>
      <c r="AS263" s="7" t="s">
        <v>52</v>
      </c>
      <c r="AT263" s="120"/>
      <c r="AU263" s="7" t="s">
        <v>448</v>
      </c>
      <c r="AV263" s="120">
        <v>1146</v>
      </c>
    </row>
    <row r="264" spans="1:48" ht="30" customHeight="1">
      <c r="A264" s="130" t="s">
        <v>1952</v>
      </c>
      <c r="B264" s="130" t="s">
        <v>1953</v>
      </c>
      <c r="C264" s="136" t="s">
        <v>1855</v>
      </c>
      <c r="D264" s="133">
        <v>1</v>
      </c>
      <c r="E264" s="134">
        <v>18004</v>
      </c>
      <c r="F264" s="134">
        <v>18004</v>
      </c>
      <c r="G264" s="134">
        <v>170041</v>
      </c>
      <c r="H264" s="134">
        <v>170041</v>
      </c>
      <c r="I264" s="134">
        <v>101146</v>
      </c>
      <c r="J264" s="134">
        <v>101146</v>
      </c>
      <c r="K264" s="134">
        <v>289191</v>
      </c>
      <c r="L264" s="134">
        <v>289191</v>
      </c>
      <c r="M264" s="136" t="s">
        <v>1958</v>
      </c>
      <c r="N264" s="132"/>
      <c r="O264" s="7" t="s">
        <v>52</v>
      </c>
      <c r="P264" s="7" t="s">
        <v>52</v>
      </c>
      <c r="Q264" s="7" t="s">
        <v>443</v>
      </c>
      <c r="R264" s="7" t="s">
        <v>56</v>
      </c>
      <c r="S264" s="7" t="s">
        <v>56</v>
      </c>
      <c r="T264" s="7" t="s">
        <v>57</v>
      </c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120"/>
      <c r="AK264" s="120"/>
      <c r="AL264" s="120"/>
      <c r="AM264" s="120"/>
      <c r="AN264" s="120"/>
      <c r="AO264" s="120"/>
      <c r="AP264" s="120"/>
      <c r="AQ264" s="120"/>
      <c r="AR264" s="7" t="s">
        <v>52</v>
      </c>
      <c r="AS264" s="7" t="s">
        <v>52</v>
      </c>
      <c r="AT264" s="120"/>
      <c r="AU264" s="7" t="s">
        <v>449</v>
      </c>
      <c r="AV264" s="120">
        <v>1147</v>
      </c>
    </row>
    <row r="265" spans="1:48" ht="30" customHeight="1">
      <c r="A265" s="130" t="s">
        <v>1952</v>
      </c>
      <c r="B265" s="130" t="s">
        <v>1959</v>
      </c>
      <c r="C265" s="136" t="s">
        <v>1855</v>
      </c>
      <c r="D265" s="133">
        <v>1</v>
      </c>
      <c r="E265" s="134">
        <v>18004</v>
      </c>
      <c r="F265" s="134">
        <v>18004</v>
      </c>
      <c r="G265" s="134">
        <v>181943</v>
      </c>
      <c r="H265" s="134">
        <v>181943</v>
      </c>
      <c r="I265" s="134">
        <v>101146</v>
      </c>
      <c r="J265" s="134">
        <v>101146</v>
      </c>
      <c r="K265" s="134">
        <v>301093</v>
      </c>
      <c r="L265" s="134">
        <v>301093</v>
      </c>
      <c r="M265" s="136" t="s">
        <v>1962</v>
      </c>
      <c r="N265" s="132"/>
      <c r="O265" s="7" t="s">
        <v>52</v>
      </c>
      <c r="P265" s="7" t="s">
        <v>52</v>
      </c>
      <c r="Q265" s="7" t="s">
        <v>443</v>
      </c>
      <c r="R265" s="7" t="s">
        <v>56</v>
      </c>
      <c r="S265" s="7" t="s">
        <v>56</v>
      </c>
      <c r="T265" s="7" t="s">
        <v>57</v>
      </c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120"/>
      <c r="AK265" s="120"/>
      <c r="AL265" s="120"/>
      <c r="AM265" s="120"/>
      <c r="AN265" s="120"/>
      <c r="AO265" s="120"/>
      <c r="AP265" s="120"/>
      <c r="AQ265" s="120"/>
      <c r="AR265" s="7" t="s">
        <v>52</v>
      </c>
      <c r="AS265" s="7" t="s">
        <v>52</v>
      </c>
      <c r="AT265" s="120"/>
      <c r="AU265" s="7" t="s">
        <v>451</v>
      </c>
      <c r="AV265" s="120">
        <v>1148</v>
      </c>
    </row>
    <row r="266" spans="1:48" ht="30" customHeight="1">
      <c r="A266" s="130" t="s">
        <v>1952</v>
      </c>
      <c r="B266" s="130" t="s">
        <v>1963</v>
      </c>
      <c r="C266" s="136" t="s">
        <v>1855</v>
      </c>
      <c r="D266" s="133">
        <v>5</v>
      </c>
      <c r="E266" s="134">
        <v>39463</v>
      </c>
      <c r="F266" s="134">
        <v>197315</v>
      </c>
      <c r="G266" s="134">
        <v>318542</v>
      </c>
      <c r="H266" s="134">
        <v>1592710</v>
      </c>
      <c r="I266" s="134">
        <v>101146</v>
      </c>
      <c r="J266" s="134">
        <v>505730</v>
      </c>
      <c r="K266" s="134">
        <v>459151</v>
      </c>
      <c r="L266" s="134">
        <v>2295755</v>
      </c>
      <c r="M266" s="136" t="s">
        <v>1967</v>
      </c>
      <c r="N266" s="132"/>
      <c r="O266" s="7" t="s">
        <v>52</v>
      </c>
      <c r="P266" s="7" t="s">
        <v>52</v>
      </c>
      <c r="Q266" s="7" t="s">
        <v>443</v>
      </c>
      <c r="R266" s="7" t="s">
        <v>56</v>
      </c>
      <c r="S266" s="7" t="s">
        <v>56</v>
      </c>
      <c r="T266" s="7" t="s">
        <v>57</v>
      </c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120"/>
      <c r="AK266" s="120"/>
      <c r="AL266" s="120"/>
      <c r="AM266" s="120"/>
      <c r="AN266" s="120"/>
      <c r="AO266" s="120"/>
      <c r="AP266" s="120"/>
      <c r="AQ266" s="120"/>
      <c r="AR266" s="7" t="s">
        <v>52</v>
      </c>
      <c r="AS266" s="7" t="s">
        <v>52</v>
      </c>
      <c r="AT266" s="120"/>
      <c r="AU266" s="7" t="s">
        <v>452</v>
      </c>
      <c r="AV266" s="120">
        <v>1149</v>
      </c>
    </row>
    <row r="267" spans="1:48" ht="30" customHeight="1">
      <c r="A267" s="130" t="s">
        <v>1968</v>
      </c>
      <c r="B267" s="130" t="s">
        <v>1969</v>
      </c>
      <c r="C267" s="136" t="s">
        <v>1855</v>
      </c>
      <c r="D267" s="133">
        <v>4</v>
      </c>
      <c r="E267" s="134">
        <v>7003</v>
      </c>
      <c r="F267" s="134">
        <v>28012</v>
      </c>
      <c r="G267" s="134">
        <v>233455</v>
      </c>
      <c r="H267" s="134">
        <v>933820</v>
      </c>
      <c r="I267" s="131" t="s">
        <v>52</v>
      </c>
      <c r="J267" s="131" t="s">
        <v>52</v>
      </c>
      <c r="K267" s="134">
        <v>240458</v>
      </c>
      <c r="L267" s="134">
        <v>961832</v>
      </c>
      <c r="M267" s="136" t="s">
        <v>1973</v>
      </c>
      <c r="N267" s="132"/>
      <c r="O267" s="7" t="s">
        <v>52</v>
      </c>
      <c r="P267" s="7" t="s">
        <v>52</v>
      </c>
      <c r="Q267" s="7" t="s">
        <v>443</v>
      </c>
      <c r="R267" s="7" t="s">
        <v>56</v>
      </c>
      <c r="S267" s="7" t="s">
        <v>56</v>
      </c>
      <c r="T267" s="7" t="s">
        <v>57</v>
      </c>
      <c r="U267" s="120"/>
      <c r="V267" s="120"/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120"/>
      <c r="AK267" s="120"/>
      <c r="AL267" s="120"/>
      <c r="AM267" s="120"/>
      <c r="AN267" s="120"/>
      <c r="AO267" s="120"/>
      <c r="AP267" s="120"/>
      <c r="AQ267" s="120"/>
      <c r="AR267" s="7" t="s">
        <v>52</v>
      </c>
      <c r="AS267" s="7" t="s">
        <v>52</v>
      </c>
      <c r="AT267" s="120"/>
      <c r="AU267" s="7" t="s">
        <v>453</v>
      </c>
      <c r="AV267" s="120">
        <v>1150</v>
      </c>
    </row>
    <row r="268" spans="1:48" ht="30" customHeight="1">
      <c r="A268" s="130" t="s">
        <v>1968</v>
      </c>
      <c r="B268" s="130" t="s">
        <v>1974</v>
      </c>
      <c r="C268" s="136" t="s">
        <v>1855</v>
      </c>
      <c r="D268" s="133">
        <v>8</v>
      </c>
      <c r="E268" s="134">
        <v>7003</v>
      </c>
      <c r="F268" s="134">
        <v>56024</v>
      </c>
      <c r="G268" s="134">
        <v>233455</v>
      </c>
      <c r="H268" s="134">
        <v>1867640</v>
      </c>
      <c r="I268" s="131" t="s">
        <v>52</v>
      </c>
      <c r="J268" s="131" t="s">
        <v>52</v>
      </c>
      <c r="K268" s="134">
        <v>240458</v>
      </c>
      <c r="L268" s="134">
        <v>1923664</v>
      </c>
      <c r="M268" s="136" t="s">
        <v>1975</v>
      </c>
      <c r="N268" s="132"/>
      <c r="O268" s="7" t="s">
        <v>52</v>
      </c>
      <c r="P268" s="7" t="s">
        <v>52</v>
      </c>
      <c r="Q268" s="7" t="s">
        <v>443</v>
      </c>
      <c r="R268" s="7" t="s">
        <v>56</v>
      </c>
      <c r="S268" s="7" t="s">
        <v>56</v>
      </c>
      <c r="T268" s="7" t="s">
        <v>57</v>
      </c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120"/>
      <c r="AK268" s="120"/>
      <c r="AL268" s="120"/>
      <c r="AM268" s="120"/>
      <c r="AN268" s="120"/>
      <c r="AO268" s="120"/>
      <c r="AP268" s="120"/>
      <c r="AQ268" s="120"/>
      <c r="AR268" s="7" t="s">
        <v>52</v>
      </c>
      <c r="AS268" s="7" t="s">
        <v>52</v>
      </c>
      <c r="AT268" s="120"/>
      <c r="AU268" s="7" t="s">
        <v>454</v>
      </c>
      <c r="AV268" s="120">
        <v>1151</v>
      </c>
    </row>
    <row r="269" spans="1:48" ht="30" customHeight="1">
      <c r="A269" s="130" t="s">
        <v>1968</v>
      </c>
      <c r="B269" s="130" t="s">
        <v>1976</v>
      </c>
      <c r="C269" s="136" t="s">
        <v>1855</v>
      </c>
      <c r="D269" s="133">
        <v>6</v>
      </c>
      <c r="E269" s="134">
        <v>7003</v>
      </c>
      <c r="F269" s="134">
        <v>42018</v>
      </c>
      <c r="G269" s="134">
        <v>233455</v>
      </c>
      <c r="H269" s="134">
        <v>1400730</v>
      </c>
      <c r="I269" s="131" t="s">
        <v>52</v>
      </c>
      <c r="J269" s="131" t="s">
        <v>52</v>
      </c>
      <c r="K269" s="134">
        <v>240458</v>
      </c>
      <c r="L269" s="134">
        <v>1442748</v>
      </c>
      <c r="M269" s="136" t="s">
        <v>1975</v>
      </c>
      <c r="N269" s="132"/>
      <c r="O269" s="7" t="s">
        <v>52</v>
      </c>
      <c r="P269" s="7" t="s">
        <v>52</v>
      </c>
      <c r="Q269" s="7" t="s">
        <v>443</v>
      </c>
      <c r="R269" s="7" t="s">
        <v>56</v>
      </c>
      <c r="S269" s="7" t="s">
        <v>56</v>
      </c>
      <c r="T269" s="7" t="s">
        <v>57</v>
      </c>
      <c r="U269" s="120"/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120"/>
      <c r="AK269" s="120"/>
      <c r="AL269" s="120"/>
      <c r="AM269" s="120"/>
      <c r="AN269" s="120"/>
      <c r="AO269" s="120"/>
      <c r="AP269" s="120"/>
      <c r="AQ269" s="120"/>
      <c r="AR269" s="7" t="s">
        <v>52</v>
      </c>
      <c r="AS269" s="7" t="s">
        <v>52</v>
      </c>
      <c r="AT269" s="120"/>
      <c r="AU269" s="7" t="s">
        <v>455</v>
      </c>
      <c r="AV269" s="120">
        <v>1152</v>
      </c>
    </row>
    <row r="270" spans="1:48" ht="30" customHeight="1">
      <c r="A270" s="130" t="s">
        <v>1977</v>
      </c>
      <c r="B270" s="130" t="s">
        <v>1978</v>
      </c>
      <c r="C270" s="136" t="s">
        <v>1855</v>
      </c>
      <c r="D270" s="133">
        <v>12</v>
      </c>
      <c r="E270" s="134">
        <v>32679</v>
      </c>
      <c r="F270" s="134">
        <v>392148</v>
      </c>
      <c r="G270" s="134">
        <v>1089302</v>
      </c>
      <c r="H270" s="134">
        <v>13071624</v>
      </c>
      <c r="I270" s="131" t="s">
        <v>52</v>
      </c>
      <c r="J270" s="131" t="s">
        <v>52</v>
      </c>
      <c r="K270" s="134">
        <v>1121981</v>
      </c>
      <c r="L270" s="134">
        <v>13463772</v>
      </c>
      <c r="M270" s="136" t="s">
        <v>1982</v>
      </c>
      <c r="N270" s="132"/>
      <c r="O270" s="7" t="s">
        <v>52</v>
      </c>
      <c r="P270" s="7" t="s">
        <v>52</v>
      </c>
      <c r="Q270" s="7" t="s">
        <v>443</v>
      </c>
      <c r="R270" s="7" t="s">
        <v>57</v>
      </c>
      <c r="S270" s="7" t="s">
        <v>56</v>
      </c>
      <c r="T270" s="7" t="s">
        <v>56</v>
      </c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120"/>
      <c r="AK270" s="120"/>
      <c r="AL270" s="120"/>
      <c r="AM270" s="120"/>
      <c r="AN270" s="120"/>
      <c r="AO270" s="120"/>
      <c r="AP270" s="120"/>
      <c r="AQ270" s="120"/>
      <c r="AR270" s="7" t="s">
        <v>52</v>
      </c>
      <c r="AS270" s="7" t="s">
        <v>52</v>
      </c>
      <c r="AT270" s="120"/>
      <c r="AU270" s="7" t="s">
        <v>456</v>
      </c>
      <c r="AV270" s="120">
        <v>1153</v>
      </c>
    </row>
    <row r="271" spans="1:48" ht="30" customHeight="1">
      <c r="A271" s="130" t="s">
        <v>1977</v>
      </c>
      <c r="B271" s="130" t="s">
        <v>1983</v>
      </c>
      <c r="C271" s="136" t="s">
        <v>1855</v>
      </c>
      <c r="D271" s="133">
        <v>13</v>
      </c>
      <c r="E271" s="134">
        <v>32679</v>
      </c>
      <c r="F271" s="134">
        <v>424827</v>
      </c>
      <c r="G271" s="134">
        <v>1089302</v>
      </c>
      <c r="H271" s="134">
        <v>14160926</v>
      </c>
      <c r="I271" s="131" t="s">
        <v>52</v>
      </c>
      <c r="J271" s="131" t="s">
        <v>52</v>
      </c>
      <c r="K271" s="134">
        <v>1121981</v>
      </c>
      <c r="L271" s="134">
        <v>14585753</v>
      </c>
      <c r="M271" s="136" t="s">
        <v>1982</v>
      </c>
      <c r="N271" s="132"/>
      <c r="O271" s="7" t="s">
        <v>52</v>
      </c>
      <c r="P271" s="7" t="s">
        <v>52</v>
      </c>
      <c r="Q271" s="7" t="s">
        <v>443</v>
      </c>
      <c r="R271" s="7" t="s">
        <v>56</v>
      </c>
      <c r="S271" s="7" t="s">
        <v>56</v>
      </c>
      <c r="T271" s="7" t="s">
        <v>57</v>
      </c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120"/>
      <c r="AK271" s="120"/>
      <c r="AL271" s="120"/>
      <c r="AM271" s="120"/>
      <c r="AN271" s="120"/>
      <c r="AO271" s="120"/>
      <c r="AP271" s="120"/>
      <c r="AQ271" s="120"/>
      <c r="AR271" s="7" t="s">
        <v>52</v>
      </c>
      <c r="AS271" s="7" t="s">
        <v>52</v>
      </c>
      <c r="AT271" s="120"/>
      <c r="AU271" s="7" t="s">
        <v>457</v>
      </c>
      <c r="AV271" s="120">
        <v>1154</v>
      </c>
    </row>
    <row r="272" spans="1:48" ht="30" customHeight="1">
      <c r="A272" s="130" t="s">
        <v>1977</v>
      </c>
      <c r="B272" s="130" t="s">
        <v>1984</v>
      </c>
      <c r="C272" s="136" t="s">
        <v>1855</v>
      </c>
      <c r="D272" s="133">
        <v>18</v>
      </c>
      <c r="E272" s="134">
        <v>41440</v>
      </c>
      <c r="F272" s="134">
        <v>745920</v>
      </c>
      <c r="G272" s="134">
        <v>1381334</v>
      </c>
      <c r="H272" s="134">
        <v>24864012</v>
      </c>
      <c r="I272" s="131" t="s">
        <v>52</v>
      </c>
      <c r="J272" s="131" t="s">
        <v>52</v>
      </c>
      <c r="K272" s="134">
        <v>1422774</v>
      </c>
      <c r="L272" s="134">
        <v>25609932</v>
      </c>
      <c r="M272" s="136" t="s">
        <v>1988</v>
      </c>
      <c r="N272" s="132"/>
      <c r="O272" s="7" t="s">
        <v>52</v>
      </c>
      <c r="P272" s="7" t="s">
        <v>52</v>
      </c>
      <c r="Q272" s="7" t="s">
        <v>443</v>
      </c>
      <c r="R272" s="7" t="s">
        <v>56</v>
      </c>
      <c r="S272" s="7" t="s">
        <v>56</v>
      </c>
      <c r="T272" s="7" t="s">
        <v>57</v>
      </c>
      <c r="U272" s="120"/>
      <c r="V272" s="120"/>
      <c r="W272" s="120"/>
      <c r="X272" s="120"/>
      <c r="Y272" s="120"/>
      <c r="Z272" s="120"/>
      <c r="AA272" s="120"/>
      <c r="AB272" s="120"/>
      <c r="AC272" s="120"/>
      <c r="AD272" s="120"/>
      <c r="AE272" s="120"/>
      <c r="AF272" s="120"/>
      <c r="AG272" s="120"/>
      <c r="AH272" s="120"/>
      <c r="AI272" s="120"/>
      <c r="AJ272" s="120"/>
      <c r="AK272" s="120"/>
      <c r="AL272" s="120"/>
      <c r="AM272" s="120"/>
      <c r="AN272" s="120"/>
      <c r="AO272" s="120"/>
      <c r="AP272" s="120"/>
      <c r="AQ272" s="120"/>
      <c r="AR272" s="7" t="s">
        <v>52</v>
      </c>
      <c r="AS272" s="7" t="s">
        <v>52</v>
      </c>
      <c r="AT272" s="120"/>
      <c r="AU272" s="7" t="s">
        <v>458</v>
      </c>
      <c r="AV272" s="120">
        <v>1155</v>
      </c>
    </row>
    <row r="273" spans="1:48" ht="30" customHeight="1">
      <c r="A273" s="130" t="s">
        <v>1977</v>
      </c>
      <c r="B273" s="130" t="s">
        <v>1989</v>
      </c>
      <c r="C273" s="136" t="s">
        <v>1855</v>
      </c>
      <c r="D273" s="133">
        <v>12</v>
      </c>
      <c r="E273" s="134">
        <v>41440</v>
      </c>
      <c r="F273" s="134">
        <v>497280</v>
      </c>
      <c r="G273" s="134">
        <v>1381334</v>
      </c>
      <c r="H273" s="134">
        <v>16576008</v>
      </c>
      <c r="I273" s="131" t="s">
        <v>52</v>
      </c>
      <c r="J273" s="131" t="s">
        <v>52</v>
      </c>
      <c r="K273" s="134">
        <v>1422774</v>
      </c>
      <c r="L273" s="134">
        <v>17073288</v>
      </c>
      <c r="M273" s="136" t="s">
        <v>1988</v>
      </c>
      <c r="N273" s="132"/>
      <c r="O273" s="7" t="s">
        <v>52</v>
      </c>
      <c r="P273" s="7" t="s">
        <v>52</v>
      </c>
      <c r="Q273" s="7" t="s">
        <v>443</v>
      </c>
      <c r="R273" s="7" t="s">
        <v>56</v>
      </c>
      <c r="S273" s="7" t="s">
        <v>56</v>
      </c>
      <c r="T273" s="7" t="s">
        <v>57</v>
      </c>
      <c r="U273" s="120"/>
      <c r="V273" s="120"/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120"/>
      <c r="AK273" s="120"/>
      <c r="AL273" s="120"/>
      <c r="AM273" s="120"/>
      <c r="AN273" s="120"/>
      <c r="AO273" s="120"/>
      <c r="AP273" s="120"/>
      <c r="AQ273" s="120"/>
      <c r="AR273" s="7" t="s">
        <v>52</v>
      </c>
      <c r="AS273" s="7" t="s">
        <v>52</v>
      </c>
      <c r="AT273" s="120"/>
      <c r="AU273" s="7" t="s">
        <v>459</v>
      </c>
      <c r="AV273" s="120">
        <v>1156</v>
      </c>
    </row>
    <row r="274" spans="1:48" ht="30" customHeight="1">
      <c r="A274" s="130" t="s">
        <v>1167</v>
      </c>
      <c r="B274" s="130" t="s">
        <v>1990</v>
      </c>
      <c r="C274" s="136" t="s">
        <v>960</v>
      </c>
      <c r="D274" s="133">
        <v>15.760999999999999</v>
      </c>
      <c r="E274" s="134">
        <v>263960</v>
      </c>
      <c r="F274" s="134">
        <v>4160273</v>
      </c>
      <c r="G274" s="134">
        <v>2370176</v>
      </c>
      <c r="H274" s="134">
        <v>37356343</v>
      </c>
      <c r="I274" s="134">
        <v>76579</v>
      </c>
      <c r="J274" s="134">
        <v>1206961</v>
      </c>
      <c r="K274" s="134">
        <v>2710715</v>
      </c>
      <c r="L274" s="134">
        <v>42723577</v>
      </c>
      <c r="M274" s="136" t="s">
        <v>1994</v>
      </c>
      <c r="N274" s="132"/>
      <c r="O274" s="7" t="s">
        <v>52</v>
      </c>
      <c r="P274" s="7" t="s">
        <v>52</v>
      </c>
      <c r="Q274" s="7" t="s">
        <v>443</v>
      </c>
      <c r="R274" s="7" t="s">
        <v>56</v>
      </c>
      <c r="S274" s="7" t="s">
        <v>56</v>
      </c>
      <c r="T274" s="7" t="s">
        <v>57</v>
      </c>
      <c r="U274" s="120"/>
      <c r="V274" s="120"/>
      <c r="W274" s="120"/>
      <c r="X274" s="120">
        <v>1</v>
      </c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120"/>
      <c r="AK274" s="120"/>
      <c r="AL274" s="120"/>
      <c r="AM274" s="120"/>
      <c r="AN274" s="120"/>
      <c r="AO274" s="120"/>
      <c r="AP274" s="120"/>
      <c r="AQ274" s="120"/>
      <c r="AR274" s="7" t="s">
        <v>52</v>
      </c>
      <c r="AS274" s="7" t="s">
        <v>52</v>
      </c>
      <c r="AT274" s="120"/>
      <c r="AU274" s="7" t="s">
        <v>460</v>
      </c>
      <c r="AV274" s="120">
        <v>1160</v>
      </c>
    </row>
    <row r="275" spans="1:48" ht="30" customHeight="1">
      <c r="A275" s="130" t="s">
        <v>1167</v>
      </c>
      <c r="B275" s="130" t="s">
        <v>1995</v>
      </c>
      <c r="C275" s="136" t="s">
        <v>960</v>
      </c>
      <c r="D275" s="133">
        <v>0.32200000000000001</v>
      </c>
      <c r="E275" s="134">
        <v>377644</v>
      </c>
      <c r="F275" s="134">
        <v>121601</v>
      </c>
      <c r="G275" s="134">
        <v>2593061</v>
      </c>
      <c r="H275" s="134">
        <v>834965</v>
      </c>
      <c r="I275" s="134">
        <v>77121</v>
      </c>
      <c r="J275" s="134">
        <v>24832</v>
      </c>
      <c r="K275" s="134">
        <v>3047826</v>
      </c>
      <c r="L275" s="134">
        <v>981398</v>
      </c>
      <c r="M275" s="136" t="s">
        <v>1999</v>
      </c>
      <c r="N275" s="132"/>
      <c r="O275" s="7" t="s">
        <v>52</v>
      </c>
      <c r="P275" s="7" t="s">
        <v>52</v>
      </c>
      <c r="Q275" s="7" t="s">
        <v>443</v>
      </c>
      <c r="R275" s="7" t="s">
        <v>56</v>
      </c>
      <c r="S275" s="7" t="s">
        <v>56</v>
      </c>
      <c r="T275" s="7" t="s">
        <v>57</v>
      </c>
      <c r="U275" s="120"/>
      <c r="V275" s="120"/>
      <c r="W275" s="120"/>
      <c r="X275" s="120">
        <v>1</v>
      </c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120"/>
      <c r="AK275" s="120"/>
      <c r="AL275" s="120"/>
      <c r="AM275" s="120"/>
      <c r="AN275" s="120"/>
      <c r="AO275" s="120"/>
      <c r="AP275" s="120"/>
      <c r="AQ275" s="120"/>
      <c r="AR275" s="7" t="s">
        <v>52</v>
      </c>
      <c r="AS275" s="7" t="s">
        <v>52</v>
      </c>
      <c r="AT275" s="120"/>
      <c r="AU275" s="7" t="s">
        <v>461</v>
      </c>
      <c r="AV275" s="120">
        <v>1161</v>
      </c>
    </row>
    <row r="276" spans="1:48" ht="30" customHeight="1">
      <c r="A276" s="130" t="s">
        <v>1167</v>
      </c>
      <c r="B276" s="130" t="s">
        <v>2000</v>
      </c>
      <c r="C276" s="136" t="s">
        <v>960</v>
      </c>
      <c r="D276" s="133">
        <v>0.35299999999999998</v>
      </c>
      <c r="E276" s="134">
        <v>489297</v>
      </c>
      <c r="F276" s="134">
        <v>172721</v>
      </c>
      <c r="G276" s="134">
        <v>2475717</v>
      </c>
      <c r="H276" s="134">
        <v>873928</v>
      </c>
      <c r="I276" s="134">
        <v>77654</v>
      </c>
      <c r="J276" s="134">
        <v>27411</v>
      </c>
      <c r="K276" s="134">
        <v>3042668</v>
      </c>
      <c r="L276" s="134">
        <v>1074060</v>
      </c>
      <c r="M276" s="136" t="s">
        <v>2004</v>
      </c>
      <c r="N276" s="132"/>
      <c r="O276" s="7" t="s">
        <v>52</v>
      </c>
      <c r="P276" s="7" t="s">
        <v>52</v>
      </c>
      <c r="Q276" s="7" t="s">
        <v>443</v>
      </c>
      <c r="R276" s="7" t="s">
        <v>56</v>
      </c>
      <c r="S276" s="7" t="s">
        <v>56</v>
      </c>
      <c r="T276" s="7" t="s">
        <v>57</v>
      </c>
      <c r="U276" s="120"/>
      <c r="V276" s="120"/>
      <c r="W276" s="120"/>
      <c r="X276" s="120">
        <v>1</v>
      </c>
      <c r="Y276" s="120"/>
      <c r="Z276" s="120"/>
      <c r="AA276" s="120"/>
      <c r="AB276" s="120"/>
      <c r="AC276" s="120"/>
      <c r="AD276" s="120"/>
      <c r="AE276" s="120"/>
      <c r="AF276" s="120"/>
      <c r="AG276" s="120"/>
      <c r="AH276" s="120"/>
      <c r="AI276" s="120"/>
      <c r="AJ276" s="120"/>
      <c r="AK276" s="120"/>
      <c r="AL276" s="120"/>
      <c r="AM276" s="120"/>
      <c r="AN276" s="120"/>
      <c r="AO276" s="120"/>
      <c r="AP276" s="120"/>
      <c r="AQ276" s="120"/>
      <c r="AR276" s="7" t="s">
        <v>52</v>
      </c>
      <c r="AS276" s="7" t="s">
        <v>52</v>
      </c>
      <c r="AT276" s="120"/>
      <c r="AU276" s="7" t="s">
        <v>462</v>
      </c>
      <c r="AV276" s="120">
        <v>1162</v>
      </c>
    </row>
    <row r="277" spans="1:48" ht="30" customHeight="1">
      <c r="A277" s="130" t="s">
        <v>1167</v>
      </c>
      <c r="B277" s="130" t="s">
        <v>2005</v>
      </c>
      <c r="C277" s="136" t="s">
        <v>960</v>
      </c>
      <c r="D277" s="133">
        <v>0.13</v>
      </c>
      <c r="E277" s="134">
        <v>714634</v>
      </c>
      <c r="F277" s="134">
        <v>92902</v>
      </c>
      <c r="G277" s="134">
        <v>2581258</v>
      </c>
      <c r="H277" s="134">
        <v>335563</v>
      </c>
      <c r="I277" s="134">
        <v>78729</v>
      </c>
      <c r="J277" s="134">
        <v>10234</v>
      </c>
      <c r="K277" s="134">
        <v>3374621</v>
      </c>
      <c r="L277" s="134">
        <v>438699</v>
      </c>
      <c r="M277" s="136" t="s">
        <v>2009</v>
      </c>
      <c r="N277" s="132"/>
      <c r="O277" s="7" t="s">
        <v>52</v>
      </c>
      <c r="P277" s="7" t="s">
        <v>52</v>
      </c>
      <c r="Q277" s="7" t="s">
        <v>443</v>
      </c>
      <c r="R277" s="7" t="s">
        <v>56</v>
      </c>
      <c r="S277" s="7" t="s">
        <v>56</v>
      </c>
      <c r="T277" s="7" t="s">
        <v>56</v>
      </c>
      <c r="U277" s="120">
        <v>1</v>
      </c>
      <c r="V277" s="120">
        <v>0</v>
      </c>
      <c r="W277" s="120">
        <v>0.03</v>
      </c>
      <c r="X277" s="120"/>
      <c r="Y277" s="120"/>
      <c r="Z277" s="120"/>
      <c r="AA277" s="120"/>
      <c r="AB277" s="120"/>
      <c r="AC277" s="120"/>
      <c r="AD277" s="120"/>
      <c r="AE277" s="120"/>
      <c r="AF277" s="120"/>
      <c r="AG277" s="120"/>
      <c r="AH277" s="120"/>
      <c r="AI277" s="120"/>
      <c r="AJ277" s="120"/>
      <c r="AK277" s="120"/>
      <c r="AL277" s="120"/>
      <c r="AM277" s="120"/>
      <c r="AN277" s="120"/>
      <c r="AO277" s="120"/>
      <c r="AP277" s="120"/>
      <c r="AQ277" s="120"/>
      <c r="AR277" s="7" t="s">
        <v>52</v>
      </c>
      <c r="AS277" s="7" t="s">
        <v>52</v>
      </c>
      <c r="AT277" s="120"/>
      <c r="AU277" s="7" t="s">
        <v>463</v>
      </c>
      <c r="AV277" s="120">
        <v>2598</v>
      </c>
    </row>
    <row r="278" spans="1:48" ht="30" customHeight="1">
      <c r="A278" s="130" t="s">
        <v>1167</v>
      </c>
      <c r="B278" s="130" t="s">
        <v>2010</v>
      </c>
      <c r="C278" s="136" t="s">
        <v>960</v>
      </c>
      <c r="D278" s="133">
        <v>0.46200000000000002</v>
      </c>
      <c r="E278" s="134">
        <v>1392675</v>
      </c>
      <c r="F278" s="134">
        <v>643415</v>
      </c>
      <c r="G278" s="134">
        <v>2898832</v>
      </c>
      <c r="H278" s="134">
        <v>1339260</v>
      </c>
      <c r="I278" s="134">
        <v>81964</v>
      </c>
      <c r="J278" s="134">
        <v>37867</v>
      </c>
      <c r="K278" s="134">
        <v>4373471</v>
      </c>
      <c r="L278" s="134">
        <v>2020542</v>
      </c>
      <c r="M278" s="136" t="s">
        <v>2014</v>
      </c>
      <c r="N278" s="132"/>
    </row>
    <row r="279" spans="1:48" ht="30" customHeight="1">
      <c r="A279" s="130" t="s">
        <v>1043</v>
      </c>
      <c r="B279" s="130" t="s">
        <v>1044</v>
      </c>
      <c r="C279" s="136" t="s">
        <v>1045</v>
      </c>
      <c r="D279" s="135">
        <v>8795.25</v>
      </c>
      <c r="E279" s="133">
        <v>146</v>
      </c>
      <c r="F279" s="134">
        <v>1284106</v>
      </c>
      <c r="G279" s="133">
        <v>353</v>
      </c>
      <c r="H279" s="134">
        <v>3104723</v>
      </c>
      <c r="I279" s="133">
        <v>197</v>
      </c>
      <c r="J279" s="134">
        <v>1732664</v>
      </c>
      <c r="K279" s="133">
        <v>696</v>
      </c>
      <c r="L279" s="134">
        <v>6121493</v>
      </c>
      <c r="M279" s="136" t="s">
        <v>1050</v>
      </c>
      <c r="N279" s="132"/>
    </row>
    <row r="280" spans="1:48" ht="30" customHeight="1">
      <c r="A280" s="130" t="s">
        <v>1051</v>
      </c>
      <c r="B280" s="130" t="s">
        <v>1067</v>
      </c>
      <c r="C280" s="136" t="s">
        <v>1045</v>
      </c>
      <c r="D280" s="135">
        <v>1147.7</v>
      </c>
      <c r="E280" s="133">
        <v>37</v>
      </c>
      <c r="F280" s="134">
        <v>42464</v>
      </c>
      <c r="G280" s="133">
        <v>271</v>
      </c>
      <c r="H280" s="134">
        <v>311026</v>
      </c>
      <c r="I280" s="133">
        <v>342</v>
      </c>
      <c r="J280" s="134">
        <v>392513</v>
      </c>
      <c r="K280" s="133">
        <v>650</v>
      </c>
      <c r="L280" s="134">
        <v>746003</v>
      </c>
      <c r="M280" s="136" t="s">
        <v>1071</v>
      </c>
      <c r="N280" s="132"/>
    </row>
    <row r="281" spans="1:48" ht="30" customHeight="1">
      <c r="A281" s="130" t="s">
        <v>1051</v>
      </c>
      <c r="B281" s="130" t="s">
        <v>1072</v>
      </c>
      <c r="C281" s="136" t="s">
        <v>1045</v>
      </c>
      <c r="D281" s="135">
        <v>4131.07</v>
      </c>
      <c r="E281" s="133">
        <v>37</v>
      </c>
      <c r="F281" s="134">
        <v>152849</v>
      </c>
      <c r="G281" s="133">
        <v>289</v>
      </c>
      <c r="H281" s="134">
        <v>1193879</v>
      </c>
      <c r="I281" s="133">
        <v>342</v>
      </c>
      <c r="J281" s="134">
        <v>1412825</v>
      </c>
      <c r="K281" s="133">
        <v>668</v>
      </c>
      <c r="L281" s="134">
        <v>2759553</v>
      </c>
      <c r="M281" s="136" t="s">
        <v>1075</v>
      </c>
      <c r="N281" s="132"/>
    </row>
    <row r="282" spans="1:48" ht="30" customHeight="1">
      <c r="A282" s="130" t="s">
        <v>1051</v>
      </c>
      <c r="B282" s="130" t="s">
        <v>2015</v>
      </c>
      <c r="C282" s="136" t="s">
        <v>1045</v>
      </c>
      <c r="D282" s="135">
        <v>3516.48</v>
      </c>
      <c r="E282" s="133">
        <v>46</v>
      </c>
      <c r="F282" s="134">
        <v>161758</v>
      </c>
      <c r="G282" s="133">
        <v>440</v>
      </c>
      <c r="H282" s="134">
        <v>1547251</v>
      </c>
      <c r="I282" s="133">
        <v>427</v>
      </c>
      <c r="J282" s="134">
        <v>1501536</v>
      </c>
      <c r="K282" s="133">
        <v>913</v>
      </c>
      <c r="L282" s="134">
        <v>3210545</v>
      </c>
      <c r="M282" s="136" t="s">
        <v>1080</v>
      </c>
      <c r="N282" s="132"/>
    </row>
    <row r="283" spans="1:48" ht="30" customHeight="1">
      <c r="A283" s="130" t="s">
        <v>1081</v>
      </c>
      <c r="B283" s="130" t="s">
        <v>52</v>
      </c>
      <c r="C283" s="136" t="s">
        <v>1045</v>
      </c>
      <c r="D283" s="133">
        <v>956.42</v>
      </c>
      <c r="E283" s="133">
        <v>262</v>
      </c>
      <c r="F283" s="134">
        <v>250582</v>
      </c>
      <c r="G283" s="133">
        <v>2905</v>
      </c>
      <c r="H283" s="134">
        <v>2778400</v>
      </c>
      <c r="I283" s="133">
        <v>371</v>
      </c>
      <c r="J283" s="134">
        <v>354831</v>
      </c>
      <c r="K283" s="133">
        <v>3538</v>
      </c>
      <c r="L283" s="134">
        <v>3383813</v>
      </c>
      <c r="M283" s="136" t="s">
        <v>1086</v>
      </c>
      <c r="N283" s="132"/>
    </row>
    <row r="284" spans="1:48" ht="30" customHeight="1">
      <c r="A284" s="130" t="s">
        <v>1081</v>
      </c>
      <c r="B284" s="130" t="s">
        <v>1015</v>
      </c>
      <c r="C284" s="136" t="s">
        <v>1045</v>
      </c>
      <c r="D284" s="135">
        <v>3442.54</v>
      </c>
      <c r="E284" s="133">
        <v>262</v>
      </c>
      <c r="F284" s="134">
        <v>901945</v>
      </c>
      <c r="G284" s="133">
        <v>3108</v>
      </c>
      <c r="H284" s="134">
        <v>10699414</v>
      </c>
      <c r="I284" s="133">
        <v>371</v>
      </c>
      <c r="J284" s="134">
        <v>1277182</v>
      </c>
      <c r="K284" s="133">
        <v>3741</v>
      </c>
      <c r="L284" s="134">
        <v>12878541</v>
      </c>
      <c r="M284" s="136" t="s">
        <v>1089</v>
      </c>
      <c r="N284" s="132"/>
    </row>
    <row r="285" spans="1:48" ht="30" customHeight="1">
      <c r="A285" s="130" t="s">
        <v>1081</v>
      </c>
      <c r="B285" s="130" t="s">
        <v>1021</v>
      </c>
      <c r="C285" s="136" t="s">
        <v>1045</v>
      </c>
      <c r="D285" s="135">
        <v>2668.51</v>
      </c>
      <c r="E285" s="133">
        <v>322</v>
      </c>
      <c r="F285" s="134">
        <v>859260</v>
      </c>
      <c r="G285" s="133">
        <v>6876</v>
      </c>
      <c r="H285" s="134">
        <v>18348674</v>
      </c>
      <c r="I285" s="133">
        <v>464</v>
      </c>
      <c r="J285" s="134">
        <v>1238188</v>
      </c>
      <c r="K285" s="133">
        <v>7662</v>
      </c>
      <c r="L285" s="134">
        <v>20446122</v>
      </c>
      <c r="M285" s="136" t="s">
        <v>1094</v>
      </c>
      <c r="N285" s="132"/>
    </row>
    <row r="286" spans="1:48" ht="30" customHeight="1">
      <c r="A286" s="130" t="s">
        <v>1095</v>
      </c>
      <c r="B286" s="130" t="s">
        <v>52</v>
      </c>
      <c r="C286" s="136" t="s">
        <v>1045</v>
      </c>
      <c r="D286" s="133">
        <v>191.28</v>
      </c>
      <c r="E286" s="133">
        <v>36</v>
      </c>
      <c r="F286" s="134">
        <v>6886</v>
      </c>
      <c r="G286" s="133">
        <v>1226</v>
      </c>
      <c r="H286" s="134">
        <v>234509</v>
      </c>
      <c r="I286" s="133" t="s">
        <v>52</v>
      </c>
      <c r="J286" s="134" t="s">
        <v>52</v>
      </c>
      <c r="K286" s="133">
        <v>1262</v>
      </c>
      <c r="L286" s="134">
        <v>241395</v>
      </c>
      <c r="M286" s="136" t="s">
        <v>1099</v>
      </c>
      <c r="N286" s="132"/>
    </row>
    <row r="287" spans="1:48" ht="30" customHeight="1">
      <c r="A287" s="130" t="s">
        <v>1095</v>
      </c>
      <c r="B287" s="130" t="s">
        <v>1015</v>
      </c>
      <c r="C287" s="136" t="s">
        <v>1045</v>
      </c>
      <c r="D287" s="133">
        <v>688.53</v>
      </c>
      <c r="E287" s="133">
        <v>36</v>
      </c>
      <c r="F287" s="134">
        <v>24787</v>
      </c>
      <c r="G287" s="133">
        <v>1311</v>
      </c>
      <c r="H287" s="134">
        <v>902662</v>
      </c>
      <c r="I287" s="133" t="s">
        <v>52</v>
      </c>
      <c r="J287" s="134" t="s">
        <v>52</v>
      </c>
      <c r="K287" s="133">
        <v>1347</v>
      </c>
      <c r="L287" s="134">
        <v>927449</v>
      </c>
      <c r="M287" s="136" t="s">
        <v>1102</v>
      </c>
      <c r="N287" s="132"/>
    </row>
    <row r="288" spans="1:48" ht="30" customHeight="1">
      <c r="A288" s="130" t="s">
        <v>1095</v>
      </c>
      <c r="B288" s="130" t="s">
        <v>1021</v>
      </c>
      <c r="C288" s="136" t="s">
        <v>1045</v>
      </c>
      <c r="D288" s="133">
        <v>586.09</v>
      </c>
      <c r="E288" s="133">
        <v>45</v>
      </c>
      <c r="F288" s="134">
        <v>26374</v>
      </c>
      <c r="G288" s="133">
        <v>2988</v>
      </c>
      <c r="H288" s="134">
        <v>1751236</v>
      </c>
      <c r="I288" s="133" t="s">
        <v>52</v>
      </c>
      <c r="J288" s="134" t="s">
        <v>52</v>
      </c>
      <c r="K288" s="133">
        <v>3033</v>
      </c>
      <c r="L288" s="134">
        <v>1777610</v>
      </c>
      <c r="M288" s="136" t="s">
        <v>1106</v>
      </c>
      <c r="N288" s="132"/>
    </row>
    <row r="289" spans="1:14" ht="30" customHeight="1">
      <c r="A289" s="130" t="s">
        <v>1107</v>
      </c>
      <c r="B289" s="130" t="s">
        <v>2016</v>
      </c>
      <c r="C289" s="136" t="s">
        <v>1855</v>
      </c>
      <c r="D289" s="133">
        <v>12</v>
      </c>
      <c r="E289" s="133">
        <v>610800</v>
      </c>
      <c r="F289" s="134">
        <v>7329600</v>
      </c>
      <c r="G289" s="133">
        <v>1086750</v>
      </c>
      <c r="H289" s="134">
        <v>13041000</v>
      </c>
      <c r="I289" s="133" t="s">
        <v>52</v>
      </c>
      <c r="J289" s="134" t="s">
        <v>52</v>
      </c>
      <c r="K289" s="133">
        <v>1697550</v>
      </c>
      <c r="L289" s="134">
        <v>20370600</v>
      </c>
      <c r="M289" s="136" t="s">
        <v>2020</v>
      </c>
      <c r="N289" s="132"/>
    </row>
    <row r="290" spans="1:14" ht="30" customHeight="1">
      <c r="A290" s="130" t="s">
        <v>1107</v>
      </c>
      <c r="B290" s="130" t="s">
        <v>2021</v>
      </c>
      <c r="C290" s="136" t="s">
        <v>1855</v>
      </c>
      <c r="D290" s="133">
        <v>47</v>
      </c>
      <c r="E290" s="133">
        <v>610800</v>
      </c>
      <c r="F290" s="134">
        <v>28707600</v>
      </c>
      <c r="G290" s="133">
        <v>1162822</v>
      </c>
      <c r="H290" s="134">
        <v>54652634</v>
      </c>
      <c r="I290" s="133" t="s">
        <v>52</v>
      </c>
      <c r="J290" s="134" t="s">
        <v>52</v>
      </c>
      <c r="K290" s="133">
        <v>1773622</v>
      </c>
      <c r="L290" s="134">
        <v>83360234</v>
      </c>
      <c r="M290" s="136" t="s">
        <v>2024</v>
      </c>
      <c r="N290" s="132"/>
    </row>
    <row r="291" spans="1:14" s="199" customFormat="1" ht="30" customHeight="1">
      <c r="A291" s="130" t="s">
        <v>1107</v>
      </c>
      <c r="B291" s="130" t="s">
        <v>2025</v>
      </c>
      <c r="C291" s="136" t="s">
        <v>1855</v>
      </c>
      <c r="D291" s="133">
        <v>39</v>
      </c>
      <c r="E291" s="133">
        <v>763500</v>
      </c>
      <c r="F291" s="134">
        <v>29776500</v>
      </c>
      <c r="G291" s="133">
        <v>2648953</v>
      </c>
      <c r="H291" s="134">
        <v>103309167</v>
      </c>
      <c r="I291" s="133" t="s">
        <v>52</v>
      </c>
      <c r="J291" s="134" t="s">
        <v>52</v>
      </c>
      <c r="K291" s="133">
        <v>3412453</v>
      </c>
      <c r="L291" s="134">
        <v>133085667</v>
      </c>
      <c r="M291" s="136" t="s">
        <v>2029</v>
      </c>
      <c r="N291" s="196"/>
    </row>
    <row r="292" spans="1:14" ht="30" customHeight="1">
      <c r="A292" s="191" t="s">
        <v>1851</v>
      </c>
      <c r="B292" s="191" t="s">
        <v>52</v>
      </c>
      <c r="C292" s="192" t="s">
        <v>58</v>
      </c>
      <c r="D292" s="193">
        <v>1</v>
      </c>
      <c r="E292" s="193" t="s">
        <v>52</v>
      </c>
      <c r="F292" s="195">
        <v>4023739</v>
      </c>
      <c r="G292" s="193" t="s">
        <v>52</v>
      </c>
      <c r="H292" s="195">
        <v>15181981</v>
      </c>
      <c r="I292" s="193" t="s">
        <v>52</v>
      </c>
      <c r="J292" s="195">
        <v>200461147</v>
      </c>
      <c r="K292" s="193" t="s">
        <v>52</v>
      </c>
      <c r="L292" s="195">
        <v>219666867</v>
      </c>
      <c r="M292" s="192" t="s">
        <v>52</v>
      </c>
      <c r="N292" s="132"/>
    </row>
    <row r="293" spans="1:14" ht="30" customHeight="1">
      <c r="A293" s="130" t="s">
        <v>2030</v>
      </c>
      <c r="B293" s="130" t="s">
        <v>2031</v>
      </c>
      <c r="C293" s="136" t="s">
        <v>1855</v>
      </c>
      <c r="D293" s="133">
        <v>14</v>
      </c>
      <c r="E293" s="133" t="s">
        <v>52</v>
      </c>
      <c r="F293" s="134" t="s">
        <v>52</v>
      </c>
      <c r="G293" s="133" t="s">
        <v>52</v>
      </c>
      <c r="H293" s="134" t="s">
        <v>52</v>
      </c>
      <c r="I293" s="133">
        <v>800000</v>
      </c>
      <c r="J293" s="134">
        <v>11200000</v>
      </c>
      <c r="K293" s="133">
        <v>800000</v>
      </c>
      <c r="L293" s="134">
        <v>11200000</v>
      </c>
      <c r="M293" s="136" t="s">
        <v>2032</v>
      </c>
      <c r="N293" s="132"/>
    </row>
    <row r="294" spans="1:14" ht="30" customHeight="1">
      <c r="A294" s="130" t="s">
        <v>2030</v>
      </c>
      <c r="B294" s="130" t="s">
        <v>2033</v>
      </c>
      <c r="C294" s="136" t="s">
        <v>1855</v>
      </c>
      <c r="D294" s="133">
        <v>3</v>
      </c>
      <c r="E294" s="133" t="s">
        <v>52</v>
      </c>
      <c r="F294" s="134" t="s">
        <v>52</v>
      </c>
      <c r="G294" s="133" t="s">
        <v>52</v>
      </c>
      <c r="H294" s="134" t="s">
        <v>52</v>
      </c>
      <c r="I294" s="133">
        <v>800000</v>
      </c>
      <c r="J294" s="134">
        <v>2400000</v>
      </c>
      <c r="K294" s="133">
        <v>800000</v>
      </c>
      <c r="L294" s="134">
        <v>2400000</v>
      </c>
      <c r="M294" s="136" t="s">
        <v>2034</v>
      </c>
      <c r="N294" s="132"/>
    </row>
    <row r="295" spans="1:14" ht="30" customHeight="1">
      <c r="A295" s="130" t="s">
        <v>2030</v>
      </c>
      <c r="B295" s="130" t="s">
        <v>2035</v>
      </c>
      <c r="C295" s="136" t="s">
        <v>1855</v>
      </c>
      <c r="D295" s="133">
        <v>1</v>
      </c>
      <c r="E295" s="133" t="s">
        <v>52</v>
      </c>
      <c r="F295" s="134" t="s">
        <v>52</v>
      </c>
      <c r="G295" s="133" t="s">
        <v>52</v>
      </c>
      <c r="H295" s="134" t="s">
        <v>52</v>
      </c>
      <c r="I295" s="133">
        <v>1200000</v>
      </c>
      <c r="J295" s="134">
        <v>1200000</v>
      </c>
      <c r="K295" s="133">
        <v>1200000</v>
      </c>
      <c r="L295" s="134">
        <v>1200000</v>
      </c>
      <c r="M295" s="136" t="s">
        <v>2036</v>
      </c>
      <c r="N295" s="132"/>
    </row>
    <row r="296" spans="1:14" ht="30" customHeight="1">
      <c r="A296" s="130" t="s">
        <v>2030</v>
      </c>
      <c r="B296" s="130" t="s">
        <v>2037</v>
      </c>
      <c r="C296" s="136" t="s">
        <v>1855</v>
      </c>
      <c r="D296" s="133">
        <v>4</v>
      </c>
      <c r="E296" s="133" t="s">
        <v>52</v>
      </c>
      <c r="F296" s="134" t="s">
        <v>52</v>
      </c>
      <c r="G296" s="133" t="s">
        <v>52</v>
      </c>
      <c r="H296" s="134" t="s">
        <v>52</v>
      </c>
      <c r="I296" s="133">
        <v>800000</v>
      </c>
      <c r="J296" s="134">
        <v>3200000</v>
      </c>
      <c r="K296" s="133">
        <v>800000</v>
      </c>
      <c r="L296" s="134">
        <v>3200000</v>
      </c>
      <c r="M296" s="136" t="s">
        <v>2038</v>
      </c>
      <c r="N296" s="132"/>
    </row>
    <row r="297" spans="1:14" ht="30" customHeight="1">
      <c r="A297" s="130" t="s">
        <v>2030</v>
      </c>
      <c r="B297" s="130" t="s">
        <v>2039</v>
      </c>
      <c r="C297" s="136" t="s">
        <v>1855</v>
      </c>
      <c r="D297" s="133">
        <v>15</v>
      </c>
      <c r="E297" s="133" t="s">
        <v>52</v>
      </c>
      <c r="F297" s="134" t="s">
        <v>52</v>
      </c>
      <c r="G297" s="133" t="s">
        <v>52</v>
      </c>
      <c r="H297" s="134" t="s">
        <v>52</v>
      </c>
      <c r="I297" s="133">
        <v>800000</v>
      </c>
      <c r="J297" s="134">
        <v>12000000</v>
      </c>
      <c r="K297" s="133">
        <v>800000</v>
      </c>
      <c r="L297" s="134">
        <v>12000000</v>
      </c>
      <c r="M297" s="136" t="s">
        <v>2040</v>
      </c>
      <c r="N297" s="132"/>
    </row>
    <row r="298" spans="1:14" ht="30" customHeight="1">
      <c r="A298" s="130" t="s">
        <v>2030</v>
      </c>
      <c r="B298" s="130" t="s">
        <v>2041</v>
      </c>
      <c r="C298" s="136" t="s">
        <v>1855</v>
      </c>
      <c r="D298" s="133">
        <v>26</v>
      </c>
      <c r="E298" s="133" t="s">
        <v>52</v>
      </c>
      <c r="F298" s="134" t="s">
        <v>52</v>
      </c>
      <c r="G298" s="133" t="s">
        <v>52</v>
      </c>
      <c r="H298" s="134" t="s">
        <v>52</v>
      </c>
      <c r="I298" s="133">
        <v>1200000</v>
      </c>
      <c r="J298" s="134">
        <v>31200000</v>
      </c>
      <c r="K298" s="133">
        <v>1200000</v>
      </c>
      <c r="L298" s="134">
        <v>31200000</v>
      </c>
      <c r="M298" s="136" t="s">
        <v>2042</v>
      </c>
      <c r="N298" s="132"/>
    </row>
    <row r="299" spans="1:14" ht="30" customHeight="1">
      <c r="A299" s="130" t="s">
        <v>2030</v>
      </c>
      <c r="B299" s="130" t="s">
        <v>2043</v>
      </c>
      <c r="C299" s="136" t="s">
        <v>1855</v>
      </c>
      <c r="D299" s="133">
        <v>31</v>
      </c>
      <c r="E299" s="133" t="s">
        <v>52</v>
      </c>
      <c r="F299" s="134" t="s">
        <v>52</v>
      </c>
      <c r="G299" s="133" t="s">
        <v>52</v>
      </c>
      <c r="H299" s="134" t="s">
        <v>52</v>
      </c>
      <c r="I299" s="133">
        <v>1200000</v>
      </c>
      <c r="J299" s="134">
        <v>37200000</v>
      </c>
      <c r="K299" s="133">
        <v>1200000</v>
      </c>
      <c r="L299" s="134">
        <v>37200000</v>
      </c>
      <c r="M299" s="136" t="s">
        <v>2045</v>
      </c>
      <c r="N299" s="132"/>
    </row>
    <row r="300" spans="1:14" ht="30" customHeight="1">
      <c r="A300" s="130" t="s">
        <v>2046</v>
      </c>
      <c r="B300" s="130" t="s">
        <v>2047</v>
      </c>
      <c r="C300" s="136" t="s">
        <v>1855</v>
      </c>
      <c r="D300" s="133">
        <v>14</v>
      </c>
      <c r="E300" s="133">
        <v>30038</v>
      </c>
      <c r="F300" s="134">
        <v>420532</v>
      </c>
      <c r="G300" s="133">
        <v>112211</v>
      </c>
      <c r="H300" s="134">
        <v>1570954</v>
      </c>
      <c r="I300" s="133">
        <v>150160</v>
      </c>
      <c r="J300" s="134">
        <v>2102240</v>
      </c>
      <c r="K300" s="133">
        <v>292409</v>
      </c>
      <c r="L300" s="134">
        <v>4093726</v>
      </c>
      <c r="M300" s="136" t="s">
        <v>2052</v>
      </c>
      <c r="N300" s="132"/>
    </row>
    <row r="301" spans="1:14" ht="30" customHeight="1">
      <c r="A301" s="130" t="s">
        <v>2046</v>
      </c>
      <c r="B301" s="130" t="s">
        <v>2053</v>
      </c>
      <c r="C301" s="136" t="s">
        <v>1855</v>
      </c>
      <c r="D301" s="133">
        <v>3</v>
      </c>
      <c r="E301" s="133">
        <v>35187</v>
      </c>
      <c r="F301" s="134">
        <v>105561</v>
      </c>
      <c r="G301" s="133">
        <v>131446</v>
      </c>
      <c r="H301" s="134">
        <v>394338</v>
      </c>
      <c r="I301" s="133">
        <v>175902</v>
      </c>
      <c r="J301" s="134">
        <v>527706</v>
      </c>
      <c r="K301" s="133">
        <v>342535</v>
      </c>
      <c r="L301" s="134">
        <v>1027605</v>
      </c>
      <c r="M301" s="136" t="s">
        <v>2058</v>
      </c>
      <c r="N301" s="132"/>
    </row>
    <row r="302" spans="1:14" ht="30" customHeight="1">
      <c r="A302" s="130" t="s">
        <v>2046</v>
      </c>
      <c r="B302" s="130" t="s">
        <v>2059</v>
      </c>
      <c r="C302" s="136" t="s">
        <v>1855</v>
      </c>
      <c r="D302" s="133">
        <v>1</v>
      </c>
      <c r="E302" s="133">
        <v>38620</v>
      </c>
      <c r="F302" s="134">
        <v>38620</v>
      </c>
      <c r="G302" s="133">
        <v>144272</v>
      </c>
      <c r="H302" s="134">
        <v>144272</v>
      </c>
      <c r="I302" s="133">
        <v>193063</v>
      </c>
      <c r="J302" s="134">
        <v>193063</v>
      </c>
      <c r="K302" s="133">
        <v>375955</v>
      </c>
      <c r="L302" s="134">
        <v>375955</v>
      </c>
      <c r="M302" s="136" t="s">
        <v>2064</v>
      </c>
      <c r="N302" s="132"/>
    </row>
    <row r="303" spans="1:14" ht="30" customHeight="1">
      <c r="A303" s="130" t="s">
        <v>2046</v>
      </c>
      <c r="B303" s="130" t="s">
        <v>2065</v>
      </c>
      <c r="C303" s="136" t="s">
        <v>1855</v>
      </c>
      <c r="D303" s="133">
        <v>4</v>
      </c>
      <c r="E303" s="133">
        <v>32183</v>
      </c>
      <c r="F303" s="134">
        <v>128732</v>
      </c>
      <c r="G303" s="133">
        <v>120227</v>
      </c>
      <c r="H303" s="134">
        <v>480908</v>
      </c>
      <c r="I303" s="133">
        <v>160886</v>
      </c>
      <c r="J303" s="134">
        <v>643544</v>
      </c>
      <c r="K303" s="133">
        <v>313296</v>
      </c>
      <c r="L303" s="134">
        <v>1253184</v>
      </c>
      <c r="M303" s="136" t="s">
        <v>2070</v>
      </c>
      <c r="N303" s="132"/>
    </row>
    <row r="304" spans="1:14" ht="30" customHeight="1">
      <c r="A304" s="130" t="s">
        <v>2046</v>
      </c>
      <c r="B304" s="130" t="s">
        <v>2071</v>
      </c>
      <c r="C304" s="136" t="s">
        <v>1855</v>
      </c>
      <c r="D304" s="133">
        <v>15</v>
      </c>
      <c r="E304" s="133">
        <v>38620</v>
      </c>
      <c r="F304" s="134">
        <v>579300</v>
      </c>
      <c r="G304" s="133">
        <v>144272</v>
      </c>
      <c r="H304" s="134">
        <v>2164080</v>
      </c>
      <c r="I304" s="133">
        <v>193063</v>
      </c>
      <c r="J304" s="134">
        <v>2895945</v>
      </c>
      <c r="K304" s="133">
        <v>375955</v>
      </c>
      <c r="L304" s="134">
        <v>5639325</v>
      </c>
      <c r="M304" s="136" t="s">
        <v>2072</v>
      </c>
      <c r="N304" s="132"/>
    </row>
    <row r="305" spans="1:14" ht="30" customHeight="1">
      <c r="A305" s="130" t="s">
        <v>2046</v>
      </c>
      <c r="B305" s="130" t="s">
        <v>2073</v>
      </c>
      <c r="C305" s="136" t="s">
        <v>1855</v>
      </c>
      <c r="D305" s="133">
        <v>26</v>
      </c>
      <c r="E305" s="133">
        <v>42911</v>
      </c>
      <c r="F305" s="134">
        <v>1115686</v>
      </c>
      <c r="G305" s="133">
        <v>160302</v>
      </c>
      <c r="H305" s="134">
        <v>4167852</v>
      </c>
      <c r="I305" s="133">
        <v>214515</v>
      </c>
      <c r="J305" s="134">
        <v>5577390</v>
      </c>
      <c r="K305" s="133">
        <v>417728</v>
      </c>
      <c r="L305" s="134">
        <v>10860928</v>
      </c>
      <c r="M305" s="136" t="s">
        <v>2078</v>
      </c>
      <c r="N305" s="132"/>
    </row>
    <row r="306" spans="1:14" ht="30" customHeight="1">
      <c r="A306" s="130" t="s">
        <v>2046</v>
      </c>
      <c r="B306" s="130" t="s">
        <v>2079</v>
      </c>
      <c r="C306" s="136" t="s">
        <v>1855</v>
      </c>
      <c r="D306" s="133">
        <v>31</v>
      </c>
      <c r="E306" s="133">
        <v>51493</v>
      </c>
      <c r="F306" s="134">
        <v>1596283</v>
      </c>
      <c r="G306" s="133">
        <v>192363</v>
      </c>
      <c r="H306" s="134">
        <v>5963253</v>
      </c>
      <c r="I306" s="133">
        <v>257418</v>
      </c>
      <c r="J306" s="134">
        <v>7979958</v>
      </c>
      <c r="K306" s="133">
        <v>501274</v>
      </c>
      <c r="L306" s="134">
        <v>15539494</v>
      </c>
      <c r="M306" s="136" t="s">
        <v>2084</v>
      </c>
      <c r="N306" s="132"/>
    </row>
    <row r="307" spans="1:14" ht="30" customHeight="1">
      <c r="A307" s="130" t="s">
        <v>2085</v>
      </c>
      <c r="B307" s="130" t="s">
        <v>2086</v>
      </c>
      <c r="C307" s="136" t="s">
        <v>1855</v>
      </c>
      <c r="D307" s="133">
        <v>7</v>
      </c>
      <c r="E307" s="133" t="s">
        <v>52</v>
      </c>
      <c r="F307" s="134" t="s">
        <v>52</v>
      </c>
      <c r="G307" s="133" t="s">
        <v>52</v>
      </c>
      <c r="H307" s="134" t="s">
        <v>52</v>
      </c>
      <c r="I307" s="133">
        <v>400000</v>
      </c>
      <c r="J307" s="134">
        <v>2800000</v>
      </c>
      <c r="K307" s="133">
        <v>400000</v>
      </c>
      <c r="L307" s="134">
        <v>2800000</v>
      </c>
      <c r="M307" s="136" t="s">
        <v>2087</v>
      </c>
      <c r="N307" s="132"/>
    </row>
    <row r="308" spans="1:14" ht="30" customHeight="1">
      <c r="A308" s="130" t="s">
        <v>2088</v>
      </c>
      <c r="B308" s="130" t="s">
        <v>1953</v>
      </c>
      <c r="C308" s="136" t="s">
        <v>1855</v>
      </c>
      <c r="D308" s="133">
        <v>7</v>
      </c>
      <c r="E308" s="133">
        <v>5575</v>
      </c>
      <c r="F308" s="134">
        <v>39025</v>
      </c>
      <c r="G308" s="133">
        <v>42332</v>
      </c>
      <c r="H308" s="134">
        <v>296324</v>
      </c>
      <c r="I308" s="133">
        <v>26293</v>
      </c>
      <c r="J308" s="134">
        <v>184051</v>
      </c>
      <c r="K308" s="133">
        <v>74200</v>
      </c>
      <c r="L308" s="134">
        <v>519400</v>
      </c>
      <c r="M308" s="136" t="s">
        <v>2093</v>
      </c>
      <c r="N308" s="132"/>
    </row>
    <row r="309" spans="1:14" s="199" customFormat="1" ht="30" customHeight="1">
      <c r="A309" s="130" t="s">
        <v>1530</v>
      </c>
      <c r="B309" s="130" t="s">
        <v>2094</v>
      </c>
      <c r="C309" s="136" t="s">
        <v>1045</v>
      </c>
      <c r="D309" s="135">
        <v>8795.25</v>
      </c>
      <c r="E309" s="133" t="s">
        <v>52</v>
      </c>
      <c r="F309" s="134" t="s">
        <v>52</v>
      </c>
      <c r="G309" s="133" t="s">
        <v>52</v>
      </c>
      <c r="H309" s="134" t="s">
        <v>52</v>
      </c>
      <c r="I309" s="133">
        <v>9000</v>
      </c>
      <c r="J309" s="134">
        <v>79157250</v>
      </c>
      <c r="K309" s="133">
        <v>9000</v>
      </c>
      <c r="L309" s="134">
        <v>79157250</v>
      </c>
      <c r="M309" s="136" t="s">
        <v>1532</v>
      </c>
      <c r="N309" s="196"/>
    </row>
    <row r="310" spans="1:14" ht="30" customHeight="1">
      <c r="A310" s="191" t="s">
        <v>1852</v>
      </c>
      <c r="B310" s="191" t="s">
        <v>52</v>
      </c>
      <c r="C310" s="192" t="s">
        <v>58</v>
      </c>
      <c r="D310" s="193">
        <v>1</v>
      </c>
      <c r="E310" s="193" t="s">
        <v>52</v>
      </c>
      <c r="F310" s="195">
        <v>545679250</v>
      </c>
      <c r="G310" s="193" t="s">
        <v>52</v>
      </c>
      <c r="H310" s="195" t="s">
        <v>52</v>
      </c>
      <c r="I310" s="193" t="s">
        <v>52</v>
      </c>
      <c r="J310" s="195" t="s">
        <v>52</v>
      </c>
      <c r="K310" s="193" t="s">
        <v>52</v>
      </c>
      <c r="L310" s="195">
        <v>545679250</v>
      </c>
      <c r="M310" s="192" t="s">
        <v>52</v>
      </c>
      <c r="N310" s="132"/>
    </row>
    <row r="311" spans="1:14" ht="30" customHeight="1">
      <c r="A311" s="130" t="s">
        <v>1629</v>
      </c>
      <c r="B311" s="130" t="s">
        <v>1630</v>
      </c>
      <c r="C311" s="136" t="s">
        <v>1045</v>
      </c>
      <c r="D311" s="135">
        <v>8795.25</v>
      </c>
      <c r="E311" s="133">
        <v>17000</v>
      </c>
      <c r="F311" s="134">
        <v>149519250</v>
      </c>
      <c r="G311" s="133" t="s">
        <v>52</v>
      </c>
      <c r="H311" s="134" t="s">
        <v>52</v>
      </c>
      <c r="I311" s="133" t="s">
        <v>52</v>
      </c>
      <c r="J311" s="134" t="s">
        <v>52</v>
      </c>
      <c r="K311" s="133">
        <v>17000</v>
      </c>
      <c r="L311" s="134">
        <v>149519250</v>
      </c>
      <c r="M311" s="136" t="s">
        <v>1631</v>
      </c>
      <c r="N311" s="132"/>
    </row>
    <row r="312" spans="1:14" ht="30" customHeight="1">
      <c r="A312" s="130" t="s">
        <v>2095</v>
      </c>
      <c r="B312" s="130" t="s">
        <v>2096</v>
      </c>
      <c r="C312" s="136" t="s">
        <v>1855</v>
      </c>
      <c r="D312" s="133">
        <v>7</v>
      </c>
      <c r="E312" s="133">
        <v>24000000</v>
      </c>
      <c r="F312" s="134">
        <v>168000000</v>
      </c>
      <c r="G312" s="133" t="s">
        <v>52</v>
      </c>
      <c r="H312" s="134" t="s">
        <v>52</v>
      </c>
      <c r="I312" s="133" t="s">
        <v>52</v>
      </c>
      <c r="J312" s="134" t="s">
        <v>52</v>
      </c>
      <c r="K312" s="133">
        <v>24000000</v>
      </c>
      <c r="L312" s="134">
        <v>168000000</v>
      </c>
      <c r="M312" s="136" t="s">
        <v>2097</v>
      </c>
      <c r="N312" s="132"/>
    </row>
    <row r="313" spans="1:14" s="199" customFormat="1" ht="30" customHeight="1">
      <c r="A313" s="130" t="s">
        <v>2098</v>
      </c>
      <c r="B313" s="130" t="s">
        <v>2099</v>
      </c>
      <c r="C313" s="136" t="s">
        <v>1592</v>
      </c>
      <c r="D313" s="133">
        <v>4</v>
      </c>
      <c r="E313" s="133">
        <v>57040000</v>
      </c>
      <c r="F313" s="134">
        <v>228160000</v>
      </c>
      <c r="G313" s="133" t="s">
        <v>52</v>
      </c>
      <c r="H313" s="134" t="s">
        <v>52</v>
      </c>
      <c r="I313" s="133" t="s">
        <v>52</v>
      </c>
      <c r="J313" s="134" t="s">
        <v>52</v>
      </c>
      <c r="K313" s="133">
        <v>57040000</v>
      </c>
      <c r="L313" s="134">
        <v>228160000</v>
      </c>
      <c r="M313" s="136" t="s">
        <v>2100</v>
      </c>
      <c r="N313" s="196"/>
    </row>
    <row r="314" spans="1:14" s="199" customFormat="1" ht="30" customHeight="1">
      <c r="A314" s="191" t="s">
        <v>951</v>
      </c>
      <c r="B314" s="191" t="s">
        <v>52</v>
      </c>
      <c r="C314" s="192" t="s">
        <v>58</v>
      </c>
      <c r="D314" s="193">
        <v>1</v>
      </c>
      <c r="E314" s="193" t="s">
        <v>52</v>
      </c>
      <c r="F314" s="195">
        <v>59439104</v>
      </c>
      <c r="G314" s="193" t="s">
        <v>52</v>
      </c>
      <c r="H314" s="195">
        <v>966039625</v>
      </c>
      <c r="I314" s="193" t="s">
        <v>52</v>
      </c>
      <c r="J314" s="195">
        <v>125845970</v>
      </c>
      <c r="K314" s="193" t="s">
        <v>52</v>
      </c>
      <c r="L314" s="195">
        <v>1151324699</v>
      </c>
      <c r="M314" s="192" t="s">
        <v>52</v>
      </c>
      <c r="N314" s="196"/>
    </row>
    <row r="315" spans="1:14" ht="30" customHeight="1">
      <c r="A315" s="191" t="s">
        <v>2101</v>
      </c>
      <c r="B315" s="191" t="s">
        <v>52</v>
      </c>
      <c r="C315" s="192" t="s">
        <v>58</v>
      </c>
      <c r="D315" s="193">
        <v>1</v>
      </c>
      <c r="E315" s="193" t="s">
        <v>52</v>
      </c>
      <c r="F315" s="195">
        <v>45032399</v>
      </c>
      <c r="G315" s="193" t="s">
        <v>52</v>
      </c>
      <c r="H315" s="195">
        <v>618640188</v>
      </c>
      <c r="I315" s="193" t="s">
        <v>52</v>
      </c>
      <c r="J315" s="195">
        <v>89789189</v>
      </c>
      <c r="K315" s="193" t="s">
        <v>52</v>
      </c>
      <c r="L315" s="195">
        <v>753461776</v>
      </c>
      <c r="M315" s="192" t="s">
        <v>52</v>
      </c>
      <c r="N315" s="132"/>
    </row>
    <row r="316" spans="1:14" ht="30" customHeight="1">
      <c r="A316" s="130" t="s">
        <v>2103</v>
      </c>
      <c r="B316" s="130" t="s">
        <v>2104</v>
      </c>
      <c r="C316" s="136" t="s">
        <v>960</v>
      </c>
      <c r="D316" s="133">
        <v>2.3460000000000001</v>
      </c>
      <c r="E316" s="133">
        <v>867543</v>
      </c>
      <c r="F316" s="134">
        <v>2035255</v>
      </c>
      <c r="G316" s="133">
        <v>10718609</v>
      </c>
      <c r="H316" s="134">
        <v>25145856</v>
      </c>
      <c r="I316" s="133">
        <v>1818787</v>
      </c>
      <c r="J316" s="134">
        <v>4266874</v>
      </c>
      <c r="K316" s="133">
        <v>13404939</v>
      </c>
      <c r="L316" s="134">
        <v>31447985</v>
      </c>
      <c r="M316" s="136" t="s">
        <v>2109</v>
      </c>
      <c r="N316" s="132"/>
    </row>
    <row r="317" spans="1:14" ht="30" customHeight="1">
      <c r="A317" s="130" t="s">
        <v>2103</v>
      </c>
      <c r="B317" s="130" t="s">
        <v>2110</v>
      </c>
      <c r="C317" s="136" t="s">
        <v>960</v>
      </c>
      <c r="D317" s="133">
        <v>4.0090000000000003</v>
      </c>
      <c r="E317" s="133">
        <v>867543</v>
      </c>
      <c r="F317" s="134">
        <v>3477979</v>
      </c>
      <c r="G317" s="133">
        <v>11468911</v>
      </c>
      <c r="H317" s="134">
        <v>45978864</v>
      </c>
      <c r="I317" s="133">
        <v>1818787</v>
      </c>
      <c r="J317" s="134">
        <v>7291517</v>
      </c>
      <c r="K317" s="133">
        <v>14155241</v>
      </c>
      <c r="L317" s="134">
        <v>56748360</v>
      </c>
      <c r="M317" s="136" t="s">
        <v>2113</v>
      </c>
      <c r="N317" s="132"/>
    </row>
    <row r="318" spans="1:14" ht="30" customHeight="1">
      <c r="A318" s="130" t="s">
        <v>2103</v>
      </c>
      <c r="B318" s="130" t="s">
        <v>2114</v>
      </c>
      <c r="C318" s="136" t="s">
        <v>960</v>
      </c>
      <c r="D318" s="133">
        <v>0.53300000000000003</v>
      </c>
      <c r="E318" s="133">
        <v>868592</v>
      </c>
      <c r="F318" s="134">
        <v>462959</v>
      </c>
      <c r="G318" s="133">
        <v>23848890</v>
      </c>
      <c r="H318" s="134">
        <v>12711458</v>
      </c>
      <c r="I318" s="133">
        <v>1944297</v>
      </c>
      <c r="J318" s="134">
        <v>1036310</v>
      </c>
      <c r="K318" s="133">
        <v>26661779</v>
      </c>
      <c r="L318" s="134">
        <v>14210727</v>
      </c>
      <c r="M318" s="136" t="s">
        <v>2119</v>
      </c>
      <c r="N318" s="132"/>
    </row>
    <row r="319" spans="1:14" ht="30" customHeight="1">
      <c r="A319" s="130" t="s">
        <v>2103</v>
      </c>
      <c r="B319" s="130" t="s">
        <v>2120</v>
      </c>
      <c r="C319" s="136" t="s">
        <v>960</v>
      </c>
      <c r="D319" s="133">
        <v>20.155999999999999</v>
      </c>
      <c r="E319" s="133">
        <v>1110132</v>
      </c>
      <c r="F319" s="134">
        <v>22375820</v>
      </c>
      <c r="G319" s="133">
        <v>11886679</v>
      </c>
      <c r="H319" s="134">
        <v>239587901</v>
      </c>
      <c r="I319" s="133">
        <v>2107391</v>
      </c>
      <c r="J319" s="134">
        <v>42476572</v>
      </c>
      <c r="K319" s="133">
        <v>15104202</v>
      </c>
      <c r="L319" s="134">
        <v>304440293</v>
      </c>
      <c r="M319" s="136" t="s">
        <v>2125</v>
      </c>
      <c r="N319" s="132"/>
    </row>
    <row r="320" spans="1:14" ht="30" customHeight="1">
      <c r="A320" s="130" t="s">
        <v>2103</v>
      </c>
      <c r="B320" s="130" t="s">
        <v>2126</v>
      </c>
      <c r="C320" s="136" t="s">
        <v>960</v>
      </c>
      <c r="D320" s="133">
        <v>7.0019999999999998</v>
      </c>
      <c r="E320" s="133">
        <v>1110132</v>
      </c>
      <c r="F320" s="134">
        <v>7773144</v>
      </c>
      <c r="G320" s="133">
        <v>12718746</v>
      </c>
      <c r="H320" s="134">
        <v>89056659</v>
      </c>
      <c r="I320" s="133">
        <v>2107391</v>
      </c>
      <c r="J320" s="134">
        <v>14755951</v>
      </c>
      <c r="K320" s="133">
        <v>15936269</v>
      </c>
      <c r="L320" s="134">
        <v>111585754</v>
      </c>
      <c r="M320" s="136" t="s">
        <v>2129</v>
      </c>
      <c r="N320" s="132"/>
    </row>
    <row r="321" spans="1:14" ht="30" customHeight="1">
      <c r="A321" s="130" t="s">
        <v>2103</v>
      </c>
      <c r="B321" s="130" t="s">
        <v>2130</v>
      </c>
      <c r="C321" s="136" t="s">
        <v>960</v>
      </c>
      <c r="D321" s="133">
        <v>3.516</v>
      </c>
      <c r="E321" s="133">
        <v>779307</v>
      </c>
      <c r="F321" s="134">
        <v>2740043</v>
      </c>
      <c r="G321" s="133">
        <v>24915297</v>
      </c>
      <c r="H321" s="134">
        <v>87602184</v>
      </c>
      <c r="I321" s="133">
        <v>2011969</v>
      </c>
      <c r="J321" s="134">
        <v>7074083</v>
      </c>
      <c r="K321" s="133">
        <v>27706573</v>
      </c>
      <c r="L321" s="134">
        <v>97416310</v>
      </c>
      <c r="M321" s="136" t="s">
        <v>2135</v>
      </c>
      <c r="N321" s="132"/>
    </row>
    <row r="322" spans="1:14" ht="30" customHeight="1">
      <c r="A322" s="130" t="s">
        <v>2103</v>
      </c>
      <c r="B322" s="130" t="s">
        <v>2136</v>
      </c>
      <c r="C322" s="136" t="s">
        <v>960</v>
      </c>
      <c r="D322" s="133">
        <v>1.8819999999999999</v>
      </c>
      <c r="E322" s="133">
        <v>1130576</v>
      </c>
      <c r="F322" s="134">
        <v>2127744</v>
      </c>
      <c r="G322" s="133">
        <v>12253662</v>
      </c>
      <c r="H322" s="134">
        <v>23061391</v>
      </c>
      <c r="I322" s="133">
        <v>2599651</v>
      </c>
      <c r="J322" s="134">
        <v>4892543</v>
      </c>
      <c r="K322" s="133">
        <v>15983889</v>
      </c>
      <c r="L322" s="134">
        <v>30081678</v>
      </c>
      <c r="M322" s="136" t="s">
        <v>2141</v>
      </c>
      <c r="N322" s="132"/>
    </row>
    <row r="323" spans="1:14" ht="30" customHeight="1">
      <c r="A323" s="130" t="s">
        <v>2103</v>
      </c>
      <c r="B323" s="130" t="s">
        <v>2142</v>
      </c>
      <c r="C323" s="136" t="s">
        <v>960</v>
      </c>
      <c r="D323" s="133">
        <v>0.84</v>
      </c>
      <c r="E323" s="133">
        <v>1130576</v>
      </c>
      <c r="F323" s="134">
        <v>949683</v>
      </c>
      <c r="G323" s="133">
        <v>13111418</v>
      </c>
      <c r="H323" s="134">
        <v>11013591</v>
      </c>
      <c r="I323" s="133">
        <v>2599651</v>
      </c>
      <c r="J323" s="134">
        <v>2183706</v>
      </c>
      <c r="K323" s="133">
        <v>16841645</v>
      </c>
      <c r="L323" s="134">
        <v>14146980</v>
      </c>
      <c r="M323" s="136" t="s">
        <v>2145</v>
      </c>
      <c r="N323" s="132"/>
    </row>
    <row r="324" spans="1:14" ht="30" customHeight="1">
      <c r="A324" s="130" t="s">
        <v>2103</v>
      </c>
      <c r="B324" s="130" t="s">
        <v>2146</v>
      </c>
      <c r="C324" s="136" t="s">
        <v>960</v>
      </c>
      <c r="D324" s="133">
        <v>1.3280000000000001</v>
      </c>
      <c r="E324" s="133">
        <v>953430</v>
      </c>
      <c r="F324" s="134">
        <v>1266155</v>
      </c>
      <c r="G324" s="133">
        <v>25809811</v>
      </c>
      <c r="H324" s="134">
        <v>34275429</v>
      </c>
      <c r="I324" s="133">
        <v>2627293</v>
      </c>
      <c r="J324" s="134">
        <v>3489045</v>
      </c>
      <c r="K324" s="133">
        <v>29390534</v>
      </c>
      <c r="L324" s="134">
        <v>39030629</v>
      </c>
      <c r="M324" s="136" t="s">
        <v>2151</v>
      </c>
      <c r="N324" s="132"/>
    </row>
    <row r="325" spans="1:14" ht="30" customHeight="1">
      <c r="A325" s="130" t="s">
        <v>2103</v>
      </c>
      <c r="B325" s="130" t="s">
        <v>2152</v>
      </c>
      <c r="C325" s="136" t="s">
        <v>960</v>
      </c>
      <c r="D325" s="133">
        <v>0.70199999999999996</v>
      </c>
      <c r="E325" s="133">
        <v>1903324</v>
      </c>
      <c r="F325" s="134">
        <v>1336133</v>
      </c>
      <c r="G325" s="133">
        <v>46174904</v>
      </c>
      <c r="H325" s="134">
        <v>32414782</v>
      </c>
      <c r="I325" s="133">
        <v>3308530</v>
      </c>
      <c r="J325" s="134">
        <v>2322588</v>
      </c>
      <c r="K325" s="133">
        <v>51386758</v>
      </c>
      <c r="L325" s="134">
        <v>36073503</v>
      </c>
      <c r="M325" s="136" t="s">
        <v>2157</v>
      </c>
      <c r="N325" s="132"/>
    </row>
    <row r="326" spans="1:14" ht="30" customHeight="1">
      <c r="A326" s="130" t="s">
        <v>2158</v>
      </c>
      <c r="B326" s="130" t="s">
        <v>2159</v>
      </c>
      <c r="C326" s="136" t="s">
        <v>1200</v>
      </c>
      <c r="D326" s="133">
        <v>20</v>
      </c>
      <c r="E326" s="133">
        <v>3609</v>
      </c>
      <c r="F326" s="134">
        <v>72180</v>
      </c>
      <c r="G326" s="133">
        <v>120300</v>
      </c>
      <c r="H326" s="134">
        <v>2406000</v>
      </c>
      <c r="I326" s="133" t="s">
        <v>52</v>
      </c>
      <c r="J326" s="134" t="s">
        <v>52</v>
      </c>
      <c r="K326" s="133">
        <v>123909</v>
      </c>
      <c r="L326" s="134">
        <v>2478180</v>
      </c>
      <c r="M326" s="136" t="s">
        <v>2163</v>
      </c>
      <c r="N326" s="132"/>
    </row>
    <row r="327" spans="1:14" ht="30" customHeight="1">
      <c r="A327" s="130" t="s">
        <v>2158</v>
      </c>
      <c r="B327" s="130" t="s">
        <v>2164</v>
      </c>
      <c r="C327" s="136" t="s">
        <v>1200</v>
      </c>
      <c r="D327" s="133">
        <v>20</v>
      </c>
      <c r="E327" s="133">
        <v>3609</v>
      </c>
      <c r="F327" s="134">
        <v>72180</v>
      </c>
      <c r="G327" s="133">
        <v>128721</v>
      </c>
      <c r="H327" s="134">
        <v>2574420</v>
      </c>
      <c r="I327" s="133" t="s">
        <v>52</v>
      </c>
      <c r="J327" s="134" t="s">
        <v>52</v>
      </c>
      <c r="K327" s="133">
        <v>132330</v>
      </c>
      <c r="L327" s="134">
        <v>2646600</v>
      </c>
      <c r="M327" s="136" t="s">
        <v>2167</v>
      </c>
      <c r="N327" s="132"/>
    </row>
    <row r="328" spans="1:14" ht="30" customHeight="1">
      <c r="A328" s="130" t="s">
        <v>2158</v>
      </c>
      <c r="B328" s="130" t="s">
        <v>2168</v>
      </c>
      <c r="C328" s="136" t="s">
        <v>1200</v>
      </c>
      <c r="D328" s="133">
        <v>2</v>
      </c>
      <c r="E328" s="133">
        <v>3609</v>
      </c>
      <c r="F328" s="134">
        <v>7218</v>
      </c>
      <c r="G328" s="133">
        <v>293232</v>
      </c>
      <c r="H328" s="134">
        <v>586464</v>
      </c>
      <c r="I328" s="133" t="s">
        <v>52</v>
      </c>
      <c r="J328" s="134" t="s">
        <v>52</v>
      </c>
      <c r="K328" s="133">
        <v>296841</v>
      </c>
      <c r="L328" s="134">
        <v>593682</v>
      </c>
      <c r="M328" s="136" t="s">
        <v>2171</v>
      </c>
      <c r="N328" s="132"/>
    </row>
    <row r="329" spans="1:14" ht="30" customHeight="1">
      <c r="A329" s="130" t="s">
        <v>2158</v>
      </c>
      <c r="B329" s="130" t="s">
        <v>2172</v>
      </c>
      <c r="C329" s="136" t="s">
        <v>64</v>
      </c>
      <c r="D329" s="133">
        <v>39</v>
      </c>
      <c r="E329" s="133">
        <v>1203</v>
      </c>
      <c r="F329" s="134">
        <v>46917</v>
      </c>
      <c r="G329" s="133">
        <v>40100</v>
      </c>
      <c r="H329" s="134">
        <v>1563900</v>
      </c>
      <c r="I329" s="133" t="s">
        <v>52</v>
      </c>
      <c r="J329" s="134" t="s">
        <v>52</v>
      </c>
      <c r="K329" s="133">
        <v>41303</v>
      </c>
      <c r="L329" s="134">
        <v>1610817</v>
      </c>
      <c r="M329" s="136" t="s">
        <v>2176</v>
      </c>
      <c r="N329" s="132"/>
    </row>
    <row r="330" spans="1:14" ht="30" customHeight="1">
      <c r="A330" s="130" t="s">
        <v>2158</v>
      </c>
      <c r="B330" s="130" t="s">
        <v>2177</v>
      </c>
      <c r="C330" s="136" t="s">
        <v>64</v>
      </c>
      <c r="D330" s="133">
        <v>49</v>
      </c>
      <c r="E330" s="133">
        <v>1203</v>
      </c>
      <c r="F330" s="134">
        <v>58947</v>
      </c>
      <c r="G330" s="133">
        <v>42907</v>
      </c>
      <c r="H330" s="134">
        <v>2102443</v>
      </c>
      <c r="I330" s="133" t="s">
        <v>52</v>
      </c>
      <c r="J330" s="134" t="s">
        <v>52</v>
      </c>
      <c r="K330" s="133">
        <v>44110</v>
      </c>
      <c r="L330" s="134">
        <v>2161390</v>
      </c>
      <c r="M330" s="136" t="s">
        <v>2180</v>
      </c>
      <c r="N330" s="132"/>
    </row>
    <row r="331" spans="1:14" ht="30" customHeight="1">
      <c r="A331" s="130" t="s">
        <v>2158</v>
      </c>
      <c r="B331" s="130" t="s">
        <v>2181</v>
      </c>
      <c r="C331" s="136" t="s">
        <v>64</v>
      </c>
      <c r="D331" s="133">
        <v>8</v>
      </c>
      <c r="E331" s="133">
        <v>2406</v>
      </c>
      <c r="F331" s="134">
        <v>19248</v>
      </c>
      <c r="G331" s="133">
        <v>97744</v>
      </c>
      <c r="H331" s="134">
        <v>781952</v>
      </c>
      <c r="I331" s="133" t="s">
        <v>52</v>
      </c>
      <c r="J331" s="134" t="s">
        <v>52</v>
      </c>
      <c r="K331" s="133">
        <v>100150</v>
      </c>
      <c r="L331" s="134">
        <v>801200</v>
      </c>
      <c r="M331" s="136" t="s">
        <v>2185</v>
      </c>
      <c r="N331" s="132"/>
    </row>
    <row r="332" spans="1:14" ht="30" customHeight="1">
      <c r="A332" s="130" t="s">
        <v>2186</v>
      </c>
      <c r="B332" s="130" t="s">
        <v>2187</v>
      </c>
      <c r="C332" s="136" t="s">
        <v>1592</v>
      </c>
      <c r="D332" s="133">
        <v>38</v>
      </c>
      <c r="E332" s="133">
        <v>2255</v>
      </c>
      <c r="F332" s="134">
        <v>85690</v>
      </c>
      <c r="G332" s="133">
        <v>75187</v>
      </c>
      <c r="H332" s="134">
        <v>2857106</v>
      </c>
      <c r="I332" s="133" t="s">
        <v>52</v>
      </c>
      <c r="J332" s="134" t="s">
        <v>52</v>
      </c>
      <c r="K332" s="133">
        <v>77442</v>
      </c>
      <c r="L332" s="134">
        <v>2942796</v>
      </c>
      <c r="M332" s="136" t="s">
        <v>2191</v>
      </c>
      <c r="N332" s="132"/>
    </row>
    <row r="333" spans="1:14" ht="30" customHeight="1">
      <c r="A333" s="130" t="s">
        <v>2192</v>
      </c>
      <c r="B333" s="130" t="s">
        <v>2193</v>
      </c>
      <c r="C333" s="136" t="s">
        <v>1200</v>
      </c>
      <c r="D333" s="133">
        <v>8</v>
      </c>
      <c r="E333" s="133">
        <v>7819</v>
      </c>
      <c r="F333" s="134">
        <v>62552</v>
      </c>
      <c r="G333" s="133">
        <v>260651</v>
      </c>
      <c r="H333" s="134">
        <v>2085208</v>
      </c>
      <c r="I333" s="133" t="s">
        <v>52</v>
      </c>
      <c r="J333" s="134" t="s">
        <v>52</v>
      </c>
      <c r="K333" s="133">
        <v>268470</v>
      </c>
      <c r="L333" s="134">
        <v>2147760</v>
      </c>
      <c r="M333" s="136" t="s">
        <v>2197</v>
      </c>
      <c r="N333" s="132"/>
    </row>
    <row r="334" spans="1:14" ht="30" customHeight="1">
      <c r="A334" s="130" t="s">
        <v>2192</v>
      </c>
      <c r="B334" s="130" t="s">
        <v>2198</v>
      </c>
      <c r="C334" s="136" t="s">
        <v>1200</v>
      </c>
      <c r="D334" s="133">
        <v>6</v>
      </c>
      <c r="E334" s="133">
        <v>7819</v>
      </c>
      <c r="F334" s="134">
        <v>46914</v>
      </c>
      <c r="G334" s="133">
        <v>260651</v>
      </c>
      <c r="H334" s="134">
        <v>1563906</v>
      </c>
      <c r="I334" s="133" t="s">
        <v>52</v>
      </c>
      <c r="J334" s="134" t="s">
        <v>52</v>
      </c>
      <c r="K334" s="133">
        <v>268470</v>
      </c>
      <c r="L334" s="134">
        <v>1610820</v>
      </c>
      <c r="M334" s="136" t="s">
        <v>2199</v>
      </c>
      <c r="N334" s="132"/>
    </row>
    <row r="335" spans="1:14" s="199" customFormat="1" ht="30" customHeight="1">
      <c r="A335" s="130" t="s">
        <v>2192</v>
      </c>
      <c r="B335" s="130" t="s">
        <v>2200</v>
      </c>
      <c r="C335" s="136" t="s">
        <v>1200</v>
      </c>
      <c r="D335" s="133">
        <v>2</v>
      </c>
      <c r="E335" s="133">
        <v>7819</v>
      </c>
      <c r="F335" s="134">
        <v>15638</v>
      </c>
      <c r="G335" s="133">
        <v>635337</v>
      </c>
      <c r="H335" s="134">
        <v>1270674</v>
      </c>
      <c r="I335" s="133" t="s">
        <v>52</v>
      </c>
      <c r="J335" s="134" t="s">
        <v>52</v>
      </c>
      <c r="K335" s="133">
        <v>643156</v>
      </c>
      <c r="L335" s="134">
        <v>1286312</v>
      </c>
      <c r="M335" s="136" t="s">
        <v>2203</v>
      </c>
      <c r="N335" s="196"/>
    </row>
    <row r="336" spans="1:14" ht="30" customHeight="1">
      <c r="A336" s="191" t="s">
        <v>2102</v>
      </c>
      <c r="B336" s="191" t="s">
        <v>52</v>
      </c>
      <c r="C336" s="192" t="s">
        <v>58</v>
      </c>
      <c r="D336" s="193">
        <v>1</v>
      </c>
      <c r="E336" s="193" t="s">
        <v>52</v>
      </c>
      <c r="F336" s="195">
        <v>14406705</v>
      </c>
      <c r="G336" s="193" t="s">
        <v>52</v>
      </c>
      <c r="H336" s="195">
        <v>347399437</v>
      </c>
      <c r="I336" s="193" t="s">
        <v>52</v>
      </c>
      <c r="J336" s="195">
        <v>36056781</v>
      </c>
      <c r="K336" s="193" t="s">
        <v>52</v>
      </c>
      <c r="L336" s="195">
        <v>397862923</v>
      </c>
      <c r="M336" s="192" t="s">
        <v>52</v>
      </c>
      <c r="N336" s="132"/>
    </row>
    <row r="337" spans="1:14" ht="30" customHeight="1">
      <c r="A337" s="130" t="s">
        <v>2204</v>
      </c>
      <c r="B337" s="130" t="s">
        <v>2205</v>
      </c>
      <c r="C337" s="136" t="s">
        <v>1855</v>
      </c>
      <c r="D337" s="133">
        <v>16</v>
      </c>
      <c r="E337" s="133">
        <v>84371</v>
      </c>
      <c r="F337" s="134">
        <v>1349936</v>
      </c>
      <c r="G337" s="133">
        <v>1332678</v>
      </c>
      <c r="H337" s="134">
        <v>21322848</v>
      </c>
      <c r="I337" s="133">
        <v>213455</v>
      </c>
      <c r="J337" s="134">
        <v>3415280</v>
      </c>
      <c r="K337" s="133">
        <v>1630504</v>
      </c>
      <c r="L337" s="134">
        <v>26088064</v>
      </c>
      <c r="M337" s="136" t="s">
        <v>2210</v>
      </c>
      <c r="N337" s="132"/>
    </row>
    <row r="338" spans="1:14" ht="30" customHeight="1">
      <c r="A338" s="130" t="s">
        <v>2204</v>
      </c>
      <c r="B338" s="130" t="s">
        <v>2211</v>
      </c>
      <c r="C338" s="136" t="s">
        <v>1855</v>
      </c>
      <c r="D338" s="133">
        <v>26</v>
      </c>
      <c r="E338" s="133">
        <v>84371</v>
      </c>
      <c r="F338" s="134">
        <v>2193646</v>
      </c>
      <c r="G338" s="133">
        <v>1425965</v>
      </c>
      <c r="H338" s="134">
        <v>37075090</v>
      </c>
      <c r="I338" s="133">
        <v>213455</v>
      </c>
      <c r="J338" s="134">
        <v>5549830</v>
      </c>
      <c r="K338" s="133">
        <v>1723791</v>
      </c>
      <c r="L338" s="134">
        <v>44818566</v>
      </c>
      <c r="M338" s="136" t="s">
        <v>2214</v>
      </c>
      <c r="N338" s="132"/>
    </row>
    <row r="339" spans="1:14" ht="30" customHeight="1">
      <c r="A339" s="130" t="s">
        <v>2204</v>
      </c>
      <c r="B339" s="130" t="s">
        <v>2215</v>
      </c>
      <c r="C339" s="136" t="s">
        <v>1855</v>
      </c>
      <c r="D339" s="133">
        <v>2</v>
      </c>
      <c r="E339" s="133">
        <v>97403</v>
      </c>
      <c r="F339" s="134">
        <v>194806</v>
      </c>
      <c r="G339" s="133">
        <v>3248406</v>
      </c>
      <c r="H339" s="134">
        <v>6496812</v>
      </c>
      <c r="I339" s="133">
        <v>266818</v>
      </c>
      <c r="J339" s="134">
        <v>533636</v>
      </c>
      <c r="K339" s="133">
        <v>3612627</v>
      </c>
      <c r="L339" s="134">
        <v>7225254</v>
      </c>
      <c r="M339" s="136" t="s">
        <v>2220</v>
      </c>
      <c r="N339" s="132"/>
    </row>
    <row r="340" spans="1:14" ht="30" customHeight="1">
      <c r="A340" s="130" t="s">
        <v>2204</v>
      </c>
      <c r="B340" s="130" t="s">
        <v>2221</v>
      </c>
      <c r="C340" s="136" t="s">
        <v>1855</v>
      </c>
      <c r="D340" s="133">
        <v>1</v>
      </c>
      <c r="E340" s="133">
        <v>96510</v>
      </c>
      <c r="F340" s="134">
        <v>96510</v>
      </c>
      <c r="G340" s="133">
        <v>1485646</v>
      </c>
      <c r="H340" s="134">
        <v>1485646</v>
      </c>
      <c r="I340" s="133">
        <v>249954</v>
      </c>
      <c r="J340" s="134">
        <v>249954</v>
      </c>
      <c r="K340" s="133">
        <v>1832110</v>
      </c>
      <c r="L340" s="134">
        <v>1832110</v>
      </c>
      <c r="M340" s="136" t="s">
        <v>2226</v>
      </c>
      <c r="N340" s="132"/>
    </row>
    <row r="341" spans="1:14" ht="30" customHeight="1">
      <c r="A341" s="130" t="s">
        <v>2204</v>
      </c>
      <c r="B341" s="130" t="s">
        <v>2227</v>
      </c>
      <c r="C341" s="136" t="s">
        <v>1855</v>
      </c>
      <c r="D341" s="133">
        <v>2</v>
      </c>
      <c r="E341" s="133">
        <v>96510</v>
      </c>
      <c r="F341" s="134">
        <v>193020</v>
      </c>
      <c r="G341" s="133">
        <v>1589641</v>
      </c>
      <c r="H341" s="134">
        <v>3179282</v>
      </c>
      <c r="I341" s="133">
        <v>249954</v>
      </c>
      <c r="J341" s="134">
        <v>499908</v>
      </c>
      <c r="K341" s="133">
        <v>1936105</v>
      </c>
      <c r="L341" s="134">
        <v>3872210</v>
      </c>
      <c r="M341" s="136" t="s">
        <v>2230</v>
      </c>
      <c r="N341" s="132"/>
    </row>
    <row r="342" spans="1:14" ht="30" customHeight="1">
      <c r="A342" s="130" t="s">
        <v>2204</v>
      </c>
      <c r="B342" s="130" t="s">
        <v>2231</v>
      </c>
      <c r="C342" s="136" t="s">
        <v>1855</v>
      </c>
      <c r="D342" s="133">
        <v>14</v>
      </c>
      <c r="E342" s="133">
        <v>109055</v>
      </c>
      <c r="F342" s="134">
        <v>1526770</v>
      </c>
      <c r="G342" s="133">
        <v>3580022</v>
      </c>
      <c r="H342" s="134">
        <v>50120308</v>
      </c>
      <c r="I342" s="133">
        <v>282288</v>
      </c>
      <c r="J342" s="134">
        <v>3952032</v>
      </c>
      <c r="K342" s="133">
        <v>3971365</v>
      </c>
      <c r="L342" s="134">
        <v>55599110</v>
      </c>
      <c r="M342" s="136" t="s">
        <v>2236</v>
      </c>
      <c r="N342" s="132"/>
    </row>
    <row r="343" spans="1:14" ht="30" customHeight="1">
      <c r="A343" s="130" t="s">
        <v>2204</v>
      </c>
      <c r="B343" s="130" t="s">
        <v>2237</v>
      </c>
      <c r="C343" s="136" t="s">
        <v>1855</v>
      </c>
      <c r="D343" s="133">
        <v>2</v>
      </c>
      <c r="E343" s="133">
        <v>112705</v>
      </c>
      <c r="F343" s="134">
        <v>225410</v>
      </c>
      <c r="G343" s="133">
        <v>1828039</v>
      </c>
      <c r="H343" s="134">
        <v>3656078</v>
      </c>
      <c r="I343" s="133">
        <v>276157</v>
      </c>
      <c r="J343" s="134">
        <v>552314</v>
      </c>
      <c r="K343" s="133">
        <v>2216901</v>
      </c>
      <c r="L343" s="134">
        <v>4433802</v>
      </c>
      <c r="M343" s="136" t="s">
        <v>2242</v>
      </c>
      <c r="N343" s="132"/>
    </row>
    <row r="344" spans="1:14" ht="30" customHeight="1">
      <c r="A344" s="130" t="s">
        <v>2204</v>
      </c>
      <c r="B344" s="130" t="s">
        <v>2243</v>
      </c>
      <c r="C344" s="136" t="s">
        <v>1855</v>
      </c>
      <c r="D344" s="133">
        <v>4</v>
      </c>
      <c r="E344" s="133">
        <v>112705</v>
      </c>
      <c r="F344" s="134">
        <v>450820</v>
      </c>
      <c r="G344" s="133">
        <v>1956001</v>
      </c>
      <c r="H344" s="134">
        <v>7824004</v>
      </c>
      <c r="I344" s="133">
        <v>276157</v>
      </c>
      <c r="J344" s="134">
        <v>1104628</v>
      </c>
      <c r="K344" s="133">
        <v>2344863</v>
      </c>
      <c r="L344" s="134">
        <v>9379452</v>
      </c>
      <c r="M344" s="136" t="s">
        <v>2246</v>
      </c>
      <c r="N344" s="132"/>
    </row>
    <row r="345" spans="1:14" ht="30" customHeight="1">
      <c r="A345" s="130" t="s">
        <v>2204</v>
      </c>
      <c r="B345" s="130" t="s">
        <v>2247</v>
      </c>
      <c r="C345" s="136" t="s">
        <v>1855</v>
      </c>
      <c r="D345" s="133">
        <v>4</v>
      </c>
      <c r="E345" s="133">
        <v>133718</v>
      </c>
      <c r="F345" s="134">
        <v>534872</v>
      </c>
      <c r="G345" s="133">
        <v>2038328</v>
      </c>
      <c r="H345" s="134">
        <v>8153312</v>
      </c>
      <c r="I345" s="133">
        <v>350035</v>
      </c>
      <c r="J345" s="134">
        <v>1400140</v>
      </c>
      <c r="K345" s="133">
        <v>2522081</v>
      </c>
      <c r="L345" s="134">
        <v>10088324</v>
      </c>
      <c r="M345" s="136" t="s">
        <v>2252</v>
      </c>
      <c r="N345" s="132"/>
    </row>
    <row r="346" spans="1:14" ht="30" customHeight="1">
      <c r="A346" s="130" t="s">
        <v>2204</v>
      </c>
      <c r="B346" s="130" t="s">
        <v>2253</v>
      </c>
      <c r="C346" s="136" t="s">
        <v>1855</v>
      </c>
      <c r="D346" s="133">
        <v>1</v>
      </c>
      <c r="E346" s="133">
        <v>133718</v>
      </c>
      <c r="F346" s="134">
        <v>133718</v>
      </c>
      <c r="G346" s="133">
        <v>2181010</v>
      </c>
      <c r="H346" s="134">
        <v>2181010</v>
      </c>
      <c r="I346" s="133">
        <v>350035</v>
      </c>
      <c r="J346" s="134">
        <v>350035</v>
      </c>
      <c r="K346" s="133">
        <v>2664763</v>
      </c>
      <c r="L346" s="134">
        <v>2664763</v>
      </c>
      <c r="M346" s="136" t="s">
        <v>2256</v>
      </c>
      <c r="N346" s="132"/>
    </row>
    <row r="347" spans="1:14" ht="30" customHeight="1">
      <c r="A347" s="130" t="s">
        <v>2204</v>
      </c>
      <c r="B347" s="130" t="s">
        <v>2257</v>
      </c>
      <c r="C347" s="136" t="s">
        <v>1855</v>
      </c>
      <c r="D347" s="133">
        <v>4</v>
      </c>
      <c r="E347" s="133">
        <v>155106</v>
      </c>
      <c r="F347" s="134">
        <v>620424</v>
      </c>
      <c r="G347" s="133">
        <v>4968427</v>
      </c>
      <c r="H347" s="134">
        <v>19873708</v>
      </c>
      <c r="I347" s="133">
        <v>437543</v>
      </c>
      <c r="J347" s="134">
        <v>1750172</v>
      </c>
      <c r="K347" s="133">
        <v>5561076</v>
      </c>
      <c r="L347" s="134">
        <v>22244304</v>
      </c>
      <c r="M347" s="136" t="s">
        <v>2262</v>
      </c>
      <c r="N347" s="132"/>
    </row>
    <row r="348" spans="1:14" ht="30" customHeight="1">
      <c r="A348" s="130" t="s">
        <v>2204</v>
      </c>
      <c r="B348" s="130" t="s">
        <v>2263</v>
      </c>
      <c r="C348" s="136" t="s">
        <v>1855</v>
      </c>
      <c r="D348" s="133">
        <v>1</v>
      </c>
      <c r="E348" s="133">
        <v>86535</v>
      </c>
      <c r="F348" s="134">
        <v>86535</v>
      </c>
      <c r="G348" s="133">
        <v>1364920</v>
      </c>
      <c r="H348" s="134">
        <v>1364920</v>
      </c>
      <c r="I348" s="133">
        <v>224366</v>
      </c>
      <c r="J348" s="134">
        <v>224366</v>
      </c>
      <c r="K348" s="133">
        <v>1675821</v>
      </c>
      <c r="L348" s="134">
        <v>1675821</v>
      </c>
      <c r="M348" s="136" t="s">
        <v>2268</v>
      </c>
      <c r="N348" s="132"/>
    </row>
    <row r="349" spans="1:14" ht="30" customHeight="1">
      <c r="A349" s="130" t="s">
        <v>2204</v>
      </c>
      <c r="B349" s="130" t="s">
        <v>2269</v>
      </c>
      <c r="C349" s="136" t="s">
        <v>1855</v>
      </c>
      <c r="D349" s="133">
        <v>4</v>
      </c>
      <c r="E349" s="133">
        <v>86535</v>
      </c>
      <c r="F349" s="134">
        <v>346140</v>
      </c>
      <c r="G349" s="133">
        <v>1364920</v>
      </c>
      <c r="H349" s="134">
        <v>5459680</v>
      </c>
      <c r="I349" s="133">
        <v>224366</v>
      </c>
      <c r="J349" s="134">
        <v>897464</v>
      </c>
      <c r="K349" s="133">
        <v>1675821</v>
      </c>
      <c r="L349" s="134">
        <v>6703284</v>
      </c>
      <c r="M349" s="136" t="s">
        <v>2270</v>
      </c>
      <c r="N349" s="132"/>
    </row>
    <row r="350" spans="1:14" ht="30" customHeight="1">
      <c r="A350" s="130" t="s">
        <v>2204</v>
      </c>
      <c r="B350" s="130" t="s">
        <v>2271</v>
      </c>
      <c r="C350" s="136" t="s">
        <v>1855</v>
      </c>
      <c r="D350" s="133">
        <v>5</v>
      </c>
      <c r="E350" s="133">
        <v>115778</v>
      </c>
      <c r="F350" s="134">
        <v>578890</v>
      </c>
      <c r="G350" s="133">
        <v>1867331</v>
      </c>
      <c r="H350" s="134">
        <v>9336655</v>
      </c>
      <c r="I350" s="133">
        <v>297119</v>
      </c>
      <c r="J350" s="134">
        <v>1485595</v>
      </c>
      <c r="K350" s="133">
        <v>2280228</v>
      </c>
      <c r="L350" s="134">
        <v>11401140</v>
      </c>
      <c r="M350" s="136" t="s">
        <v>2276</v>
      </c>
      <c r="N350" s="132"/>
    </row>
    <row r="351" spans="1:14" ht="30" customHeight="1">
      <c r="A351" s="130" t="s">
        <v>2204</v>
      </c>
      <c r="B351" s="130" t="s">
        <v>2277</v>
      </c>
      <c r="C351" s="136" t="s">
        <v>1855</v>
      </c>
      <c r="D351" s="133">
        <v>4</v>
      </c>
      <c r="E351" s="133">
        <v>115778</v>
      </c>
      <c r="F351" s="134">
        <v>463112</v>
      </c>
      <c r="G351" s="133">
        <v>1998044</v>
      </c>
      <c r="H351" s="134">
        <v>7992176</v>
      </c>
      <c r="I351" s="133">
        <v>297119</v>
      </c>
      <c r="J351" s="134">
        <v>1188476</v>
      </c>
      <c r="K351" s="133">
        <v>2410941</v>
      </c>
      <c r="L351" s="134">
        <v>9643764</v>
      </c>
      <c r="M351" s="136" t="s">
        <v>2280</v>
      </c>
      <c r="N351" s="132"/>
    </row>
    <row r="352" spans="1:14" ht="30" customHeight="1">
      <c r="A352" s="130" t="s">
        <v>2204</v>
      </c>
      <c r="B352" s="130" t="s">
        <v>2281</v>
      </c>
      <c r="C352" s="136" t="s">
        <v>1855</v>
      </c>
      <c r="D352" s="133">
        <v>15</v>
      </c>
      <c r="E352" s="133">
        <v>133251</v>
      </c>
      <c r="F352" s="134">
        <v>1998765</v>
      </c>
      <c r="G352" s="133">
        <v>4551616</v>
      </c>
      <c r="H352" s="134">
        <v>68274240</v>
      </c>
      <c r="I352" s="133">
        <v>371394</v>
      </c>
      <c r="J352" s="134">
        <v>5570910</v>
      </c>
      <c r="K352" s="133">
        <v>5056261</v>
      </c>
      <c r="L352" s="134">
        <v>75843915</v>
      </c>
      <c r="M352" s="136" t="s">
        <v>2286</v>
      </c>
      <c r="N352" s="132"/>
    </row>
    <row r="353" spans="1:14" ht="30" customHeight="1">
      <c r="A353" s="130" t="s">
        <v>2204</v>
      </c>
      <c r="B353" s="130" t="s">
        <v>2287</v>
      </c>
      <c r="C353" s="136" t="s">
        <v>1855</v>
      </c>
      <c r="D353" s="133">
        <v>1</v>
      </c>
      <c r="E353" s="133">
        <v>133251</v>
      </c>
      <c r="F353" s="134">
        <v>133251</v>
      </c>
      <c r="G353" s="133">
        <v>4551616</v>
      </c>
      <c r="H353" s="134">
        <v>4551616</v>
      </c>
      <c r="I353" s="133">
        <v>371394</v>
      </c>
      <c r="J353" s="134">
        <v>371394</v>
      </c>
      <c r="K353" s="133">
        <v>5056261</v>
      </c>
      <c r="L353" s="134">
        <v>5056261</v>
      </c>
      <c r="M353" s="136" t="s">
        <v>2286</v>
      </c>
      <c r="N353" s="132"/>
    </row>
    <row r="354" spans="1:14" ht="30" customHeight="1">
      <c r="A354" s="130" t="s">
        <v>2288</v>
      </c>
      <c r="B354" s="130" t="s">
        <v>2289</v>
      </c>
      <c r="C354" s="136" t="s">
        <v>1855</v>
      </c>
      <c r="D354" s="133">
        <v>22</v>
      </c>
      <c r="E354" s="133">
        <v>33332</v>
      </c>
      <c r="F354" s="134">
        <v>733304</v>
      </c>
      <c r="G354" s="133">
        <v>731184</v>
      </c>
      <c r="H354" s="134">
        <v>16086048</v>
      </c>
      <c r="I354" s="133">
        <v>92779</v>
      </c>
      <c r="J354" s="134">
        <v>2041138</v>
      </c>
      <c r="K354" s="133">
        <v>857295</v>
      </c>
      <c r="L354" s="134">
        <v>18860490</v>
      </c>
      <c r="M354" s="136" t="s">
        <v>2294</v>
      </c>
      <c r="N354" s="132"/>
    </row>
    <row r="355" spans="1:14" ht="30" customHeight="1">
      <c r="A355" s="130" t="s">
        <v>2288</v>
      </c>
      <c r="B355" s="130" t="s">
        <v>2295</v>
      </c>
      <c r="C355" s="136" t="s">
        <v>1855</v>
      </c>
      <c r="D355" s="133">
        <v>9</v>
      </c>
      <c r="E355" s="133">
        <v>33332</v>
      </c>
      <c r="F355" s="134">
        <v>299988</v>
      </c>
      <c r="G355" s="133">
        <v>782366</v>
      </c>
      <c r="H355" s="134">
        <v>7041294</v>
      </c>
      <c r="I355" s="133">
        <v>92779</v>
      </c>
      <c r="J355" s="134">
        <v>835011</v>
      </c>
      <c r="K355" s="133">
        <v>908477</v>
      </c>
      <c r="L355" s="134">
        <v>8176293</v>
      </c>
      <c r="M355" s="136" t="s">
        <v>2298</v>
      </c>
      <c r="N355" s="132"/>
    </row>
    <row r="356" spans="1:14" ht="30" customHeight="1">
      <c r="A356" s="130" t="s">
        <v>2288</v>
      </c>
      <c r="B356" s="130" t="s">
        <v>2299</v>
      </c>
      <c r="C356" s="136" t="s">
        <v>1855</v>
      </c>
      <c r="D356" s="133">
        <v>10</v>
      </c>
      <c r="E356" s="133">
        <v>60222</v>
      </c>
      <c r="F356" s="134">
        <v>602220</v>
      </c>
      <c r="G356" s="133">
        <v>1763317</v>
      </c>
      <c r="H356" s="134">
        <v>17633170</v>
      </c>
      <c r="I356" s="133">
        <v>92779</v>
      </c>
      <c r="J356" s="134">
        <v>927790</v>
      </c>
      <c r="K356" s="133">
        <v>1916318</v>
      </c>
      <c r="L356" s="134">
        <v>19163180</v>
      </c>
      <c r="M356" s="136" t="s">
        <v>2303</v>
      </c>
      <c r="N356" s="132"/>
    </row>
    <row r="357" spans="1:14" ht="30" customHeight="1">
      <c r="A357" s="130" t="s">
        <v>2288</v>
      </c>
      <c r="B357" s="130" t="s">
        <v>2304</v>
      </c>
      <c r="C357" s="136" t="s">
        <v>1855</v>
      </c>
      <c r="D357" s="133">
        <v>2</v>
      </c>
      <c r="E357" s="133">
        <v>56576</v>
      </c>
      <c r="F357" s="134">
        <v>113152</v>
      </c>
      <c r="G357" s="133">
        <v>1349510</v>
      </c>
      <c r="H357" s="134">
        <v>2699020</v>
      </c>
      <c r="I357" s="133">
        <v>139724</v>
      </c>
      <c r="J357" s="134">
        <v>279448</v>
      </c>
      <c r="K357" s="133">
        <v>1545810</v>
      </c>
      <c r="L357" s="134">
        <v>3091620</v>
      </c>
      <c r="M357" s="136" t="s">
        <v>2309</v>
      </c>
      <c r="N357" s="132"/>
    </row>
    <row r="358" spans="1:14" ht="30" customHeight="1">
      <c r="A358" s="130" t="s">
        <v>2288</v>
      </c>
      <c r="B358" s="130" t="s">
        <v>2310</v>
      </c>
      <c r="C358" s="136" t="s">
        <v>1855</v>
      </c>
      <c r="D358" s="133">
        <v>1</v>
      </c>
      <c r="E358" s="133">
        <v>56576</v>
      </c>
      <c r="F358" s="134">
        <v>56576</v>
      </c>
      <c r="G358" s="133">
        <v>1443975</v>
      </c>
      <c r="H358" s="134">
        <v>1443975</v>
      </c>
      <c r="I358" s="133">
        <v>139724</v>
      </c>
      <c r="J358" s="134">
        <v>139724</v>
      </c>
      <c r="K358" s="133">
        <v>1640275</v>
      </c>
      <c r="L358" s="134">
        <v>1640275</v>
      </c>
      <c r="M358" s="136" t="s">
        <v>2313</v>
      </c>
      <c r="N358" s="132"/>
    </row>
    <row r="359" spans="1:14" ht="30" customHeight="1">
      <c r="A359" s="130" t="s">
        <v>2288</v>
      </c>
      <c r="B359" s="130" t="s">
        <v>2314</v>
      </c>
      <c r="C359" s="136" t="s">
        <v>1855</v>
      </c>
      <c r="D359" s="133">
        <v>5</v>
      </c>
      <c r="E359" s="133">
        <v>33332</v>
      </c>
      <c r="F359" s="134">
        <v>166660</v>
      </c>
      <c r="G359" s="133">
        <v>731184</v>
      </c>
      <c r="H359" s="134">
        <v>3655920</v>
      </c>
      <c r="I359" s="133">
        <v>92779</v>
      </c>
      <c r="J359" s="134">
        <v>463895</v>
      </c>
      <c r="K359" s="133">
        <v>857295</v>
      </c>
      <c r="L359" s="134">
        <v>4286475</v>
      </c>
      <c r="M359" s="136" t="s">
        <v>2294</v>
      </c>
      <c r="N359" s="132"/>
    </row>
    <row r="360" spans="1:14" ht="30" customHeight="1">
      <c r="A360" s="130" t="s">
        <v>2288</v>
      </c>
      <c r="B360" s="130" t="s">
        <v>2315</v>
      </c>
      <c r="C360" s="136" t="s">
        <v>1855</v>
      </c>
      <c r="D360" s="133">
        <v>1</v>
      </c>
      <c r="E360" s="133">
        <v>56576</v>
      </c>
      <c r="F360" s="134">
        <v>56576</v>
      </c>
      <c r="G360" s="133">
        <v>1349510</v>
      </c>
      <c r="H360" s="134">
        <v>1349510</v>
      </c>
      <c r="I360" s="133">
        <v>139724</v>
      </c>
      <c r="J360" s="134">
        <v>139724</v>
      </c>
      <c r="K360" s="133">
        <v>1545810</v>
      </c>
      <c r="L360" s="134">
        <v>1545810</v>
      </c>
      <c r="M360" s="136" t="s">
        <v>2309</v>
      </c>
      <c r="N360" s="132"/>
    </row>
    <row r="361" spans="1:14" ht="30" customHeight="1">
      <c r="A361" s="130" t="s">
        <v>2288</v>
      </c>
      <c r="B361" s="130" t="s">
        <v>2316</v>
      </c>
      <c r="C361" s="136" t="s">
        <v>1855</v>
      </c>
      <c r="D361" s="133">
        <v>4</v>
      </c>
      <c r="E361" s="133">
        <v>40388</v>
      </c>
      <c r="F361" s="134">
        <v>161552</v>
      </c>
      <c r="G361" s="133">
        <v>966383</v>
      </c>
      <c r="H361" s="134">
        <v>3865532</v>
      </c>
      <c r="I361" s="133">
        <v>92779</v>
      </c>
      <c r="J361" s="134">
        <v>371116</v>
      </c>
      <c r="K361" s="133">
        <v>1099550</v>
      </c>
      <c r="L361" s="134">
        <v>4398200</v>
      </c>
      <c r="M361" s="136" t="s">
        <v>2320</v>
      </c>
      <c r="N361" s="132"/>
    </row>
    <row r="362" spans="1:14" ht="30" customHeight="1">
      <c r="A362" s="130" t="s">
        <v>2288</v>
      </c>
      <c r="B362" s="130" t="s">
        <v>2321</v>
      </c>
      <c r="C362" s="136" t="s">
        <v>1855</v>
      </c>
      <c r="D362" s="133">
        <v>4</v>
      </c>
      <c r="E362" s="133">
        <v>40388</v>
      </c>
      <c r="F362" s="134">
        <v>161552</v>
      </c>
      <c r="G362" s="133">
        <v>1034029</v>
      </c>
      <c r="H362" s="134">
        <v>4136116</v>
      </c>
      <c r="I362" s="133">
        <v>92779</v>
      </c>
      <c r="J362" s="134">
        <v>371116</v>
      </c>
      <c r="K362" s="133">
        <v>1167196</v>
      </c>
      <c r="L362" s="134">
        <v>4668784</v>
      </c>
      <c r="M362" s="136" t="s">
        <v>2324</v>
      </c>
      <c r="N362" s="132"/>
    </row>
    <row r="363" spans="1:14" ht="30" customHeight="1">
      <c r="A363" s="130" t="s">
        <v>2288</v>
      </c>
      <c r="B363" s="130" t="s">
        <v>2325</v>
      </c>
      <c r="C363" s="136" t="s">
        <v>1855</v>
      </c>
      <c r="D363" s="133">
        <v>8</v>
      </c>
      <c r="E363" s="133">
        <v>67278</v>
      </c>
      <c r="F363" s="134">
        <v>538224</v>
      </c>
      <c r="G363" s="133">
        <v>2336615</v>
      </c>
      <c r="H363" s="134">
        <v>18692920</v>
      </c>
      <c r="I363" s="133">
        <v>92779</v>
      </c>
      <c r="J363" s="134">
        <v>742232</v>
      </c>
      <c r="K363" s="133">
        <v>2496672</v>
      </c>
      <c r="L363" s="134">
        <v>19973376</v>
      </c>
      <c r="M363" s="136" t="s">
        <v>2329</v>
      </c>
      <c r="N363" s="132"/>
    </row>
    <row r="364" spans="1:14" ht="30" customHeight="1">
      <c r="A364" s="130" t="s">
        <v>2288</v>
      </c>
      <c r="B364" s="130" t="s">
        <v>2330</v>
      </c>
      <c r="C364" s="136" t="s">
        <v>1855</v>
      </c>
      <c r="D364" s="133">
        <v>3</v>
      </c>
      <c r="E364" s="133">
        <v>40388</v>
      </c>
      <c r="F364" s="134">
        <v>121164</v>
      </c>
      <c r="G364" s="133">
        <v>1034029</v>
      </c>
      <c r="H364" s="134">
        <v>3102087</v>
      </c>
      <c r="I364" s="133">
        <v>92779</v>
      </c>
      <c r="J364" s="134">
        <v>278337</v>
      </c>
      <c r="K364" s="133">
        <v>1167196</v>
      </c>
      <c r="L364" s="134">
        <v>3501588</v>
      </c>
      <c r="M364" s="136" t="s">
        <v>2324</v>
      </c>
      <c r="N364" s="132"/>
    </row>
    <row r="365" spans="1:14" s="199" customFormat="1" ht="30" customHeight="1">
      <c r="A365" s="130" t="s">
        <v>2288</v>
      </c>
      <c r="B365" s="130" t="s">
        <v>2331</v>
      </c>
      <c r="C365" s="136" t="s">
        <v>1855</v>
      </c>
      <c r="D365" s="133">
        <v>4</v>
      </c>
      <c r="E365" s="133">
        <v>67278</v>
      </c>
      <c r="F365" s="134">
        <v>269112</v>
      </c>
      <c r="G365" s="133">
        <v>2336615</v>
      </c>
      <c r="H365" s="134">
        <v>9346460</v>
      </c>
      <c r="I365" s="133">
        <v>92779</v>
      </c>
      <c r="J365" s="134">
        <v>371116</v>
      </c>
      <c r="K365" s="133">
        <v>2496672</v>
      </c>
      <c r="L365" s="134">
        <v>9986688</v>
      </c>
      <c r="M365" s="136" t="s">
        <v>2329</v>
      </c>
      <c r="N365" s="196"/>
    </row>
    <row r="366" spans="1:14" s="199" customFormat="1" ht="30" customHeight="1">
      <c r="A366" s="191" t="s">
        <v>952</v>
      </c>
      <c r="B366" s="191" t="s">
        <v>52</v>
      </c>
      <c r="C366" s="192" t="s">
        <v>58</v>
      </c>
      <c r="D366" s="193">
        <v>1</v>
      </c>
      <c r="E366" s="193" t="s">
        <v>52</v>
      </c>
      <c r="F366" s="195" t="s">
        <v>52</v>
      </c>
      <c r="G366" s="193" t="s">
        <v>52</v>
      </c>
      <c r="H366" s="195" t="s">
        <v>52</v>
      </c>
      <c r="I366" s="193" t="s">
        <v>52</v>
      </c>
      <c r="J366" s="195">
        <v>48595740</v>
      </c>
      <c r="K366" s="193" t="s">
        <v>52</v>
      </c>
      <c r="L366" s="195">
        <v>48595740</v>
      </c>
      <c r="M366" s="192" t="s">
        <v>52</v>
      </c>
      <c r="N366" s="196"/>
    </row>
    <row r="367" spans="1:14" s="199" customFormat="1" ht="30" customHeight="1">
      <c r="A367" s="191" t="s">
        <v>2332</v>
      </c>
      <c r="B367" s="191" t="s">
        <v>52</v>
      </c>
      <c r="C367" s="192" t="s">
        <v>58</v>
      </c>
      <c r="D367" s="193">
        <v>1</v>
      </c>
      <c r="E367" s="193" t="s">
        <v>52</v>
      </c>
      <c r="F367" s="195" t="s">
        <v>52</v>
      </c>
      <c r="G367" s="193" t="s">
        <v>52</v>
      </c>
      <c r="H367" s="195" t="s">
        <v>52</v>
      </c>
      <c r="I367" s="193">
        <v>48595740</v>
      </c>
      <c r="J367" s="195">
        <v>48595740</v>
      </c>
      <c r="K367" s="193">
        <v>48595740</v>
      </c>
      <c r="L367" s="195">
        <v>48595740</v>
      </c>
      <c r="M367" s="192" t="s">
        <v>52</v>
      </c>
      <c r="N367" s="196"/>
    </row>
    <row r="368" spans="1:14" s="199" customFormat="1" ht="30" customHeight="1">
      <c r="A368" s="191" t="s">
        <v>52</v>
      </c>
      <c r="B368" s="191" t="s">
        <v>52</v>
      </c>
      <c r="C368" s="192" t="s">
        <v>52</v>
      </c>
      <c r="D368" s="194" t="s">
        <v>52</v>
      </c>
      <c r="E368" s="193" t="s">
        <v>52</v>
      </c>
      <c r="F368" s="195" t="s">
        <v>52</v>
      </c>
      <c r="G368" s="193" t="s">
        <v>52</v>
      </c>
      <c r="H368" s="195" t="s">
        <v>52</v>
      </c>
      <c r="I368" s="193" t="s">
        <v>52</v>
      </c>
      <c r="J368" s="195" t="s">
        <v>52</v>
      </c>
      <c r="K368" s="193" t="s">
        <v>52</v>
      </c>
      <c r="L368" s="195" t="s">
        <v>52</v>
      </c>
      <c r="M368" s="192" t="s">
        <v>52</v>
      </c>
      <c r="N368" s="196"/>
    </row>
    <row r="369" spans="1:14" s="199" customFormat="1" ht="30" customHeight="1">
      <c r="A369" s="191" t="s">
        <v>2332</v>
      </c>
      <c r="B369" s="191" t="s">
        <v>52</v>
      </c>
      <c r="C369" s="192" t="s">
        <v>58</v>
      </c>
      <c r="D369" s="193">
        <v>1</v>
      </c>
      <c r="E369" s="193" t="s">
        <v>52</v>
      </c>
      <c r="F369" s="195" t="s">
        <v>52</v>
      </c>
      <c r="G369" s="193" t="s">
        <v>52</v>
      </c>
      <c r="H369" s="195" t="s">
        <v>52</v>
      </c>
      <c r="I369" s="193" t="s">
        <v>52</v>
      </c>
      <c r="J369" s="195">
        <v>48595740</v>
      </c>
      <c r="K369" s="193" t="s">
        <v>52</v>
      </c>
      <c r="L369" s="195">
        <v>48595740</v>
      </c>
      <c r="M369" s="192" t="s">
        <v>52</v>
      </c>
      <c r="N369" s="196"/>
    </row>
    <row r="370" spans="1:14" s="199" customFormat="1" ht="30" customHeight="1">
      <c r="A370" s="191" t="s">
        <v>2333</v>
      </c>
      <c r="B370" s="191" t="s">
        <v>2334</v>
      </c>
      <c r="C370" s="192" t="s">
        <v>69</v>
      </c>
      <c r="D370" s="193">
        <v>150</v>
      </c>
      <c r="E370" s="193" t="s">
        <v>52</v>
      </c>
      <c r="F370" s="195" t="s">
        <v>52</v>
      </c>
      <c r="G370" s="193" t="s">
        <v>52</v>
      </c>
      <c r="H370" s="195" t="s">
        <v>52</v>
      </c>
      <c r="I370" s="193">
        <v>75513</v>
      </c>
      <c r="J370" s="195">
        <v>11326950</v>
      </c>
      <c r="K370" s="193">
        <v>75513</v>
      </c>
      <c r="L370" s="195">
        <v>11326950</v>
      </c>
      <c r="M370" s="192" t="s">
        <v>2337</v>
      </c>
      <c r="N370" s="196"/>
    </row>
    <row r="371" spans="1:14" s="199" customFormat="1" ht="30" customHeight="1">
      <c r="A371" s="191" t="s">
        <v>2338</v>
      </c>
      <c r="B371" s="191" t="s">
        <v>2334</v>
      </c>
      <c r="C371" s="192" t="s">
        <v>69</v>
      </c>
      <c r="D371" s="193">
        <v>200</v>
      </c>
      <c r="E371" s="193" t="s">
        <v>52</v>
      </c>
      <c r="F371" s="195" t="s">
        <v>52</v>
      </c>
      <c r="G371" s="193" t="s">
        <v>52</v>
      </c>
      <c r="H371" s="195" t="s">
        <v>52</v>
      </c>
      <c r="I371" s="193">
        <v>75513</v>
      </c>
      <c r="J371" s="195">
        <v>15102600</v>
      </c>
      <c r="K371" s="193">
        <v>75513</v>
      </c>
      <c r="L371" s="195">
        <v>15102600</v>
      </c>
      <c r="M371" s="192" t="s">
        <v>2337</v>
      </c>
      <c r="N371" s="196"/>
    </row>
    <row r="372" spans="1:14" s="199" customFormat="1" ht="30" customHeight="1">
      <c r="A372" s="191" t="s">
        <v>2339</v>
      </c>
      <c r="B372" s="191" t="s">
        <v>2334</v>
      </c>
      <c r="C372" s="192" t="s">
        <v>69</v>
      </c>
      <c r="D372" s="193">
        <v>100</v>
      </c>
      <c r="E372" s="193" t="s">
        <v>52</v>
      </c>
      <c r="F372" s="195" t="s">
        <v>52</v>
      </c>
      <c r="G372" s="193" t="s">
        <v>52</v>
      </c>
      <c r="H372" s="195" t="s">
        <v>52</v>
      </c>
      <c r="I372" s="193">
        <v>57159</v>
      </c>
      <c r="J372" s="195">
        <v>5715900</v>
      </c>
      <c r="K372" s="193">
        <v>57159</v>
      </c>
      <c r="L372" s="195">
        <v>5715900</v>
      </c>
      <c r="M372" s="192" t="s">
        <v>2341</v>
      </c>
      <c r="N372" s="196"/>
    </row>
    <row r="373" spans="1:14" s="199" customFormat="1" ht="30" customHeight="1">
      <c r="A373" s="191" t="s">
        <v>2342</v>
      </c>
      <c r="B373" s="191" t="s">
        <v>2334</v>
      </c>
      <c r="C373" s="192" t="s">
        <v>69</v>
      </c>
      <c r="D373" s="193">
        <v>180</v>
      </c>
      <c r="E373" s="193" t="s">
        <v>52</v>
      </c>
      <c r="F373" s="195" t="s">
        <v>52</v>
      </c>
      <c r="G373" s="193" t="s">
        <v>52</v>
      </c>
      <c r="H373" s="195" t="s">
        <v>52</v>
      </c>
      <c r="I373" s="193">
        <v>75513</v>
      </c>
      <c r="J373" s="195">
        <v>13592340</v>
      </c>
      <c r="K373" s="193">
        <v>75513</v>
      </c>
      <c r="L373" s="195">
        <v>13592340</v>
      </c>
      <c r="M373" s="192" t="s">
        <v>2337</v>
      </c>
      <c r="N373" s="196"/>
    </row>
    <row r="374" spans="1:14" s="199" customFormat="1" ht="30" customHeight="1">
      <c r="A374" s="191" t="s">
        <v>2343</v>
      </c>
      <c r="B374" s="191" t="s">
        <v>2334</v>
      </c>
      <c r="C374" s="192" t="s">
        <v>69</v>
      </c>
      <c r="D374" s="193">
        <v>50</v>
      </c>
      <c r="E374" s="193" t="s">
        <v>52</v>
      </c>
      <c r="F374" s="195" t="s">
        <v>52</v>
      </c>
      <c r="G374" s="193" t="s">
        <v>52</v>
      </c>
      <c r="H374" s="195" t="s">
        <v>52</v>
      </c>
      <c r="I374" s="193">
        <v>57159</v>
      </c>
      <c r="J374" s="195">
        <v>2857950</v>
      </c>
      <c r="K374" s="193">
        <v>57159</v>
      </c>
      <c r="L374" s="195">
        <v>2857950</v>
      </c>
      <c r="M374" s="192" t="s">
        <v>2341</v>
      </c>
      <c r="N374" s="196"/>
    </row>
    <row r="375" spans="1:14" s="199" customFormat="1" ht="30" customHeight="1">
      <c r="A375" s="191" t="s">
        <v>11051</v>
      </c>
      <c r="B375" s="191" t="s">
        <v>52</v>
      </c>
      <c r="C375" s="192" t="s">
        <v>58</v>
      </c>
      <c r="D375" s="193">
        <v>1</v>
      </c>
      <c r="E375" s="193" t="s">
        <v>52</v>
      </c>
      <c r="F375" s="195">
        <v>27128379</v>
      </c>
      <c r="G375" s="193" t="s">
        <v>52</v>
      </c>
      <c r="H375" s="195">
        <v>472179280</v>
      </c>
      <c r="I375" s="193" t="s">
        <v>52</v>
      </c>
      <c r="J375" s="195">
        <f>J376+J394</f>
        <v>82138225</v>
      </c>
      <c r="K375" s="193" t="s">
        <v>52</v>
      </c>
      <c r="L375" s="195">
        <f>L376+L394</f>
        <v>581445884</v>
      </c>
      <c r="M375" s="192" t="s">
        <v>52</v>
      </c>
      <c r="N375" s="196"/>
    </row>
    <row r="376" spans="1:14" ht="30" customHeight="1">
      <c r="A376" s="191" t="s">
        <v>11052</v>
      </c>
      <c r="B376" s="191" t="s">
        <v>52</v>
      </c>
      <c r="C376" s="192" t="s">
        <v>58</v>
      </c>
      <c r="D376" s="193">
        <v>1</v>
      </c>
      <c r="E376" s="193" t="s">
        <v>52</v>
      </c>
      <c r="F376" s="195" t="s">
        <v>52</v>
      </c>
      <c r="G376" s="193" t="s">
        <v>52</v>
      </c>
      <c r="H376" s="195">
        <v>111180875</v>
      </c>
      <c r="I376" s="193" t="s">
        <v>52</v>
      </c>
      <c r="J376" s="195">
        <v>8680523</v>
      </c>
      <c r="K376" s="193" t="s">
        <v>52</v>
      </c>
      <c r="L376" s="195">
        <v>119861398</v>
      </c>
      <c r="M376" s="192" t="s">
        <v>52</v>
      </c>
      <c r="N376" s="132"/>
    </row>
    <row r="377" spans="1:14" ht="30" customHeight="1">
      <c r="A377" s="130" t="s">
        <v>2345</v>
      </c>
      <c r="B377" s="130" t="s">
        <v>2346</v>
      </c>
      <c r="C377" s="136" t="s">
        <v>2347</v>
      </c>
      <c r="D377" s="133">
        <v>28</v>
      </c>
      <c r="E377" s="133" t="s">
        <v>52</v>
      </c>
      <c r="F377" s="134" t="s">
        <v>52</v>
      </c>
      <c r="G377" s="133" t="s">
        <v>52</v>
      </c>
      <c r="H377" s="134" t="s">
        <v>52</v>
      </c>
      <c r="I377" s="133">
        <v>1394</v>
      </c>
      <c r="J377" s="134">
        <v>39032</v>
      </c>
      <c r="K377" s="133">
        <v>1394</v>
      </c>
      <c r="L377" s="134">
        <v>39032</v>
      </c>
      <c r="M377" s="136" t="s">
        <v>2349</v>
      </c>
      <c r="N377" s="132"/>
    </row>
    <row r="378" spans="1:14" ht="30" customHeight="1">
      <c r="A378" s="130" t="s">
        <v>2345</v>
      </c>
      <c r="B378" s="130" t="s">
        <v>2350</v>
      </c>
      <c r="C378" s="136" t="s">
        <v>2347</v>
      </c>
      <c r="D378" s="133">
        <v>10</v>
      </c>
      <c r="E378" s="133" t="s">
        <v>52</v>
      </c>
      <c r="F378" s="134" t="s">
        <v>52</v>
      </c>
      <c r="G378" s="133" t="s">
        <v>52</v>
      </c>
      <c r="H378" s="134" t="s">
        <v>52</v>
      </c>
      <c r="I378" s="133">
        <v>1394</v>
      </c>
      <c r="J378" s="134">
        <v>13940</v>
      </c>
      <c r="K378" s="133">
        <v>1394</v>
      </c>
      <c r="L378" s="134">
        <v>13940</v>
      </c>
      <c r="M378" s="136" t="s">
        <v>2349</v>
      </c>
      <c r="N378" s="132"/>
    </row>
    <row r="379" spans="1:14" ht="30" customHeight="1">
      <c r="A379" s="130" t="s">
        <v>2351</v>
      </c>
      <c r="B379" s="130" t="s">
        <v>2352</v>
      </c>
      <c r="C379" s="136" t="s">
        <v>2347</v>
      </c>
      <c r="D379" s="133">
        <v>28</v>
      </c>
      <c r="E379" s="133" t="s">
        <v>52</v>
      </c>
      <c r="F379" s="134" t="s">
        <v>52</v>
      </c>
      <c r="G379" s="133" t="s">
        <v>52</v>
      </c>
      <c r="H379" s="134" t="s">
        <v>52</v>
      </c>
      <c r="I379" s="133">
        <v>7240</v>
      </c>
      <c r="J379" s="134">
        <v>202720</v>
      </c>
      <c r="K379" s="133">
        <v>7240</v>
      </c>
      <c r="L379" s="134">
        <v>202720</v>
      </c>
      <c r="M379" s="136" t="s">
        <v>2354</v>
      </c>
      <c r="N379" s="132"/>
    </row>
    <row r="380" spans="1:14" ht="30" customHeight="1">
      <c r="A380" s="130" t="s">
        <v>2351</v>
      </c>
      <c r="B380" s="130" t="s">
        <v>2355</v>
      </c>
      <c r="C380" s="136" t="s">
        <v>2347</v>
      </c>
      <c r="D380" s="133">
        <v>10</v>
      </c>
      <c r="E380" s="133" t="s">
        <v>52</v>
      </c>
      <c r="F380" s="134" t="s">
        <v>52</v>
      </c>
      <c r="G380" s="133" t="s">
        <v>52</v>
      </c>
      <c r="H380" s="134" t="s">
        <v>52</v>
      </c>
      <c r="I380" s="133">
        <v>7240</v>
      </c>
      <c r="J380" s="134">
        <v>72400</v>
      </c>
      <c r="K380" s="133">
        <v>7240</v>
      </c>
      <c r="L380" s="134">
        <v>72400</v>
      </c>
      <c r="M380" s="136" t="s">
        <v>2354</v>
      </c>
      <c r="N380" s="132"/>
    </row>
    <row r="381" spans="1:14" ht="30" customHeight="1">
      <c r="A381" s="130" t="s">
        <v>2356</v>
      </c>
      <c r="B381" s="130" t="s">
        <v>2350</v>
      </c>
      <c r="C381" s="136" t="s">
        <v>2347</v>
      </c>
      <c r="D381" s="133">
        <v>19</v>
      </c>
      <c r="E381" s="133" t="s">
        <v>52</v>
      </c>
      <c r="F381" s="134" t="s">
        <v>52</v>
      </c>
      <c r="G381" s="133" t="s">
        <v>52</v>
      </c>
      <c r="H381" s="134" t="s">
        <v>52</v>
      </c>
      <c r="I381" s="133">
        <v>11809</v>
      </c>
      <c r="J381" s="134">
        <v>224371</v>
      </c>
      <c r="K381" s="133">
        <v>11809</v>
      </c>
      <c r="L381" s="134">
        <v>224371</v>
      </c>
      <c r="M381" s="136" t="s">
        <v>2358</v>
      </c>
      <c r="N381" s="132"/>
    </row>
    <row r="382" spans="1:14" ht="30" customHeight="1">
      <c r="A382" s="130" t="s">
        <v>2359</v>
      </c>
      <c r="B382" s="130" t="s">
        <v>2360</v>
      </c>
      <c r="C382" s="136" t="s">
        <v>2347</v>
      </c>
      <c r="D382" s="133">
        <v>28</v>
      </c>
      <c r="E382" s="133" t="s">
        <v>52</v>
      </c>
      <c r="F382" s="134" t="s">
        <v>52</v>
      </c>
      <c r="G382" s="133" t="s">
        <v>52</v>
      </c>
      <c r="H382" s="134" t="s">
        <v>52</v>
      </c>
      <c r="I382" s="133">
        <v>4200</v>
      </c>
      <c r="J382" s="134">
        <v>117600</v>
      </c>
      <c r="K382" s="133">
        <v>4200</v>
      </c>
      <c r="L382" s="134">
        <v>117600</v>
      </c>
      <c r="M382" s="136" t="s">
        <v>2362</v>
      </c>
      <c r="N382" s="132"/>
    </row>
    <row r="383" spans="1:14" ht="30" customHeight="1">
      <c r="A383" s="130" t="s">
        <v>2363</v>
      </c>
      <c r="B383" s="130" t="s">
        <v>2360</v>
      </c>
      <c r="C383" s="136" t="s">
        <v>2347</v>
      </c>
      <c r="D383" s="133">
        <v>28</v>
      </c>
      <c r="E383" s="133" t="s">
        <v>52</v>
      </c>
      <c r="F383" s="134" t="s">
        <v>52</v>
      </c>
      <c r="G383" s="133" t="s">
        <v>52</v>
      </c>
      <c r="H383" s="134" t="s">
        <v>52</v>
      </c>
      <c r="I383" s="133">
        <v>83834</v>
      </c>
      <c r="J383" s="134">
        <v>2347352</v>
      </c>
      <c r="K383" s="133">
        <v>83834</v>
      </c>
      <c r="L383" s="134">
        <v>2347352</v>
      </c>
      <c r="M383" s="136" t="s">
        <v>2365</v>
      </c>
      <c r="N383" s="132"/>
    </row>
    <row r="384" spans="1:14" ht="30" customHeight="1">
      <c r="A384" s="130" t="s">
        <v>2366</v>
      </c>
      <c r="B384" s="130" t="s">
        <v>2367</v>
      </c>
      <c r="C384" s="136" t="s">
        <v>2347</v>
      </c>
      <c r="D384" s="133">
        <v>16</v>
      </c>
      <c r="E384" s="133" t="s">
        <v>52</v>
      </c>
      <c r="F384" s="134" t="s">
        <v>52</v>
      </c>
      <c r="G384" s="133" t="s">
        <v>52</v>
      </c>
      <c r="H384" s="134" t="s">
        <v>52</v>
      </c>
      <c r="I384" s="133">
        <v>22403</v>
      </c>
      <c r="J384" s="134">
        <v>358448</v>
      </c>
      <c r="K384" s="133">
        <v>22403</v>
      </c>
      <c r="L384" s="134">
        <v>358448</v>
      </c>
      <c r="M384" s="136" t="s">
        <v>2369</v>
      </c>
      <c r="N384" s="132"/>
    </row>
    <row r="385" spans="1:14" ht="30" customHeight="1">
      <c r="A385" s="130" t="s">
        <v>2370</v>
      </c>
      <c r="B385" s="130" t="s">
        <v>2367</v>
      </c>
      <c r="C385" s="136" t="s">
        <v>2347</v>
      </c>
      <c r="D385" s="133">
        <v>16</v>
      </c>
      <c r="E385" s="133" t="s">
        <v>52</v>
      </c>
      <c r="F385" s="134" t="s">
        <v>52</v>
      </c>
      <c r="G385" s="133" t="s">
        <v>52</v>
      </c>
      <c r="H385" s="134" t="s">
        <v>52</v>
      </c>
      <c r="I385" s="133">
        <v>24131</v>
      </c>
      <c r="J385" s="134">
        <v>386096</v>
      </c>
      <c r="K385" s="133">
        <v>24131</v>
      </c>
      <c r="L385" s="134">
        <v>386096</v>
      </c>
      <c r="M385" s="136" t="s">
        <v>2372</v>
      </c>
      <c r="N385" s="132"/>
    </row>
    <row r="386" spans="1:14" ht="30" customHeight="1">
      <c r="A386" s="130" t="s">
        <v>2359</v>
      </c>
      <c r="B386" s="130" t="s">
        <v>2367</v>
      </c>
      <c r="C386" s="136" t="s">
        <v>2347</v>
      </c>
      <c r="D386" s="133">
        <v>16</v>
      </c>
      <c r="E386" s="133" t="s">
        <v>52</v>
      </c>
      <c r="F386" s="134" t="s">
        <v>52</v>
      </c>
      <c r="G386" s="133" t="s">
        <v>52</v>
      </c>
      <c r="H386" s="134" t="s">
        <v>52</v>
      </c>
      <c r="I386" s="133">
        <v>14066</v>
      </c>
      <c r="J386" s="134">
        <v>225056</v>
      </c>
      <c r="K386" s="133">
        <v>14066</v>
      </c>
      <c r="L386" s="134">
        <v>225056</v>
      </c>
      <c r="M386" s="136" t="s">
        <v>2374</v>
      </c>
      <c r="N386" s="132"/>
    </row>
    <row r="387" spans="1:14" ht="30" customHeight="1">
      <c r="A387" s="130" t="s">
        <v>2375</v>
      </c>
      <c r="B387" s="130" t="s">
        <v>2367</v>
      </c>
      <c r="C387" s="136" t="s">
        <v>2347</v>
      </c>
      <c r="D387" s="133">
        <v>16</v>
      </c>
      <c r="E387" s="133" t="s">
        <v>52</v>
      </c>
      <c r="F387" s="134" t="s">
        <v>52</v>
      </c>
      <c r="G387" s="133" t="s">
        <v>52</v>
      </c>
      <c r="H387" s="134" t="s">
        <v>52</v>
      </c>
      <c r="I387" s="133">
        <v>12445</v>
      </c>
      <c r="J387" s="134">
        <v>199120</v>
      </c>
      <c r="K387" s="133">
        <v>12445</v>
      </c>
      <c r="L387" s="134">
        <v>199120</v>
      </c>
      <c r="M387" s="136" t="s">
        <v>2377</v>
      </c>
      <c r="N387" s="132"/>
    </row>
    <row r="388" spans="1:14" ht="30" customHeight="1">
      <c r="A388" s="130" t="s">
        <v>2378</v>
      </c>
      <c r="B388" s="130" t="s">
        <v>2379</v>
      </c>
      <c r="C388" s="136" t="s">
        <v>2347</v>
      </c>
      <c r="D388" s="133">
        <v>4</v>
      </c>
      <c r="E388" s="133" t="s">
        <v>52</v>
      </c>
      <c r="F388" s="134" t="s">
        <v>52</v>
      </c>
      <c r="G388" s="133" t="s">
        <v>52</v>
      </c>
      <c r="H388" s="134" t="s">
        <v>52</v>
      </c>
      <c r="I388" s="133">
        <v>80000</v>
      </c>
      <c r="J388" s="134">
        <v>320000</v>
      </c>
      <c r="K388" s="133">
        <v>80000</v>
      </c>
      <c r="L388" s="134">
        <v>320000</v>
      </c>
      <c r="M388" s="136" t="s">
        <v>2380</v>
      </c>
      <c r="N388" s="132"/>
    </row>
    <row r="389" spans="1:14" ht="30" customHeight="1">
      <c r="A389" s="130" t="s">
        <v>2381</v>
      </c>
      <c r="B389" s="130" t="s">
        <v>2379</v>
      </c>
      <c r="C389" s="136" t="s">
        <v>2347</v>
      </c>
      <c r="D389" s="133">
        <v>4</v>
      </c>
      <c r="E389" s="133" t="s">
        <v>52</v>
      </c>
      <c r="F389" s="134" t="s">
        <v>52</v>
      </c>
      <c r="G389" s="133" t="s">
        <v>52</v>
      </c>
      <c r="H389" s="134" t="s">
        <v>52</v>
      </c>
      <c r="I389" s="133">
        <v>100000</v>
      </c>
      <c r="J389" s="134">
        <v>400000</v>
      </c>
      <c r="K389" s="133">
        <v>100000</v>
      </c>
      <c r="L389" s="134">
        <v>400000</v>
      </c>
      <c r="M389" s="136" t="s">
        <v>2382</v>
      </c>
      <c r="N389" s="132"/>
    </row>
    <row r="390" spans="1:14" ht="30" customHeight="1">
      <c r="A390" s="130" t="s">
        <v>2383</v>
      </c>
      <c r="B390" s="130" t="s">
        <v>2379</v>
      </c>
      <c r="C390" s="136" t="s">
        <v>2347</v>
      </c>
      <c r="D390" s="133">
        <v>4</v>
      </c>
      <c r="E390" s="133" t="s">
        <v>52</v>
      </c>
      <c r="F390" s="134" t="s">
        <v>52</v>
      </c>
      <c r="G390" s="133" t="s">
        <v>52</v>
      </c>
      <c r="H390" s="134" t="s">
        <v>52</v>
      </c>
      <c r="I390" s="133">
        <v>20000</v>
      </c>
      <c r="J390" s="134">
        <v>80000</v>
      </c>
      <c r="K390" s="133">
        <v>20000</v>
      </c>
      <c r="L390" s="134">
        <v>80000</v>
      </c>
      <c r="M390" s="136" t="s">
        <v>2384</v>
      </c>
      <c r="N390" s="132"/>
    </row>
    <row r="391" spans="1:14" ht="30" customHeight="1">
      <c r="A391" s="130" t="s">
        <v>2385</v>
      </c>
      <c r="B391" s="130" t="s">
        <v>2379</v>
      </c>
      <c r="C391" s="136" t="s">
        <v>2347</v>
      </c>
      <c r="D391" s="133">
        <v>4</v>
      </c>
      <c r="E391" s="133" t="s">
        <v>52</v>
      </c>
      <c r="F391" s="134" t="s">
        <v>52</v>
      </c>
      <c r="G391" s="133" t="s">
        <v>52</v>
      </c>
      <c r="H391" s="134" t="s">
        <v>52</v>
      </c>
      <c r="I391" s="133">
        <v>40000</v>
      </c>
      <c r="J391" s="134">
        <v>160000</v>
      </c>
      <c r="K391" s="133">
        <v>40000</v>
      </c>
      <c r="L391" s="134">
        <v>160000</v>
      </c>
      <c r="M391" s="136" t="s">
        <v>2386</v>
      </c>
      <c r="N391" s="132"/>
    </row>
    <row r="392" spans="1:14" ht="30" customHeight="1">
      <c r="A392" s="130" t="s">
        <v>2387</v>
      </c>
      <c r="B392" s="130" t="s">
        <v>2379</v>
      </c>
      <c r="C392" s="136" t="s">
        <v>2347</v>
      </c>
      <c r="D392" s="133">
        <v>4</v>
      </c>
      <c r="E392" s="133" t="s">
        <v>52</v>
      </c>
      <c r="F392" s="134" t="s">
        <v>52</v>
      </c>
      <c r="G392" s="133" t="s">
        <v>52</v>
      </c>
      <c r="H392" s="134" t="s">
        <v>52</v>
      </c>
      <c r="I392" s="133">
        <v>20000</v>
      </c>
      <c r="J392" s="134">
        <v>80000</v>
      </c>
      <c r="K392" s="133">
        <v>20000</v>
      </c>
      <c r="L392" s="134">
        <v>80000</v>
      </c>
      <c r="M392" s="136" t="s">
        <v>2388</v>
      </c>
      <c r="N392" s="132"/>
    </row>
    <row r="393" spans="1:14" s="199" customFormat="1" ht="30" customHeight="1">
      <c r="A393" s="130" t="s">
        <v>2389</v>
      </c>
      <c r="B393" s="130" t="s">
        <v>52</v>
      </c>
      <c r="C393" s="136" t="s">
        <v>58</v>
      </c>
      <c r="D393" s="133">
        <v>1</v>
      </c>
      <c r="E393" s="133" t="s">
        <v>52</v>
      </c>
      <c r="F393" s="134" t="s">
        <v>52</v>
      </c>
      <c r="G393" s="133">
        <v>111180875</v>
      </c>
      <c r="H393" s="134">
        <v>111180875</v>
      </c>
      <c r="I393" s="133">
        <v>3454388</v>
      </c>
      <c r="J393" s="134">
        <v>3454388</v>
      </c>
      <c r="K393" s="133">
        <v>114635263</v>
      </c>
      <c r="L393" s="134">
        <v>114635263</v>
      </c>
      <c r="M393" s="136" t="s">
        <v>2392</v>
      </c>
      <c r="N393" s="196"/>
    </row>
    <row r="394" spans="1:14" ht="30" customHeight="1">
      <c r="A394" s="191" t="s">
        <v>11053</v>
      </c>
      <c r="B394" s="191" t="s">
        <v>52</v>
      </c>
      <c r="C394" s="192" t="s">
        <v>58</v>
      </c>
      <c r="D394" s="193">
        <v>1</v>
      </c>
      <c r="E394" s="193" t="s">
        <v>52</v>
      </c>
      <c r="F394" s="195">
        <f>SUM(F395:F401)+SUM(F404:F409)</f>
        <v>27128379</v>
      </c>
      <c r="G394" s="193" t="s">
        <v>52</v>
      </c>
      <c r="H394" s="195">
        <f>SUM(H395:H401)+SUM(H404:H409)</f>
        <v>360998405</v>
      </c>
      <c r="I394" s="193" t="s">
        <v>52</v>
      </c>
      <c r="J394" s="195">
        <f>SUM(J395:J401)+SUM(J404:J409)</f>
        <v>73457702</v>
      </c>
      <c r="K394" s="195">
        <f t="shared" ref="K394:L394" si="0">SUM(K395:K401)+SUM(K404:K409)</f>
        <v>69672389</v>
      </c>
      <c r="L394" s="195">
        <f t="shared" si="0"/>
        <v>461584486</v>
      </c>
      <c r="M394" s="192" t="s">
        <v>52</v>
      </c>
      <c r="N394" s="132"/>
    </row>
    <row r="395" spans="1:14" ht="30" customHeight="1">
      <c r="A395" s="130" t="s">
        <v>2393</v>
      </c>
      <c r="B395" s="130" t="s">
        <v>2394</v>
      </c>
      <c r="C395" s="136" t="s">
        <v>960</v>
      </c>
      <c r="D395" s="133">
        <v>1.8580000000000001</v>
      </c>
      <c r="E395" s="133">
        <v>361254</v>
      </c>
      <c r="F395" s="134">
        <v>671209</v>
      </c>
      <c r="G395" s="133">
        <v>2353228</v>
      </c>
      <c r="H395" s="134">
        <v>4372297</v>
      </c>
      <c r="I395" s="133">
        <v>3182063</v>
      </c>
      <c r="J395" s="134">
        <v>5912273</v>
      </c>
      <c r="K395" s="133">
        <v>5896545</v>
      </c>
      <c r="L395" s="134">
        <v>10955779</v>
      </c>
      <c r="M395" s="136" t="s">
        <v>2399</v>
      </c>
      <c r="N395" s="132"/>
    </row>
    <row r="396" spans="1:14" ht="30" customHeight="1">
      <c r="A396" s="130" t="s">
        <v>2400</v>
      </c>
      <c r="B396" s="130" t="s">
        <v>52</v>
      </c>
      <c r="C396" s="136" t="s">
        <v>59</v>
      </c>
      <c r="D396" s="134">
        <v>1220</v>
      </c>
      <c r="E396" s="133" t="s">
        <v>52</v>
      </c>
      <c r="F396" s="134"/>
      <c r="G396" s="133">
        <v>94338</v>
      </c>
      <c r="H396" s="134">
        <v>115092360</v>
      </c>
      <c r="I396" s="133" t="s">
        <v>52</v>
      </c>
      <c r="J396" s="134" t="s">
        <v>52</v>
      </c>
      <c r="K396" s="133">
        <v>94338</v>
      </c>
      <c r="L396" s="134">
        <v>115092360</v>
      </c>
      <c r="M396" s="136" t="s">
        <v>2402</v>
      </c>
      <c r="N396" s="132"/>
    </row>
    <row r="397" spans="1:14" ht="30" customHeight="1">
      <c r="A397" s="130" t="s">
        <v>2400</v>
      </c>
      <c r="B397" s="130" t="s">
        <v>2403</v>
      </c>
      <c r="C397" s="136" t="s">
        <v>59</v>
      </c>
      <c r="D397" s="134">
        <v>1190</v>
      </c>
      <c r="E397" s="133" t="s">
        <v>52</v>
      </c>
      <c r="F397" s="134"/>
      <c r="G397" s="133">
        <v>141507</v>
      </c>
      <c r="H397" s="134">
        <v>168393330</v>
      </c>
      <c r="I397" s="133" t="s">
        <v>52</v>
      </c>
      <c r="J397" s="134" t="s">
        <v>52</v>
      </c>
      <c r="K397" s="133">
        <v>141507</v>
      </c>
      <c r="L397" s="134">
        <v>168393330</v>
      </c>
      <c r="M397" s="136" t="s">
        <v>2405</v>
      </c>
      <c r="N397" s="132"/>
    </row>
    <row r="398" spans="1:14" ht="30" customHeight="1">
      <c r="A398" s="130" t="s">
        <v>2406</v>
      </c>
      <c r="B398" s="130" t="s">
        <v>52</v>
      </c>
      <c r="C398" s="136" t="s">
        <v>59</v>
      </c>
      <c r="D398" s="133">
        <v>119</v>
      </c>
      <c r="E398" s="133" t="s">
        <v>52</v>
      </c>
      <c r="F398" s="134" t="s">
        <v>52</v>
      </c>
      <c r="G398" s="133">
        <v>149647</v>
      </c>
      <c r="H398" s="134">
        <v>17807993</v>
      </c>
      <c r="I398" s="133" t="s">
        <v>52</v>
      </c>
      <c r="J398" s="134" t="s">
        <v>52</v>
      </c>
      <c r="K398" s="133">
        <v>149647</v>
      </c>
      <c r="L398" s="134">
        <v>17807993</v>
      </c>
      <c r="M398" s="136" t="s">
        <v>2408</v>
      </c>
      <c r="N398" s="132"/>
    </row>
    <row r="399" spans="1:14" ht="30" customHeight="1">
      <c r="A399" s="130" t="s">
        <v>1728</v>
      </c>
      <c r="B399" s="130" t="s">
        <v>2403</v>
      </c>
      <c r="C399" s="136" t="s">
        <v>2409</v>
      </c>
      <c r="D399" s="134">
        <v>2975</v>
      </c>
      <c r="E399" s="133">
        <v>5569</v>
      </c>
      <c r="F399" s="134">
        <v>16567775</v>
      </c>
      <c r="G399" s="133">
        <v>4021</v>
      </c>
      <c r="H399" s="134">
        <v>11962475</v>
      </c>
      <c r="I399" s="133">
        <v>389</v>
      </c>
      <c r="J399" s="134">
        <v>1157275</v>
      </c>
      <c r="K399" s="133">
        <v>9979</v>
      </c>
      <c r="L399" s="134">
        <v>29687525</v>
      </c>
      <c r="M399" s="136" t="s">
        <v>2414</v>
      </c>
      <c r="N399" s="132"/>
    </row>
    <row r="400" spans="1:14" ht="30" customHeight="1">
      <c r="A400" s="130" t="s">
        <v>2415</v>
      </c>
      <c r="B400" s="130" t="s">
        <v>2416</v>
      </c>
      <c r="C400" s="136" t="s">
        <v>58</v>
      </c>
      <c r="D400" s="133">
        <v>1</v>
      </c>
      <c r="E400" s="133">
        <v>1443620</v>
      </c>
      <c r="F400" s="134">
        <v>1443620</v>
      </c>
      <c r="G400" s="133">
        <v>4196198</v>
      </c>
      <c r="H400" s="134">
        <v>4196198</v>
      </c>
      <c r="I400" s="133">
        <v>54816664</v>
      </c>
      <c r="J400" s="134">
        <v>54816664</v>
      </c>
      <c r="K400" s="133">
        <v>60456482</v>
      </c>
      <c r="L400" s="134">
        <v>60456482</v>
      </c>
      <c r="M400" s="136" t="s">
        <v>2421</v>
      </c>
      <c r="N400" s="132"/>
    </row>
    <row r="401" spans="1:48" ht="30" customHeight="1">
      <c r="A401" s="130" t="s">
        <v>2422</v>
      </c>
      <c r="B401" s="130" t="s">
        <v>2423</v>
      </c>
      <c r="C401" s="136" t="s">
        <v>2424</v>
      </c>
      <c r="D401" s="133">
        <v>100</v>
      </c>
      <c r="E401" s="133" t="s">
        <v>52</v>
      </c>
      <c r="F401" s="134"/>
      <c r="G401" s="133">
        <v>168999</v>
      </c>
      <c r="H401" s="134">
        <v>16899900</v>
      </c>
      <c r="I401" s="133" t="s">
        <v>52</v>
      </c>
      <c r="J401" s="134" t="s">
        <v>52</v>
      </c>
      <c r="K401" s="133">
        <v>168999</v>
      </c>
      <c r="L401" s="134">
        <v>16899900</v>
      </c>
      <c r="M401" s="136" t="s">
        <v>2426</v>
      </c>
      <c r="N401" s="132"/>
    </row>
    <row r="402" spans="1:48" ht="30" customHeight="1">
      <c r="A402" s="130" t="s">
        <v>2427</v>
      </c>
      <c r="B402" s="130" t="s">
        <v>2428</v>
      </c>
      <c r="C402" s="136" t="s">
        <v>58</v>
      </c>
      <c r="D402" s="133">
        <v>1</v>
      </c>
      <c r="E402" s="133" t="s">
        <v>52</v>
      </c>
      <c r="F402" s="134"/>
      <c r="G402" s="133" t="s">
        <v>52</v>
      </c>
      <c r="H402" s="134" t="s">
        <v>52</v>
      </c>
      <c r="I402" s="133">
        <v>2080000</v>
      </c>
      <c r="J402" s="134">
        <v>2080000</v>
      </c>
      <c r="K402" s="133">
        <v>2080000</v>
      </c>
      <c r="L402" s="134">
        <v>2080000</v>
      </c>
      <c r="M402" s="136" t="s">
        <v>2430</v>
      </c>
      <c r="N402" s="132"/>
    </row>
    <row r="403" spans="1:48" ht="30" customHeight="1">
      <c r="A403" s="130" t="s">
        <v>2431</v>
      </c>
      <c r="B403" s="130" t="s">
        <v>52</v>
      </c>
      <c r="C403" s="136" t="s">
        <v>58</v>
      </c>
      <c r="D403" s="133">
        <v>1</v>
      </c>
      <c r="E403" s="133" t="s">
        <v>52</v>
      </c>
      <c r="F403" s="134"/>
      <c r="G403" s="133" t="s">
        <v>52</v>
      </c>
      <c r="H403" s="134" t="s">
        <v>52</v>
      </c>
      <c r="I403" s="133">
        <v>5207364</v>
      </c>
      <c r="J403" s="133">
        <v>5207364</v>
      </c>
      <c r="K403" s="133">
        <v>5207364</v>
      </c>
      <c r="L403" s="133">
        <v>5207364</v>
      </c>
      <c r="M403" s="136" t="s">
        <v>2432</v>
      </c>
      <c r="N403" s="132"/>
    </row>
    <row r="404" spans="1:48" ht="30" customHeight="1">
      <c r="A404" s="130" t="s">
        <v>2433</v>
      </c>
      <c r="B404" s="130" t="s">
        <v>52</v>
      </c>
      <c r="C404" s="136" t="s">
        <v>58</v>
      </c>
      <c r="D404" s="133">
        <v>1</v>
      </c>
      <c r="E404" s="133" t="s">
        <v>52</v>
      </c>
      <c r="F404" s="134"/>
      <c r="G404" s="133">
        <v>1320996</v>
      </c>
      <c r="H404" s="134">
        <v>1320996</v>
      </c>
      <c r="I404" s="133">
        <v>13209</v>
      </c>
      <c r="J404" s="134">
        <v>13209</v>
      </c>
      <c r="K404" s="133">
        <v>1334205</v>
      </c>
      <c r="L404" s="134">
        <v>1334205</v>
      </c>
      <c r="M404" s="136" t="s">
        <v>2437</v>
      </c>
      <c r="N404" s="132"/>
    </row>
    <row r="405" spans="1:48" ht="30" customHeight="1">
      <c r="A405" s="130" t="s">
        <v>2438</v>
      </c>
      <c r="B405" s="130" t="s">
        <v>2439</v>
      </c>
      <c r="C405" s="136" t="s">
        <v>1667</v>
      </c>
      <c r="D405" s="135">
        <v>15230.3</v>
      </c>
      <c r="E405" s="133">
        <v>385</v>
      </c>
      <c r="F405" s="134">
        <v>5863665</v>
      </c>
      <c r="G405" s="133">
        <v>726</v>
      </c>
      <c r="H405" s="134">
        <v>11057197</v>
      </c>
      <c r="I405" s="133">
        <v>527</v>
      </c>
      <c r="J405" s="134">
        <v>8026368</v>
      </c>
      <c r="K405" s="133">
        <v>1638</v>
      </c>
      <c r="L405" s="134">
        <v>24947230</v>
      </c>
      <c r="M405" s="136" t="s">
        <v>2443</v>
      </c>
      <c r="N405" s="132"/>
    </row>
    <row r="406" spans="1:48" ht="30" customHeight="1">
      <c r="A406" s="130" t="s">
        <v>2438</v>
      </c>
      <c r="B406" s="130" t="s">
        <v>2444</v>
      </c>
      <c r="C406" s="136" t="s">
        <v>1667</v>
      </c>
      <c r="D406" s="133">
        <v>857.46</v>
      </c>
      <c r="E406" s="133">
        <v>454</v>
      </c>
      <c r="F406" s="134">
        <v>389286</v>
      </c>
      <c r="G406" s="133">
        <v>2434</v>
      </c>
      <c r="H406" s="134">
        <v>2087057</v>
      </c>
      <c r="I406" s="133">
        <v>328</v>
      </c>
      <c r="J406" s="134">
        <v>281246</v>
      </c>
      <c r="K406" s="133">
        <v>3216</v>
      </c>
      <c r="L406" s="134">
        <v>2757589</v>
      </c>
      <c r="M406" s="136" t="s">
        <v>2449</v>
      </c>
      <c r="N406" s="132"/>
    </row>
    <row r="407" spans="1:48" ht="30" customHeight="1">
      <c r="A407" s="130" t="s">
        <v>2450</v>
      </c>
      <c r="B407" s="130" t="s">
        <v>2451</v>
      </c>
      <c r="C407" s="136" t="s">
        <v>1667</v>
      </c>
      <c r="D407" s="133">
        <v>44.95</v>
      </c>
      <c r="E407" s="133">
        <v>55</v>
      </c>
      <c r="F407" s="134">
        <v>2472</v>
      </c>
      <c r="G407" s="133">
        <v>190</v>
      </c>
      <c r="H407" s="134">
        <v>8540</v>
      </c>
      <c r="I407" s="133">
        <v>40</v>
      </c>
      <c r="J407" s="134">
        <v>1798</v>
      </c>
      <c r="K407" s="133">
        <v>285</v>
      </c>
      <c r="L407" s="134">
        <v>12810</v>
      </c>
      <c r="M407" s="136" t="s">
        <v>2455</v>
      </c>
      <c r="N407" s="132"/>
    </row>
    <row r="408" spans="1:48" ht="30" customHeight="1">
      <c r="A408" s="130" t="s">
        <v>2450</v>
      </c>
      <c r="B408" s="130" t="s">
        <v>2456</v>
      </c>
      <c r="C408" s="136" t="s">
        <v>1667</v>
      </c>
      <c r="D408" s="135">
        <v>12510.15</v>
      </c>
      <c r="E408" s="133">
        <v>169</v>
      </c>
      <c r="F408" s="134">
        <v>2114215</v>
      </c>
      <c r="G408" s="133">
        <v>319</v>
      </c>
      <c r="H408" s="134">
        <v>3990737</v>
      </c>
      <c r="I408" s="133">
        <v>231</v>
      </c>
      <c r="J408" s="134">
        <v>2889844</v>
      </c>
      <c r="K408" s="133">
        <v>719</v>
      </c>
      <c r="L408" s="134">
        <v>8994796</v>
      </c>
      <c r="M408" s="136" t="s">
        <v>2461</v>
      </c>
      <c r="N408" s="132"/>
    </row>
    <row r="409" spans="1:48" s="178" customFormat="1" ht="30" customHeight="1">
      <c r="A409" s="130" t="s">
        <v>2462</v>
      </c>
      <c r="B409" s="130" t="s">
        <v>52</v>
      </c>
      <c r="C409" s="136" t="s">
        <v>1200</v>
      </c>
      <c r="D409" s="133">
        <v>3</v>
      </c>
      <c r="E409" s="133">
        <v>25379</v>
      </c>
      <c r="F409" s="134">
        <v>76137</v>
      </c>
      <c r="G409" s="133">
        <v>1269775</v>
      </c>
      <c r="H409" s="134">
        <v>3809325</v>
      </c>
      <c r="I409" s="133">
        <v>119675</v>
      </c>
      <c r="J409" s="134">
        <v>359025</v>
      </c>
      <c r="K409" s="133">
        <v>1414829</v>
      </c>
      <c r="L409" s="134">
        <v>4244487</v>
      </c>
      <c r="M409" s="136" t="s">
        <v>2467</v>
      </c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77"/>
      <c r="AC409" s="177"/>
      <c r="AD409" s="177"/>
      <c r="AE409" s="177"/>
      <c r="AF409" s="177"/>
      <c r="AG409" s="177"/>
      <c r="AH409" s="177"/>
      <c r="AI409" s="177"/>
      <c r="AJ409" s="177"/>
      <c r="AK409" s="177"/>
      <c r="AL409" s="177"/>
      <c r="AM409" s="177"/>
      <c r="AN409" s="177"/>
      <c r="AO409" s="177"/>
      <c r="AP409" s="177"/>
      <c r="AQ409" s="177"/>
      <c r="AR409" s="177"/>
      <c r="AS409" s="177"/>
      <c r="AT409" s="177"/>
      <c r="AU409" s="177"/>
      <c r="AV409" s="177"/>
    </row>
    <row r="410" spans="1:48" s="178" customFormat="1" ht="30" customHeight="1">
      <c r="A410" s="172" t="s">
        <v>11002</v>
      </c>
      <c r="B410" s="172" t="s">
        <v>11026</v>
      </c>
      <c r="C410" s="204" t="s">
        <v>58</v>
      </c>
      <c r="D410" s="173" t="s">
        <v>11003</v>
      </c>
      <c r="E410" s="176"/>
      <c r="F410" s="173" t="s">
        <v>52</v>
      </c>
      <c r="G410" s="173" t="s">
        <v>52</v>
      </c>
      <c r="H410" s="174">
        <f>'내역서(갑)'!D8</f>
        <v>582081000</v>
      </c>
      <c r="I410" s="173" t="s">
        <v>52</v>
      </c>
      <c r="J410" s="173" t="s">
        <v>52</v>
      </c>
      <c r="K410" s="173" t="s">
        <v>52</v>
      </c>
      <c r="L410" s="175">
        <f>H410</f>
        <v>582081000</v>
      </c>
      <c r="M410" s="210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</row>
    <row r="411" spans="1:48" s="178" customFormat="1" ht="30" customHeight="1">
      <c r="A411" s="172" t="s">
        <v>11004</v>
      </c>
      <c r="B411" s="172" t="s">
        <v>11005</v>
      </c>
      <c r="C411" s="204" t="s">
        <v>58</v>
      </c>
      <c r="D411" s="173" t="s">
        <v>11003</v>
      </c>
      <c r="E411" s="176"/>
      <c r="F411" s="173" t="s">
        <v>52</v>
      </c>
      <c r="G411" s="173" t="s">
        <v>52</v>
      </c>
      <c r="H411" s="173" t="s">
        <v>52</v>
      </c>
      <c r="I411" s="179" t="s">
        <v>52</v>
      </c>
      <c r="J411" s="180">
        <f>'내역서(갑)'!D11</f>
        <v>270648000</v>
      </c>
      <c r="K411" s="181" t="s">
        <v>52</v>
      </c>
      <c r="L411" s="175">
        <f>J411</f>
        <v>270648000</v>
      </c>
      <c r="M411" s="210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  <c r="AA411" s="177"/>
      <c r="AB411" s="177"/>
      <c r="AC411" s="177"/>
      <c r="AD411" s="177"/>
      <c r="AE411" s="177"/>
      <c r="AF411" s="177"/>
      <c r="AG411" s="177"/>
      <c r="AH411" s="177"/>
      <c r="AI411" s="177"/>
      <c r="AJ411" s="177"/>
      <c r="AK411" s="177"/>
      <c r="AL411" s="177"/>
      <c r="AM411" s="177"/>
      <c r="AN411" s="177"/>
      <c r="AO411" s="177"/>
      <c r="AP411" s="177"/>
      <c r="AQ411" s="177"/>
      <c r="AR411" s="177"/>
      <c r="AS411" s="177"/>
      <c r="AT411" s="177"/>
      <c r="AU411" s="177"/>
      <c r="AV411" s="177"/>
    </row>
    <row r="412" spans="1:48" s="178" customFormat="1" ht="30" customHeight="1">
      <c r="A412" s="172" t="s">
        <v>11006</v>
      </c>
      <c r="B412" s="172" t="s">
        <v>11027</v>
      </c>
      <c r="C412" s="204" t="s">
        <v>58</v>
      </c>
      <c r="D412" s="173" t="s">
        <v>11003</v>
      </c>
      <c r="E412" s="176"/>
      <c r="F412" s="173" t="s">
        <v>52</v>
      </c>
      <c r="G412" s="173" t="s">
        <v>52</v>
      </c>
      <c r="H412" s="173" t="s">
        <v>52</v>
      </c>
      <c r="I412" s="179" t="s">
        <v>52</v>
      </c>
      <c r="J412" s="180">
        <f>'내역서(갑)'!D12</f>
        <v>69086000</v>
      </c>
      <c r="K412" s="181" t="s">
        <v>52</v>
      </c>
      <c r="L412" s="175">
        <f t="shared" ref="L412:L428" si="1">J412</f>
        <v>69086000</v>
      </c>
      <c r="M412" s="210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7"/>
      <c r="AC412" s="177"/>
      <c r="AD412" s="177"/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7"/>
      <c r="AS412" s="177"/>
      <c r="AT412" s="177"/>
      <c r="AU412" s="177"/>
      <c r="AV412" s="177"/>
    </row>
    <row r="413" spans="1:48" s="178" customFormat="1" ht="30" customHeight="1">
      <c r="A413" s="172" t="s">
        <v>11007</v>
      </c>
      <c r="B413" s="172" t="s">
        <v>11008</v>
      </c>
      <c r="C413" s="204" t="s">
        <v>58</v>
      </c>
      <c r="D413" s="173" t="s">
        <v>11003</v>
      </c>
      <c r="E413" s="176"/>
      <c r="F413" s="173" t="s">
        <v>52</v>
      </c>
      <c r="G413" s="173" t="s">
        <v>52</v>
      </c>
      <c r="H413" s="173" t="s">
        <v>52</v>
      </c>
      <c r="I413" s="179" t="s">
        <v>52</v>
      </c>
      <c r="J413" s="180">
        <f>'내역서(갑)'!D13</f>
        <v>111184000</v>
      </c>
      <c r="K413" s="181" t="s">
        <v>52</v>
      </c>
      <c r="L413" s="175">
        <f t="shared" si="1"/>
        <v>111184000</v>
      </c>
      <c r="M413" s="210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  <c r="AB413" s="177"/>
      <c r="AC413" s="177"/>
      <c r="AD413" s="177"/>
      <c r="AE413" s="177"/>
      <c r="AF413" s="177"/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  <c r="AQ413" s="177"/>
      <c r="AR413" s="177"/>
      <c r="AS413" s="177"/>
      <c r="AT413" s="177"/>
      <c r="AU413" s="177"/>
      <c r="AV413" s="177"/>
    </row>
    <row r="414" spans="1:48" s="178" customFormat="1" ht="30" customHeight="1">
      <c r="A414" s="172" t="s">
        <v>11009</v>
      </c>
      <c r="B414" s="172" t="s">
        <v>11010</v>
      </c>
      <c r="C414" s="204" t="s">
        <v>58</v>
      </c>
      <c r="D414" s="173" t="s">
        <v>11003</v>
      </c>
      <c r="E414" s="176"/>
      <c r="F414" s="173" t="s">
        <v>52</v>
      </c>
      <c r="G414" s="173" t="s">
        <v>52</v>
      </c>
      <c r="H414" s="173" t="s">
        <v>52</v>
      </c>
      <c r="I414" s="179" t="s">
        <v>52</v>
      </c>
      <c r="J414" s="180">
        <f>'내역서(갑)'!D14</f>
        <v>162851000</v>
      </c>
      <c r="K414" s="181" t="s">
        <v>52</v>
      </c>
      <c r="L414" s="175">
        <f t="shared" si="1"/>
        <v>162851000</v>
      </c>
      <c r="M414" s="210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  <c r="AA414" s="177"/>
      <c r="AB414" s="177"/>
      <c r="AC414" s="177"/>
      <c r="AD414" s="177"/>
      <c r="AE414" s="177"/>
      <c r="AF414" s="177"/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  <c r="AQ414" s="177"/>
      <c r="AR414" s="177"/>
      <c r="AS414" s="177"/>
      <c r="AT414" s="177"/>
      <c r="AU414" s="177"/>
      <c r="AV414" s="177"/>
    </row>
    <row r="415" spans="1:48" s="178" customFormat="1" ht="30" customHeight="1">
      <c r="A415" s="172" t="s">
        <v>11011</v>
      </c>
      <c r="B415" s="172" t="s">
        <v>11012</v>
      </c>
      <c r="C415" s="204" t="s">
        <v>58</v>
      </c>
      <c r="D415" s="173" t="s">
        <v>11003</v>
      </c>
      <c r="E415" s="176"/>
      <c r="F415" s="173" t="s">
        <v>52</v>
      </c>
      <c r="G415" s="173" t="s">
        <v>52</v>
      </c>
      <c r="H415" s="173" t="s">
        <v>52</v>
      </c>
      <c r="I415" s="179" t="s">
        <v>52</v>
      </c>
      <c r="J415" s="180">
        <f>'내역서(갑)'!D15</f>
        <v>7282000</v>
      </c>
      <c r="K415" s="181" t="s">
        <v>52</v>
      </c>
      <c r="L415" s="175">
        <f t="shared" si="1"/>
        <v>7282000</v>
      </c>
      <c r="M415" s="210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</row>
    <row r="416" spans="1:48" s="178" customFormat="1" ht="30" customHeight="1">
      <c r="A416" s="172" t="s">
        <v>11013</v>
      </c>
      <c r="B416" s="172" t="s">
        <v>11014</v>
      </c>
      <c r="C416" s="204" t="s">
        <v>58</v>
      </c>
      <c r="D416" s="173" t="s">
        <v>11003</v>
      </c>
      <c r="E416" s="176"/>
      <c r="F416" s="173" t="s">
        <v>52</v>
      </c>
      <c r="G416" s="173" t="s">
        <v>52</v>
      </c>
      <c r="H416" s="173" t="s">
        <v>52</v>
      </c>
      <c r="I416" s="179" t="s">
        <v>52</v>
      </c>
      <c r="J416" s="180">
        <f>'내역서(갑)'!D16</f>
        <v>150425000</v>
      </c>
      <c r="K416" s="181" t="s">
        <v>52</v>
      </c>
      <c r="L416" s="175">
        <f t="shared" si="1"/>
        <v>150425000</v>
      </c>
      <c r="M416" s="210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  <c r="AB416" s="177"/>
      <c r="AC416" s="177"/>
      <c r="AD416" s="177"/>
      <c r="AE416" s="177"/>
      <c r="AF416" s="177"/>
      <c r="AG416" s="177"/>
      <c r="AH416" s="177"/>
      <c r="AI416" s="177"/>
      <c r="AJ416" s="177"/>
      <c r="AK416" s="177"/>
      <c r="AL416" s="177"/>
      <c r="AM416" s="177"/>
      <c r="AN416" s="177"/>
      <c r="AO416" s="177"/>
      <c r="AP416" s="177"/>
      <c r="AQ416" s="177"/>
      <c r="AR416" s="177"/>
      <c r="AS416" s="177"/>
      <c r="AT416" s="177"/>
      <c r="AU416" s="177"/>
      <c r="AV416" s="177"/>
    </row>
    <row r="417" spans="1:49" s="178" customFormat="1" ht="30" customHeight="1">
      <c r="A417" s="172" t="s">
        <v>11015</v>
      </c>
      <c r="B417" s="172" t="s">
        <v>11028</v>
      </c>
      <c r="C417" s="204" t="s">
        <v>58</v>
      </c>
      <c r="D417" s="173" t="s">
        <v>11003</v>
      </c>
      <c r="E417" s="176"/>
      <c r="F417" s="173" t="s">
        <v>52</v>
      </c>
      <c r="G417" s="173" t="s">
        <v>52</v>
      </c>
      <c r="H417" s="173" t="s">
        <v>52</v>
      </c>
      <c r="I417" s="179" t="s">
        <v>52</v>
      </c>
      <c r="J417" s="180">
        <f>'내역서(갑)'!D17</f>
        <v>471921000</v>
      </c>
      <c r="K417" s="181" t="s">
        <v>52</v>
      </c>
      <c r="L417" s="175">
        <f t="shared" si="1"/>
        <v>471921000</v>
      </c>
      <c r="M417" s="210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  <c r="AA417" s="177"/>
      <c r="AB417" s="177"/>
      <c r="AC417" s="177"/>
      <c r="AD417" s="177"/>
      <c r="AE417" s="177"/>
      <c r="AF417" s="177"/>
      <c r="AG417" s="177"/>
      <c r="AH417" s="177"/>
      <c r="AI417" s="177"/>
      <c r="AJ417" s="177"/>
      <c r="AK417" s="177"/>
      <c r="AL417" s="177"/>
      <c r="AM417" s="177"/>
      <c r="AN417" s="177"/>
      <c r="AO417" s="177"/>
      <c r="AP417" s="177"/>
      <c r="AQ417" s="177"/>
      <c r="AR417" s="177"/>
      <c r="AS417" s="177"/>
      <c r="AT417" s="177"/>
      <c r="AU417" s="177"/>
      <c r="AV417" s="177"/>
    </row>
    <row r="418" spans="1:49" s="178" customFormat="1" ht="30" customHeight="1">
      <c r="A418" s="172" t="s">
        <v>11016</v>
      </c>
      <c r="B418" s="172" t="s">
        <v>11029</v>
      </c>
      <c r="C418" s="204" t="s">
        <v>58</v>
      </c>
      <c r="D418" s="173" t="s">
        <v>11003</v>
      </c>
      <c r="E418" s="176"/>
      <c r="F418" s="173" t="s">
        <v>52</v>
      </c>
      <c r="G418" s="173" t="s">
        <v>52</v>
      </c>
      <c r="H418" s="173" t="s">
        <v>52</v>
      </c>
      <c r="I418" s="179" t="s">
        <v>52</v>
      </c>
      <c r="J418" s="180">
        <f>'내역서(갑)'!D18</f>
        <v>1602011000</v>
      </c>
      <c r="K418" s="181" t="s">
        <v>52</v>
      </c>
      <c r="L418" s="175">
        <f t="shared" si="1"/>
        <v>1602011000</v>
      </c>
      <c r="M418" s="210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7"/>
      <c r="AC418" s="177"/>
      <c r="AD418" s="177"/>
      <c r="AE418" s="177"/>
      <c r="AF418" s="177"/>
      <c r="AG418" s="177"/>
      <c r="AH418" s="177"/>
      <c r="AI418" s="177"/>
      <c r="AJ418" s="177"/>
      <c r="AK418" s="177"/>
      <c r="AL418" s="177"/>
      <c r="AM418" s="177"/>
      <c r="AN418" s="177"/>
      <c r="AO418" s="177"/>
      <c r="AP418" s="177"/>
      <c r="AQ418" s="177"/>
      <c r="AR418" s="177"/>
      <c r="AS418" s="177"/>
      <c r="AT418" s="177"/>
      <c r="AU418" s="177"/>
      <c r="AV418" s="177"/>
    </row>
    <row r="419" spans="1:49" s="178" customFormat="1" ht="30" customHeight="1">
      <c r="A419" s="172" t="s">
        <v>11017</v>
      </c>
      <c r="B419" s="183" t="s">
        <v>11030</v>
      </c>
      <c r="C419" s="204" t="s">
        <v>58</v>
      </c>
      <c r="D419" s="173" t="s">
        <v>11003</v>
      </c>
      <c r="E419" s="176"/>
      <c r="F419" s="173" t="s">
        <v>52</v>
      </c>
      <c r="G419" s="173" t="s">
        <v>52</v>
      </c>
      <c r="H419" s="173" t="s">
        <v>52</v>
      </c>
      <c r="I419" s="179" t="s">
        <v>52</v>
      </c>
      <c r="J419" s="180">
        <f>'내역서(갑)'!D20</f>
        <v>14099000</v>
      </c>
      <c r="K419" s="181" t="s">
        <v>52</v>
      </c>
      <c r="L419" s="175">
        <f t="shared" si="1"/>
        <v>14099000</v>
      </c>
      <c r="M419" s="210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  <c r="AA419" s="177"/>
      <c r="AB419" s="177"/>
      <c r="AC419" s="177"/>
      <c r="AD419" s="177"/>
      <c r="AE419" s="177"/>
      <c r="AF419" s="177"/>
      <c r="AG419" s="177"/>
      <c r="AH419" s="177"/>
      <c r="AI419" s="177"/>
      <c r="AJ419" s="177"/>
      <c r="AK419" s="177"/>
      <c r="AL419" s="177"/>
      <c r="AM419" s="177"/>
      <c r="AN419" s="177"/>
      <c r="AO419" s="177"/>
      <c r="AP419" s="177"/>
      <c r="AQ419" s="177"/>
      <c r="AR419" s="177"/>
      <c r="AS419" s="177"/>
      <c r="AT419" s="177"/>
      <c r="AU419" s="177"/>
      <c r="AV419" s="177"/>
    </row>
    <row r="420" spans="1:49" s="178" customFormat="1" ht="30" customHeight="1">
      <c r="A420" s="172" t="s">
        <v>11031</v>
      </c>
      <c r="B420" s="172" t="s">
        <v>11018</v>
      </c>
      <c r="C420" s="204" t="s">
        <v>58</v>
      </c>
      <c r="D420" s="173" t="s">
        <v>11003</v>
      </c>
      <c r="E420" s="176"/>
      <c r="F420" s="173" t="s">
        <v>52</v>
      </c>
      <c r="G420" s="173" t="s">
        <v>52</v>
      </c>
      <c r="H420" s="173" t="s">
        <v>52</v>
      </c>
      <c r="I420" s="179" t="s">
        <v>52</v>
      </c>
      <c r="J420" s="180">
        <f>'내역서(갑)'!D19</f>
        <v>404141000</v>
      </c>
      <c r="K420" s="181" t="s">
        <v>52</v>
      </c>
      <c r="L420" s="175">
        <f t="shared" si="1"/>
        <v>404141000</v>
      </c>
      <c r="M420" s="210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7"/>
      <c r="AV420" s="177"/>
    </row>
    <row r="421" spans="1:49" s="178" customFormat="1" ht="30" customHeight="1">
      <c r="A421" s="172" t="s">
        <v>11032</v>
      </c>
      <c r="B421" s="172" t="s">
        <v>11019</v>
      </c>
      <c r="C421" s="204" t="s">
        <v>58</v>
      </c>
      <c r="D421" s="173" t="s">
        <v>11003</v>
      </c>
      <c r="E421" s="176"/>
      <c r="F421" s="173" t="s">
        <v>52</v>
      </c>
      <c r="G421" s="173" t="s">
        <v>52</v>
      </c>
      <c r="H421" s="173" t="s">
        <v>52</v>
      </c>
      <c r="I421" s="179" t="s">
        <v>52</v>
      </c>
      <c r="J421" s="180">
        <f>'내역서(갑)'!D21</f>
        <v>29637000</v>
      </c>
      <c r="K421" s="181" t="s">
        <v>52</v>
      </c>
      <c r="L421" s="175">
        <f t="shared" si="1"/>
        <v>29637000</v>
      </c>
      <c r="M421" s="210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7"/>
      <c r="AV421" s="177"/>
    </row>
    <row r="422" spans="1:49" s="178" customFormat="1" ht="30" customHeight="1">
      <c r="A422" s="172" t="s">
        <v>11020</v>
      </c>
      <c r="B422" s="172" t="s">
        <v>11038</v>
      </c>
      <c r="C422" s="204" t="s">
        <v>58</v>
      </c>
      <c r="D422" s="173" t="s">
        <v>11003</v>
      </c>
      <c r="E422" s="176"/>
      <c r="F422" s="173" t="s">
        <v>52</v>
      </c>
      <c r="G422" s="173" t="s">
        <v>52</v>
      </c>
      <c r="H422" s="173" t="s">
        <v>52</v>
      </c>
      <c r="I422" s="179" t="s">
        <v>52</v>
      </c>
      <c r="J422" s="180">
        <f>'내역서(갑)'!D25</f>
        <v>1386816000</v>
      </c>
      <c r="K422" s="181" t="s">
        <v>52</v>
      </c>
      <c r="L422" s="175">
        <f t="shared" si="1"/>
        <v>1386816000</v>
      </c>
      <c r="M422" s="210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7"/>
      <c r="AV422" s="177"/>
    </row>
    <row r="423" spans="1:49" s="178" customFormat="1" ht="30" customHeight="1">
      <c r="A423" s="172" t="s">
        <v>11021</v>
      </c>
      <c r="B423" s="172" t="s">
        <v>11022</v>
      </c>
      <c r="C423" s="204" t="s">
        <v>58</v>
      </c>
      <c r="D423" s="173" t="s">
        <v>11003</v>
      </c>
      <c r="E423" s="176"/>
      <c r="F423" s="173" t="s">
        <v>52</v>
      </c>
      <c r="G423" s="173" t="s">
        <v>52</v>
      </c>
      <c r="H423" s="173" t="s">
        <v>52</v>
      </c>
      <c r="I423" s="179" t="s">
        <v>52</v>
      </c>
      <c r="J423" s="180">
        <f>'내역서(갑)'!D26</f>
        <v>1505438000</v>
      </c>
      <c r="K423" s="181" t="s">
        <v>52</v>
      </c>
      <c r="L423" s="175">
        <f t="shared" si="1"/>
        <v>1505438000</v>
      </c>
      <c r="M423" s="210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7"/>
      <c r="AV423" s="177"/>
    </row>
    <row r="424" spans="1:49" s="178" customFormat="1" ht="30" customHeight="1">
      <c r="A424" s="172" t="s">
        <v>11055</v>
      </c>
      <c r="B424" s="172" t="s">
        <v>52</v>
      </c>
      <c r="C424" s="205" t="s">
        <v>11050</v>
      </c>
      <c r="D424" s="173" t="s">
        <v>11003</v>
      </c>
      <c r="E424" s="176"/>
      <c r="F424" s="173"/>
      <c r="G424" s="173"/>
      <c r="H424" s="173"/>
      <c r="I424" s="179"/>
      <c r="J424" s="180">
        <f>'내역서(갑)'!D27</f>
        <v>3003269000</v>
      </c>
      <c r="K424" s="181"/>
      <c r="L424" s="175">
        <f t="shared" si="1"/>
        <v>3003269000</v>
      </c>
      <c r="M424" s="204" t="s">
        <v>11023</v>
      </c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7"/>
      <c r="AV424" s="177"/>
      <c r="AW424" s="190" t="s">
        <v>11100</v>
      </c>
    </row>
    <row r="425" spans="1:49" s="178" customFormat="1" ht="30" customHeight="1">
      <c r="A425" s="172" t="s">
        <v>11034</v>
      </c>
      <c r="B425" s="172" t="s">
        <v>52</v>
      </c>
      <c r="C425" s="205" t="s">
        <v>11050</v>
      </c>
      <c r="D425" s="173" t="s">
        <v>11003</v>
      </c>
      <c r="E425" s="176"/>
      <c r="F425" s="173"/>
      <c r="G425" s="173"/>
      <c r="H425" s="173"/>
      <c r="I425" s="179"/>
      <c r="J425" s="180">
        <f>'내역서(갑)'!D28</f>
        <v>48595000</v>
      </c>
      <c r="K425" s="181"/>
      <c r="L425" s="175">
        <f t="shared" si="1"/>
        <v>48595000</v>
      </c>
      <c r="M425" s="204" t="s">
        <v>11023</v>
      </c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90" t="s">
        <v>11100</v>
      </c>
    </row>
    <row r="426" spans="1:49" s="178" customFormat="1" ht="30" customHeight="1">
      <c r="A426" s="172" t="s">
        <v>11024</v>
      </c>
      <c r="B426" s="172" t="s">
        <v>52</v>
      </c>
      <c r="C426" s="205" t="s">
        <v>11050</v>
      </c>
      <c r="D426" s="173" t="s">
        <v>11003</v>
      </c>
      <c r="E426" s="176"/>
      <c r="F426" s="173"/>
      <c r="G426" s="173"/>
      <c r="H426" s="173"/>
      <c r="I426" s="179"/>
      <c r="J426" s="180">
        <f>'내역서(갑)'!D29</f>
        <v>2080000</v>
      </c>
      <c r="K426" s="181"/>
      <c r="L426" s="175">
        <f t="shared" si="1"/>
        <v>2080000</v>
      </c>
      <c r="M426" s="204" t="s">
        <v>11023</v>
      </c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90" t="s">
        <v>11100</v>
      </c>
    </row>
    <row r="427" spans="1:49" s="178" customFormat="1" ht="30" customHeight="1">
      <c r="A427" s="172" t="s">
        <v>11035</v>
      </c>
      <c r="B427" s="172" t="s">
        <v>52</v>
      </c>
      <c r="C427" s="205" t="s">
        <v>11050</v>
      </c>
      <c r="D427" s="173" t="s">
        <v>11003</v>
      </c>
      <c r="E427" s="176"/>
      <c r="F427" s="173"/>
      <c r="G427" s="173"/>
      <c r="H427" s="173"/>
      <c r="I427" s="179"/>
      <c r="J427" s="180">
        <f>'내역서(갑)'!D30</f>
        <v>5207364</v>
      </c>
      <c r="K427" s="181"/>
      <c r="L427" s="175">
        <f t="shared" si="1"/>
        <v>5207364</v>
      </c>
      <c r="M427" s="204" t="s">
        <v>11023</v>
      </c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  <c r="AA427" s="177"/>
      <c r="AB427" s="177"/>
      <c r="AC427" s="177"/>
      <c r="AD427" s="177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7"/>
      <c r="AV427" s="177"/>
      <c r="AW427" s="190" t="s">
        <v>11100</v>
      </c>
    </row>
    <row r="428" spans="1:49" s="178" customFormat="1" ht="30" customHeight="1">
      <c r="A428" s="172" t="s">
        <v>11037</v>
      </c>
      <c r="B428" s="172" t="s">
        <v>11025</v>
      </c>
      <c r="C428" s="204"/>
      <c r="D428" s="173" t="s">
        <v>11003</v>
      </c>
      <c r="E428" s="176"/>
      <c r="F428" s="173" t="s">
        <v>52</v>
      </c>
      <c r="G428" s="173" t="s">
        <v>52</v>
      </c>
      <c r="H428" s="173" t="s">
        <v>52</v>
      </c>
      <c r="I428" s="179" t="s">
        <v>52</v>
      </c>
      <c r="J428" s="180">
        <f>'내역서(갑)'!D32</f>
        <v>3676955636</v>
      </c>
      <c r="K428" s="181" t="s">
        <v>52</v>
      </c>
      <c r="L428" s="175">
        <f t="shared" si="1"/>
        <v>3676955636</v>
      </c>
      <c r="M428" s="210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7"/>
      <c r="AD428" s="177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</row>
    <row r="429" spans="1:49" ht="30.75" customHeight="1">
      <c r="A429" s="172" t="s">
        <v>11036</v>
      </c>
      <c r="B429" s="172" t="s">
        <v>52</v>
      </c>
      <c r="C429" s="204"/>
      <c r="D429" s="173" t="s">
        <v>11003</v>
      </c>
      <c r="E429" s="176"/>
      <c r="F429" s="182">
        <f>TRUNC(F5,-3)</f>
        <v>17150587000</v>
      </c>
      <c r="G429" s="173" t="s">
        <v>52</v>
      </c>
      <c r="H429" s="175">
        <f>TRUNC(H5+H410,-3)</f>
        <v>7122320000</v>
      </c>
      <c r="I429" s="179" t="s">
        <v>52</v>
      </c>
      <c r="J429" s="175">
        <f>TRUNC(J5+SUM(J411:J428),-3)</f>
        <v>16173605000</v>
      </c>
      <c r="K429" s="181" t="s">
        <v>52</v>
      </c>
      <c r="L429" s="175">
        <f>F429+H429+J429</f>
        <v>40446512000</v>
      </c>
      <c r="M429" s="210"/>
    </row>
  </sheetData>
  <mergeCells count="46">
    <mergeCell ref="A1:M1"/>
    <mergeCell ref="S2:S3"/>
    <mergeCell ref="A2:M2"/>
    <mergeCell ref="A3:A4"/>
    <mergeCell ref="B3:B4"/>
    <mergeCell ref="C3:C4"/>
    <mergeCell ref="D3:D4"/>
    <mergeCell ref="E3:F3"/>
    <mergeCell ref="G3:H3"/>
    <mergeCell ref="I3:J3"/>
    <mergeCell ref="K3:L3"/>
    <mergeCell ref="M3:M4"/>
    <mergeCell ref="N2:N3"/>
    <mergeCell ref="O2:O3"/>
    <mergeCell ref="P2:P3"/>
    <mergeCell ref="Q2:Q3"/>
    <mergeCell ref="R2:R3"/>
    <mergeCell ref="AE2:AE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Q2:AQ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R2:AR3"/>
    <mergeCell ref="AS2:AS3"/>
    <mergeCell ref="AT2:AT3"/>
    <mergeCell ref="AU2:AU3"/>
    <mergeCell ref="AV2:AV3"/>
  </mergeCells>
  <phoneticPr fontId="1" type="noConversion"/>
  <conditionalFormatting sqref="F410:L429 A410:D423 A428:D429 A424:B427 D424:D427 M424:M427">
    <cfRule type="expression" dxfId="2" priority="1" stopIfTrue="1">
      <formula>$N409=""</formula>
    </cfRule>
  </conditionalFormatting>
  <pageMargins left="0.39370078740157483" right="0.39370078740157483" top="0.39370078740157483" bottom="0.39370078740157483" header="0" footer="0"/>
  <pageSetup paperSize="9" scale="56" fitToHeight="0" orientation="landscape" r:id="rId1"/>
  <rowBreaks count="1" manualBreakCount="1">
    <brk id="172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428"/>
  <sheetViews>
    <sheetView view="pageBreakPreview" zoomScale="85" zoomScaleNormal="85" zoomScaleSheetLayoutView="85" workbookViewId="0">
      <selection activeCell="E13" sqref="E13"/>
    </sheetView>
  </sheetViews>
  <sheetFormatPr defaultRowHeight="13.5"/>
  <cols>
    <col min="1" max="2" width="30.625" style="2" customWidth="1"/>
    <col min="3" max="3" width="4.625" style="2" customWidth="1"/>
    <col min="4" max="4" width="11.5" style="2" customWidth="1"/>
    <col min="5" max="7" width="15.625" style="2" customWidth="1"/>
    <col min="8" max="37" width="2.625" style="2" hidden="1" customWidth="1"/>
    <col min="38" max="38" width="10.625" style="2" hidden="1" customWidth="1"/>
    <col min="39" max="40" width="1.625" style="2" hidden="1" customWidth="1"/>
    <col min="41" max="41" width="24.625" style="2" hidden="1" customWidth="1"/>
    <col min="42" max="42" width="10.625" style="2" hidden="1" customWidth="1"/>
    <col min="43" max="43" width="16" style="2" customWidth="1"/>
    <col min="44" max="16384" width="9" style="2"/>
  </cols>
  <sheetData>
    <row r="1" spans="1:42" ht="30" customHeight="1">
      <c r="A1" s="272" t="s">
        <v>11062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42" ht="30" customHeight="1">
      <c r="A2" s="273" t="s">
        <v>946</v>
      </c>
      <c r="B2" s="273"/>
      <c r="C2" s="273"/>
      <c r="D2" s="273"/>
      <c r="E2" s="273"/>
      <c r="F2" s="273"/>
      <c r="G2" s="273"/>
      <c r="N2" s="202" t="s">
        <v>25</v>
      </c>
      <c r="O2" s="202" t="s">
        <v>26</v>
      </c>
      <c r="P2" s="202" t="s">
        <v>27</v>
      </c>
      <c r="Q2" s="202" t="s">
        <v>28</v>
      </c>
      <c r="R2" s="202" t="s">
        <v>29</v>
      </c>
      <c r="S2" s="202" t="s">
        <v>30</v>
      </c>
      <c r="T2" s="202" t="s">
        <v>31</v>
      </c>
      <c r="U2" s="202" t="s">
        <v>32</v>
      </c>
      <c r="V2" s="202" t="s">
        <v>33</v>
      </c>
      <c r="W2" s="202" t="s">
        <v>34</v>
      </c>
      <c r="X2" s="202" t="s">
        <v>35</v>
      </c>
      <c r="Y2" s="202" t="s">
        <v>36</v>
      </c>
      <c r="Z2" s="202" t="s">
        <v>37</v>
      </c>
      <c r="AA2" s="202" t="s">
        <v>38</v>
      </c>
      <c r="AB2" s="202" t="s">
        <v>39</v>
      </c>
      <c r="AC2" s="202" t="s">
        <v>40</v>
      </c>
      <c r="AD2" s="202" t="s">
        <v>41</v>
      </c>
      <c r="AE2" s="202" t="s">
        <v>42</v>
      </c>
      <c r="AF2" s="202" t="s">
        <v>43</v>
      </c>
      <c r="AG2" s="202" t="s">
        <v>44</v>
      </c>
      <c r="AH2" s="202" t="s">
        <v>45</v>
      </c>
      <c r="AI2" s="202" t="s">
        <v>46</v>
      </c>
      <c r="AJ2" s="202" t="s">
        <v>47</v>
      </c>
      <c r="AK2" s="202" t="s">
        <v>48</v>
      </c>
      <c r="AL2" s="202" t="s">
        <v>16</v>
      </c>
      <c r="AM2" s="202" t="s">
        <v>17</v>
      </c>
      <c r="AN2" s="202" t="s">
        <v>49</v>
      </c>
      <c r="AO2" s="202" t="s">
        <v>50</v>
      </c>
    </row>
    <row r="3" spans="1:42" s="190" customFormat="1" ht="30" customHeight="1">
      <c r="A3" s="201" t="s">
        <v>11043</v>
      </c>
      <c r="B3" s="201" t="s">
        <v>11044</v>
      </c>
      <c r="C3" s="201" t="s">
        <v>11045</v>
      </c>
      <c r="D3" s="201" t="s">
        <v>11046</v>
      </c>
      <c r="E3" s="201" t="s">
        <v>11047</v>
      </c>
      <c r="F3" s="203" t="s">
        <v>11048</v>
      </c>
      <c r="G3" s="201" t="s">
        <v>11049</v>
      </c>
      <c r="H3" s="202" t="s">
        <v>14</v>
      </c>
      <c r="I3" s="202" t="s">
        <v>21</v>
      </c>
      <c r="J3" s="202" t="s">
        <v>13</v>
      </c>
      <c r="K3" s="202" t="s">
        <v>22</v>
      </c>
      <c r="L3" s="202" t="s">
        <v>23</v>
      </c>
      <c r="M3" s="202" t="s">
        <v>24</v>
      </c>
      <c r="N3" s="189"/>
    </row>
    <row r="4" spans="1:42" s="199" customFormat="1" ht="30" customHeight="1">
      <c r="A4" s="184" t="s">
        <v>11039</v>
      </c>
      <c r="B4" s="185" t="s">
        <v>52</v>
      </c>
      <c r="C4" s="185" t="s">
        <v>52</v>
      </c>
      <c r="D4" s="184">
        <v>1</v>
      </c>
      <c r="E4" s="206"/>
      <c r="F4" s="206">
        <f>'내역서(을지-재노경)'!L5</f>
        <v>26942785982</v>
      </c>
      <c r="G4" s="185" t="s">
        <v>52</v>
      </c>
      <c r="H4" s="187" t="s">
        <v>53</v>
      </c>
      <c r="I4" s="187" t="s">
        <v>52</v>
      </c>
      <c r="J4" s="187" t="s">
        <v>52</v>
      </c>
      <c r="K4" s="187" t="s">
        <v>52</v>
      </c>
      <c r="L4" s="188">
        <v>1</v>
      </c>
      <c r="M4" s="187" t="s">
        <v>52</v>
      </c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</row>
    <row r="5" spans="1:42" s="199" customFormat="1" ht="30" customHeight="1">
      <c r="A5" s="191" t="s">
        <v>11087</v>
      </c>
      <c r="B5" s="191" t="s">
        <v>52</v>
      </c>
      <c r="C5" s="192" t="s">
        <v>58</v>
      </c>
      <c r="D5" s="193">
        <v>1</v>
      </c>
      <c r="E5" s="207" t="s">
        <v>52</v>
      </c>
      <c r="F5" s="207">
        <f>F6+F175+F244+F313+F374</f>
        <v>26942785982</v>
      </c>
      <c r="G5" s="191" t="s">
        <v>52</v>
      </c>
      <c r="H5" s="196"/>
      <c r="I5" s="197"/>
      <c r="J5" s="197"/>
      <c r="K5" s="198" t="s">
        <v>68</v>
      </c>
      <c r="L5" s="197"/>
      <c r="M5" s="197"/>
      <c r="N5" s="198" t="s">
        <v>56</v>
      </c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8" t="s">
        <v>52</v>
      </c>
      <c r="AM5" s="198" t="s">
        <v>52</v>
      </c>
      <c r="AN5" s="197"/>
      <c r="AO5" s="198" t="s">
        <v>78</v>
      </c>
      <c r="AP5" s="197">
        <v>339</v>
      </c>
    </row>
    <row r="6" spans="1:42" s="199" customFormat="1" ht="30" customHeight="1">
      <c r="A6" s="191" t="s">
        <v>948</v>
      </c>
      <c r="B6" s="191" t="s">
        <v>52</v>
      </c>
      <c r="C6" s="192" t="s">
        <v>58</v>
      </c>
      <c r="D6" s="193">
        <v>1</v>
      </c>
      <c r="E6" s="207" t="s">
        <v>52</v>
      </c>
      <c r="F6" s="207">
        <v>21238577562</v>
      </c>
      <c r="G6" s="191" t="s">
        <v>52</v>
      </c>
      <c r="H6" s="196"/>
      <c r="I6" s="198" t="s">
        <v>52</v>
      </c>
      <c r="J6" s="198" t="s">
        <v>52</v>
      </c>
      <c r="K6" s="198" t="s">
        <v>68</v>
      </c>
      <c r="L6" s="198" t="s">
        <v>57</v>
      </c>
      <c r="M6" s="198" t="s">
        <v>56</v>
      </c>
      <c r="N6" s="198" t="s">
        <v>57</v>
      </c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8" t="s">
        <v>52</v>
      </c>
      <c r="AM6" s="198" t="s">
        <v>52</v>
      </c>
      <c r="AN6" s="197"/>
      <c r="AO6" s="198" t="s">
        <v>85</v>
      </c>
      <c r="AP6" s="197">
        <v>163</v>
      </c>
    </row>
    <row r="7" spans="1:42" ht="30" customHeight="1">
      <c r="A7" s="191" t="s">
        <v>953</v>
      </c>
      <c r="B7" s="191" t="s">
        <v>52</v>
      </c>
      <c r="C7" s="192" t="s">
        <v>58</v>
      </c>
      <c r="D7" s="193">
        <v>1</v>
      </c>
      <c r="E7" s="207" t="s">
        <v>52</v>
      </c>
      <c r="F7" s="207">
        <v>4049836347</v>
      </c>
      <c r="G7" s="191" t="s">
        <v>52</v>
      </c>
      <c r="H7" s="196"/>
      <c r="I7" s="198" t="s">
        <v>52</v>
      </c>
      <c r="J7" s="198" t="s">
        <v>52</v>
      </c>
      <c r="K7" s="198" t="s">
        <v>68</v>
      </c>
      <c r="L7" s="198" t="s">
        <v>56</v>
      </c>
      <c r="M7" s="198" t="s">
        <v>56</v>
      </c>
      <c r="N7" s="7" t="s">
        <v>57</v>
      </c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7" t="s">
        <v>52</v>
      </c>
      <c r="AM7" s="7" t="s">
        <v>52</v>
      </c>
      <c r="AN7" s="200"/>
      <c r="AO7" s="7" t="s">
        <v>86</v>
      </c>
      <c r="AP7" s="200">
        <v>164</v>
      </c>
    </row>
    <row r="8" spans="1:42" ht="30" customHeight="1">
      <c r="A8" s="130" t="s">
        <v>958</v>
      </c>
      <c r="B8" s="130" t="s">
        <v>959</v>
      </c>
      <c r="C8" s="136" t="s">
        <v>960</v>
      </c>
      <c r="D8" s="133">
        <v>1.9710000000000001</v>
      </c>
      <c r="E8" s="208">
        <v>16413139</v>
      </c>
      <c r="F8" s="208">
        <v>32350296</v>
      </c>
      <c r="G8" s="136" t="s">
        <v>965</v>
      </c>
      <c r="H8" s="132"/>
      <c r="I8" s="7" t="s">
        <v>52</v>
      </c>
      <c r="J8" s="7" t="s">
        <v>52</v>
      </c>
      <c r="K8" s="7" t="s">
        <v>68</v>
      </c>
      <c r="L8" s="7" t="s">
        <v>56</v>
      </c>
      <c r="M8" s="7" t="s">
        <v>56</v>
      </c>
      <c r="N8" s="7" t="s">
        <v>57</v>
      </c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7" t="s">
        <v>52</v>
      </c>
      <c r="AM8" s="7" t="s">
        <v>52</v>
      </c>
      <c r="AN8" s="200"/>
      <c r="AO8" s="7" t="s">
        <v>87</v>
      </c>
      <c r="AP8" s="200">
        <v>165</v>
      </c>
    </row>
    <row r="9" spans="1:42" ht="30" customHeight="1">
      <c r="A9" s="130" t="s">
        <v>958</v>
      </c>
      <c r="B9" s="130" t="s">
        <v>966</v>
      </c>
      <c r="C9" s="136" t="s">
        <v>960</v>
      </c>
      <c r="D9" s="133">
        <v>5.7850000000000001</v>
      </c>
      <c r="E9" s="208">
        <v>17276589</v>
      </c>
      <c r="F9" s="208">
        <v>99945066</v>
      </c>
      <c r="G9" s="136" t="s">
        <v>969</v>
      </c>
      <c r="H9" s="132"/>
      <c r="I9" s="7" t="s">
        <v>52</v>
      </c>
      <c r="J9" s="7" t="s">
        <v>52</v>
      </c>
      <c r="K9" s="7" t="s">
        <v>68</v>
      </c>
      <c r="L9" s="7" t="s">
        <v>56</v>
      </c>
      <c r="M9" s="7" t="s">
        <v>56</v>
      </c>
      <c r="N9" s="7" t="s">
        <v>57</v>
      </c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7" t="s">
        <v>52</v>
      </c>
      <c r="AM9" s="7" t="s">
        <v>52</v>
      </c>
      <c r="AN9" s="200"/>
      <c r="AO9" s="7" t="s">
        <v>88</v>
      </c>
      <c r="AP9" s="200">
        <v>166</v>
      </c>
    </row>
    <row r="10" spans="1:42" ht="30" customHeight="1">
      <c r="A10" s="130" t="s">
        <v>958</v>
      </c>
      <c r="B10" s="130" t="s">
        <v>970</v>
      </c>
      <c r="C10" s="136" t="s">
        <v>960</v>
      </c>
      <c r="D10" s="133">
        <v>8.5999999999999993E-2</v>
      </c>
      <c r="E10" s="208">
        <v>34784926</v>
      </c>
      <c r="F10" s="208">
        <v>2991502</v>
      </c>
      <c r="G10" s="136" t="s">
        <v>975</v>
      </c>
      <c r="H10" s="132"/>
      <c r="I10" s="7" t="s">
        <v>52</v>
      </c>
      <c r="J10" s="7" t="s">
        <v>52</v>
      </c>
      <c r="K10" s="7" t="s">
        <v>68</v>
      </c>
      <c r="L10" s="7" t="s">
        <v>56</v>
      </c>
      <c r="M10" s="7" t="s">
        <v>56</v>
      </c>
      <c r="N10" s="7" t="s">
        <v>57</v>
      </c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7" t="s">
        <v>52</v>
      </c>
      <c r="AM10" s="7" t="s">
        <v>52</v>
      </c>
      <c r="AN10" s="200"/>
      <c r="AO10" s="7" t="s">
        <v>89</v>
      </c>
      <c r="AP10" s="200">
        <v>167</v>
      </c>
    </row>
    <row r="11" spans="1:42" ht="30" customHeight="1">
      <c r="A11" s="130" t="s">
        <v>958</v>
      </c>
      <c r="B11" s="130" t="s">
        <v>976</v>
      </c>
      <c r="C11" s="136" t="s">
        <v>960</v>
      </c>
      <c r="D11" s="133">
        <v>6.3579999999999997</v>
      </c>
      <c r="E11" s="208">
        <v>18037970</v>
      </c>
      <c r="F11" s="208">
        <v>114685412</v>
      </c>
      <c r="G11" s="136" t="s">
        <v>981</v>
      </c>
      <c r="H11" s="132"/>
      <c r="I11" s="7" t="s">
        <v>52</v>
      </c>
      <c r="J11" s="7" t="s">
        <v>52</v>
      </c>
      <c r="K11" s="7" t="s">
        <v>68</v>
      </c>
      <c r="L11" s="7" t="s">
        <v>56</v>
      </c>
      <c r="M11" s="7" t="s">
        <v>56</v>
      </c>
      <c r="N11" s="7" t="s">
        <v>57</v>
      </c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7" t="s">
        <v>52</v>
      </c>
      <c r="AM11" s="7" t="s">
        <v>52</v>
      </c>
      <c r="AN11" s="200"/>
      <c r="AO11" s="7" t="s">
        <v>90</v>
      </c>
      <c r="AP11" s="200">
        <v>168</v>
      </c>
    </row>
    <row r="12" spans="1:42" ht="30" customHeight="1">
      <c r="A12" s="130" t="s">
        <v>958</v>
      </c>
      <c r="B12" s="130" t="s">
        <v>982</v>
      </c>
      <c r="C12" s="136" t="s">
        <v>960</v>
      </c>
      <c r="D12" s="133">
        <v>9.1780000000000008</v>
      </c>
      <c r="E12" s="208">
        <v>18958066</v>
      </c>
      <c r="F12" s="208">
        <v>173997128</v>
      </c>
      <c r="G12" s="136" t="s">
        <v>985</v>
      </c>
      <c r="H12" s="132"/>
      <c r="I12" s="7" t="s">
        <v>52</v>
      </c>
      <c r="J12" s="7" t="s">
        <v>52</v>
      </c>
      <c r="K12" s="7" t="s">
        <v>68</v>
      </c>
      <c r="L12" s="7" t="s">
        <v>56</v>
      </c>
      <c r="M12" s="7" t="s">
        <v>56</v>
      </c>
      <c r="N12" s="7" t="s">
        <v>57</v>
      </c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7" t="s">
        <v>52</v>
      </c>
      <c r="AM12" s="7" t="s">
        <v>52</v>
      </c>
      <c r="AN12" s="200"/>
      <c r="AO12" s="7" t="s">
        <v>91</v>
      </c>
      <c r="AP12" s="200">
        <v>169</v>
      </c>
    </row>
    <row r="13" spans="1:42" ht="30" customHeight="1">
      <c r="A13" s="130" t="s">
        <v>958</v>
      </c>
      <c r="B13" s="130" t="s">
        <v>986</v>
      </c>
      <c r="C13" s="136" t="s">
        <v>960</v>
      </c>
      <c r="D13" s="133">
        <v>6.4960000000000004</v>
      </c>
      <c r="E13" s="208">
        <v>37723982</v>
      </c>
      <c r="F13" s="208">
        <v>245054986</v>
      </c>
      <c r="G13" s="136" t="s">
        <v>991</v>
      </c>
      <c r="H13" s="132"/>
      <c r="I13" s="7" t="s">
        <v>52</v>
      </c>
      <c r="J13" s="7" t="s">
        <v>52</v>
      </c>
      <c r="K13" s="7" t="s">
        <v>68</v>
      </c>
      <c r="L13" s="7" t="s">
        <v>56</v>
      </c>
      <c r="M13" s="7" t="s">
        <v>56</v>
      </c>
      <c r="N13" s="7" t="s">
        <v>57</v>
      </c>
      <c r="O13" s="200"/>
      <c r="P13" s="200"/>
      <c r="Q13" s="200"/>
      <c r="R13" s="200"/>
      <c r="S13" s="200"/>
      <c r="T13" s="200"/>
      <c r="U13" s="200"/>
      <c r="V13" s="200"/>
      <c r="W13" s="200"/>
      <c r="X13" s="200"/>
      <c r="Y13" s="200"/>
      <c r="Z13" s="200"/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  <c r="AK13" s="200"/>
      <c r="AL13" s="7" t="s">
        <v>52</v>
      </c>
      <c r="AM13" s="7" t="s">
        <v>52</v>
      </c>
      <c r="AN13" s="200"/>
      <c r="AO13" s="7" t="s">
        <v>92</v>
      </c>
      <c r="AP13" s="200">
        <v>170</v>
      </c>
    </row>
    <row r="14" spans="1:42" ht="30" customHeight="1">
      <c r="A14" s="130" t="s">
        <v>958</v>
      </c>
      <c r="B14" s="130" t="s">
        <v>992</v>
      </c>
      <c r="C14" s="136" t="s">
        <v>960</v>
      </c>
      <c r="D14" s="133">
        <v>22.545000000000002</v>
      </c>
      <c r="E14" s="208">
        <v>17153805</v>
      </c>
      <c r="F14" s="208">
        <v>386732532</v>
      </c>
      <c r="G14" s="136" t="s">
        <v>997</v>
      </c>
      <c r="H14" s="132"/>
      <c r="I14" s="7" t="s">
        <v>52</v>
      </c>
      <c r="J14" s="7" t="s">
        <v>52</v>
      </c>
      <c r="K14" s="7" t="s">
        <v>68</v>
      </c>
      <c r="L14" s="7" t="s">
        <v>56</v>
      </c>
      <c r="M14" s="7" t="s">
        <v>56</v>
      </c>
      <c r="N14" s="7" t="s">
        <v>57</v>
      </c>
      <c r="O14" s="200"/>
      <c r="P14" s="200"/>
      <c r="Q14" s="200"/>
      <c r="R14" s="200"/>
      <c r="S14" s="200"/>
      <c r="T14" s="200"/>
      <c r="U14" s="200"/>
      <c r="V14" s="200"/>
      <c r="W14" s="200"/>
      <c r="X14" s="200"/>
      <c r="Y14" s="200"/>
      <c r="Z14" s="200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200"/>
      <c r="AL14" s="7" t="s">
        <v>52</v>
      </c>
      <c r="AM14" s="7" t="s">
        <v>52</v>
      </c>
      <c r="AN14" s="200"/>
      <c r="AO14" s="7" t="s">
        <v>93</v>
      </c>
      <c r="AP14" s="200">
        <v>171</v>
      </c>
    </row>
    <row r="15" spans="1:42" ht="30" customHeight="1">
      <c r="A15" s="130" t="s">
        <v>958</v>
      </c>
      <c r="B15" s="130" t="s">
        <v>998</v>
      </c>
      <c r="C15" s="136" t="s">
        <v>960</v>
      </c>
      <c r="D15" s="133">
        <v>5.4429999999999996</v>
      </c>
      <c r="E15" s="208">
        <v>18018560</v>
      </c>
      <c r="F15" s="208">
        <v>98075020</v>
      </c>
      <c r="G15" s="136" t="s">
        <v>1001</v>
      </c>
      <c r="H15" s="132"/>
      <c r="I15" s="7" t="s">
        <v>52</v>
      </c>
      <c r="J15" s="7" t="s">
        <v>52</v>
      </c>
      <c r="K15" s="7" t="s">
        <v>68</v>
      </c>
      <c r="L15" s="7" t="s">
        <v>56</v>
      </c>
      <c r="M15" s="7" t="s">
        <v>56</v>
      </c>
      <c r="N15" s="7" t="s">
        <v>57</v>
      </c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7" t="s">
        <v>52</v>
      </c>
      <c r="AM15" s="7" t="s">
        <v>52</v>
      </c>
      <c r="AN15" s="200"/>
      <c r="AO15" s="7" t="s">
        <v>94</v>
      </c>
      <c r="AP15" s="200">
        <v>172</v>
      </c>
    </row>
    <row r="16" spans="1:42" ht="30" customHeight="1">
      <c r="A16" s="130" t="s">
        <v>958</v>
      </c>
      <c r="B16" s="130" t="s">
        <v>1002</v>
      </c>
      <c r="C16" s="136" t="s">
        <v>960</v>
      </c>
      <c r="D16" s="133">
        <v>0.21</v>
      </c>
      <c r="E16" s="208">
        <v>35684917</v>
      </c>
      <c r="F16" s="208">
        <v>7493831</v>
      </c>
      <c r="G16" s="136" t="s">
        <v>1007</v>
      </c>
      <c r="H16" s="132"/>
      <c r="I16" s="7" t="s">
        <v>52</v>
      </c>
      <c r="J16" s="7" t="s">
        <v>52</v>
      </c>
      <c r="K16" s="7" t="s">
        <v>68</v>
      </c>
      <c r="L16" s="7" t="s">
        <v>56</v>
      </c>
      <c r="M16" s="7" t="s">
        <v>56</v>
      </c>
      <c r="N16" s="7" t="s">
        <v>57</v>
      </c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7" t="s">
        <v>52</v>
      </c>
      <c r="AM16" s="7" t="s">
        <v>52</v>
      </c>
      <c r="AN16" s="200"/>
      <c r="AO16" s="7" t="s">
        <v>95</v>
      </c>
      <c r="AP16" s="200">
        <v>173</v>
      </c>
    </row>
    <row r="17" spans="1:42" ht="30" customHeight="1">
      <c r="A17" s="130" t="s">
        <v>958</v>
      </c>
      <c r="B17" s="130" t="s">
        <v>1008</v>
      </c>
      <c r="C17" s="136" t="s">
        <v>960</v>
      </c>
      <c r="D17" s="133">
        <v>0.35799999999999998</v>
      </c>
      <c r="E17" s="208">
        <v>16465391</v>
      </c>
      <c r="F17" s="208">
        <v>5894608</v>
      </c>
      <c r="G17" s="136" t="s">
        <v>1013</v>
      </c>
      <c r="H17" s="132"/>
      <c r="I17" s="7" t="s">
        <v>52</v>
      </c>
      <c r="J17" s="7" t="s">
        <v>52</v>
      </c>
      <c r="K17" s="7" t="s">
        <v>68</v>
      </c>
      <c r="L17" s="7" t="s">
        <v>56</v>
      </c>
      <c r="M17" s="7" t="s">
        <v>56</v>
      </c>
      <c r="N17" s="7" t="s">
        <v>57</v>
      </c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7" t="s">
        <v>52</v>
      </c>
      <c r="AM17" s="7" t="s">
        <v>52</v>
      </c>
      <c r="AN17" s="200"/>
      <c r="AO17" s="7" t="s">
        <v>96</v>
      </c>
      <c r="AP17" s="200">
        <v>174</v>
      </c>
    </row>
    <row r="18" spans="1:42" ht="30" customHeight="1">
      <c r="A18" s="130" t="s">
        <v>1014</v>
      </c>
      <c r="B18" s="130" t="s">
        <v>1015</v>
      </c>
      <c r="C18" s="136" t="s">
        <v>960</v>
      </c>
      <c r="D18" s="133">
        <v>4.9000000000000002E-2</v>
      </c>
      <c r="E18" s="208">
        <v>37729243</v>
      </c>
      <c r="F18" s="208">
        <v>1848731</v>
      </c>
      <c r="G18" s="136" t="s">
        <v>1020</v>
      </c>
      <c r="H18" s="132"/>
      <c r="I18" s="7" t="s">
        <v>52</v>
      </c>
      <c r="J18" s="7" t="s">
        <v>52</v>
      </c>
      <c r="K18" s="7" t="s">
        <v>68</v>
      </c>
      <c r="L18" s="7" t="s">
        <v>56</v>
      </c>
      <c r="M18" s="7" t="s">
        <v>56</v>
      </c>
      <c r="N18" s="7" t="s">
        <v>57</v>
      </c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7" t="s">
        <v>52</v>
      </c>
      <c r="AM18" s="7" t="s">
        <v>52</v>
      </c>
      <c r="AN18" s="200"/>
      <c r="AO18" s="7" t="s">
        <v>97</v>
      </c>
      <c r="AP18" s="200">
        <v>175</v>
      </c>
    </row>
    <row r="19" spans="1:42" ht="30" customHeight="1">
      <c r="A19" s="130" t="s">
        <v>1014</v>
      </c>
      <c r="B19" s="130" t="s">
        <v>1021</v>
      </c>
      <c r="C19" s="136" t="s">
        <v>960</v>
      </c>
      <c r="D19" s="133">
        <v>0.188</v>
      </c>
      <c r="E19" s="208">
        <v>70971401</v>
      </c>
      <c r="F19" s="208">
        <v>13342622</v>
      </c>
      <c r="G19" s="136" t="s">
        <v>1025</v>
      </c>
      <c r="H19" s="132"/>
      <c r="I19" s="7" t="s">
        <v>52</v>
      </c>
      <c r="J19" s="7" t="s">
        <v>52</v>
      </c>
      <c r="K19" s="7" t="s">
        <v>68</v>
      </c>
      <c r="L19" s="7" t="s">
        <v>56</v>
      </c>
      <c r="M19" s="7" t="s">
        <v>56</v>
      </c>
      <c r="N19" s="7" t="s">
        <v>57</v>
      </c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7" t="s">
        <v>52</v>
      </c>
      <c r="AM19" s="7" t="s">
        <v>52</v>
      </c>
      <c r="AN19" s="200"/>
      <c r="AO19" s="7" t="s">
        <v>98</v>
      </c>
      <c r="AP19" s="200">
        <v>176</v>
      </c>
    </row>
    <row r="20" spans="1:42" ht="30" customHeight="1">
      <c r="A20" s="130" t="s">
        <v>1026</v>
      </c>
      <c r="B20" s="130" t="s">
        <v>1015</v>
      </c>
      <c r="C20" s="136" t="s">
        <v>960</v>
      </c>
      <c r="D20" s="133">
        <v>0.28000000000000003</v>
      </c>
      <c r="E20" s="208">
        <v>11106568</v>
      </c>
      <c r="F20" s="208">
        <v>3109837</v>
      </c>
      <c r="G20" s="136" t="s">
        <v>1031</v>
      </c>
      <c r="H20" s="132"/>
      <c r="I20" s="7" t="s">
        <v>52</v>
      </c>
      <c r="J20" s="7" t="s">
        <v>52</v>
      </c>
      <c r="K20" s="7" t="s">
        <v>68</v>
      </c>
      <c r="L20" s="7" t="s">
        <v>56</v>
      </c>
      <c r="M20" s="7" t="s">
        <v>56</v>
      </c>
      <c r="N20" s="7" t="s">
        <v>57</v>
      </c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7" t="s">
        <v>52</v>
      </c>
      <c r="AM20" s="7" t="s">
        <v>52</v>
      </c>
      <c r="AN20" s="200"/>
      <c r="AO20" s="7" t="s">
        <v>99</v>
      </c>
      <c r="AP20" s="200">
        <v>177</v>
      </c>
    </row>
    <row r="21" spans="1:42" ht="30" customHeight="1">
      <c r="A21" s="130" t="s">
        <v>1026</v>
      </c>
      <c r="B21" s="130" t="s">
        <v>1021</v>
      </c>
      <c r="C21" s="136" t="s">
        <v>960</v>
      </c>
      <c r="D21" s="133">
        <v>0.70399999999999996</v>
      </c>
      <c r="E21" s="208">
        <v>23730526</v>
      </c>
      <c r="F21" s="208">
        <v>16706289</v>
      </c>
      <c r="G21" s="136" t="s">
        <v>1035</v>
      </c>
      <c r="H21" s="132"/>
      <c r="I21" s="7" t="s">
        <v>52</v>
      </c>
      <c r="J21" s="7" t="s">
        <v>52</v>
      </c>
      <c r="K21" s="7" t="s">
        <v>68</v>
      </c>
      <c r="L21" s="7" t="s">
        <v>56</v>
      </c>
      <c r="M21" s="7" t="s">
        <v>56</v>
      </c>
      <c r="N21" s="7" t="s">
        <v>57</v>
      </c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7" t="s">
        <v>52</v>
      </c>
      <c r="AM21" s="7" t="s">
        <v>52</v>
      </c>
      <c r="AN21" s="200"/>
      <c r="AO21" s="7" t="s">
        <v>100</v>
      </c>
      <c r="AP21" s="200">
        <v>178</v>
      </c>
    </row>
    <row r="22" spans="1:42" ht="30" customHeight="1">
      <c r="A22" s="130" t="s">
        <v>1036</v>
      </c>
      <c r="B22" s="130" t="s">
        <v>1037</v>
      </c>
      <c r="C22" s="136" t="s">
        <v>65</v>
      </c>
      <c r="D22" s="133">
        <v>18</v>
      </c>
      <c r="E22" s="208">
        <v>16723</v>
      </c>
      <c r="F22" s="208">
        <v>301014</v>
      </c>
      <c r="G22" s="136" t="s">
        <v>1042</v>
      </c>
      <c r="H22" s="132"/>
      <c r="I22" s="7" t="s">
        <v>52</v>
      </c>
      <c r="J22" s="7" t="s">
        <v>52</v>
      </c>
      <c r="K22" s="7" t="s">
        <v>68</v>
      </c>
      <c r="L22" s="7" t="s">
        <v>56</v>
      </c>
      <c r="M22" s="7" t="s">
        <v>56</v>
      </c>
      <c r="N22" s="7" t="s">
        <v>57</v>
      </c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7" t="s">
        <v>52</v>
      </c>
      <c r="AM22" s="7" t="s">
        <v>52</v>
      </c>
      <c r="AN22" s="200"/>
      <c r="AO22" s="7" t="s">
        <v>101</v>
      </c>
      <c r="AP22" s="200">
        <v>179</v>
      </c>
    </row>
    <row r="23" spans="1:42" ht="30" customHeight="1">
      <c r="A23" s="130" t="s">
        <v>1043</v>
      </c>
      <c r="B23" s="130" t="s">
        <v>1044</v>
      </c>
      <c r="C23" s="136" t="s">
        <v>1045</v>
      </c>
      <c r="D23" s="135">
        <v>144082.35</v>
      </c>
      <c r="E23" s="208">
        <v>696</v>
      </c>
      <c r="F23" s="208">
        <v>100281314</v>
      </c>
      <c r="G23" s="136" t="s">
        <v>1050</v>
      </c>
      <c r="H23" s="132"/>
      <c r="I23" s="7" t="s">
        <v>52</v>
      </c>
      <c r="J23" s="7" t="s">
        <v>52</v>
      </c>
      <c r="K23" s="7" t="s">
        <v>68</v>
      </c>
      <c r="L23" s="7" t="s">
        <v>56</v>
      </c>
      <c r="M23" s="7" t="s">
        <v>56</v>
      </c>
      <c r="N23" s="7" t="s">
        <v>57</v>
      </c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7" t="s">
        <v>52</v>
      </c>
      <c r="AM23" s="7" t="s">
        <v>52</v>
      </c>
      <c r="AN23" s="200"/>
      <c r="AO23" s="7" t="s">
        <v>102</v>
      </c>
      <c r="AP23" s="200">
        <v>180</v>
      </c>
    </row>
    <row r="24" spans="1:42" ht="30" customHeight="1">
      <c r="A24" s="130" t="s">
        <v>1051</v>
      </c>
      <c r="B24" s="130" t="s">
        <v>1052</v>
      </c>
      <c r="C24" s="136" t="s">
        <v>1045</v>
      </c>
      <c r="D24" s="135">
        <v>73105.3</v>
      </c>
      <c r="E24" s="208">
        <v>1281</v>
      </c>
      <c r="F24" s="208">
        <v>93647887</v>
      </c>
      <c r="G24" s="136" t="s">
        <v>1057</v>
      </c>
      <c r="H24" s="132"/>
      <c r="I24" s="7" t="s">
        <v>52</v>
      </c>
      <c r="J24" s="7" t="s">
        <v>52</v>
      </c>
      <c r="K24" s="7" t="s">
        <v>68</v>
      </c>
      <c r="L24" s="7" t="s">
        <v>56</v>
      </c>
      <c r="M24" s="7" t="s">
        <v>56</v>
      </c>
      <c r="N24" s="7" t="s">
        <v>57</v>
      </c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7" t="s">
        <v>52</v>
      </c>
      <c r="AM24" s="7" t="s">
        <v>52</v>
      </c>
      <c r="AN24" s="200"/>
      <c r="AO24" s="7" t="s">
        <v>103</v>
      </c>
      <c r="AP24" s="200">
        <v>181</v>
      </c>
    </row>
    <row r="25" spans="1:42" ht="30" customHeight="1">
      <c r="A25" s="130" t="s">
        <v>1051</v>
      </c>
      <c r="B25" s="130" t="s">
        <v>1058</v>
      </c>
      <c r="C25" s="136" t="s">
        <v>1045</v>
      </c>
      <c r="D25" s="135">
        <v>31324.67</v>
      </c>
      <c r="E25" s="208">
        <v>1315</v>
      </c>
      <c r="F25" s="208">
        <v>41191939</v>
      </c>
      <c r="G25" s="136" t="s">
        <v>1061</v>
      </c>
      <c r="H25" s="132"/>
      <c r="I25" s="7" t="s">
        <v>52</v>
      </c>
      <c r="J25" s="7" t="s">
        <v>52</v>
      </c>
      <c r="K25" s="7" t="s">
        <v>68</v>
      </c>
      <c r="L25" s="7" t="s">
        <v>56</v>
      </c>
      <c r="M25" s="7" t="s">
        <v>56</v>
      </c>
      <c r="N25" s="7" t="s">
        <v>57</v>
      </c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7" t="s">
        <v>52</v>
      </c>
      <c r="AM25" s="7" t="s">
        <v>52</v>
      </c>
      <c r="AN25" s="200"/>
      <c r="AO25" s="7" t="s">
        <v>104</v>
      </c>
      <c r="AP25" s="200">
        <v>182</v>
      </c>
    </row>
    <row r="26" spans="1:42" ht="30" customHeight="1">
      <c r="A26" s="130" t="s">
        <v>1051</v>
      </c>
      <c r="B26" s="130" t="s">
        <v>1062</v>
      </c>
      <c r="C26" s="136" t="s">
        <v>1045</v>
      </c>
      <c r="D26" s="135">
        <v>18290.32</v>
      </c>
      <c r="E26" s="208">
        <v>1784</v>
      </c>
      <c r="F26" s="208">
        <v>32629930</v>
      </c>
      <c r="G26" s="136" t="s">
        <v>1066</v>
      </c>
      <c r="H26" s="132"/>
      <c r="I26" s="7" t="s">
        <v>52</v>
      </c>
      <c r="J26" s="7" t="s">
        <v>52</v>
      </c>
      <c r="K26" s="7" t="s">
        <v>68</v>
      </c>
      <c r="L26" s="7" t="s">
        <v>56</v>
      </c>
      <c r="M26" s="7" t="s">
        <v>56</v>
      </c>
      <c r="N26" s="7" t="s">
        <v>57</v>
      </c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7" t="s">
        <v>52</v>
      </c>
      <c r="AM26" s="7" t="s">
        <v>52</v>
      </c>
      <c r="AN26" s="200"/>
      <c r="AO26" s="7" t="s">
        <v>105</v>
      </c>
      <c r="AP26" s="200">
        <v>183</v>
      </c>
    </row>
    <row r="27" spans="1:42" ht="30" customHeight="1">
      <c r="A27" s="130" t="s">
        <v>1051</v>
      </c>
      <c r="B27" s="130" t="s">
        <v>1067</v>
      </c>
      <c r="C27" s="136" t="s">
        <v>1045</v>
      </c>
      <c r="D27" s="135">
        <v>8138.93</v>
      </c>
      <c r="E27" s="208">
        <v>650</v>
      </c>
      <c r="F27" s="208">
        <v>5290304</v>
      </c>
      <c r="G27" s="136" t="s">
        <v>1071</v>
      </c>
      <c r="H27" s="132"/>
      <c r="I27" s="7" t="s">
        <v>52</v>
      </c>
      <c r="J27" s="7" t="s">
        <v>52</v>
      </c>
      <c r="K27" s="7" t="s">
        <v>68</v>
      </c>
      <c r="L27" s="7" t="s">
        <v>56</v>
      </c>
      <c r="M27" s="7" t="s">
        <v>56</v>
      </c>
      <c r="N27" s="7" t="s">
        <v>57</v>
      </c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7" t="s">
        <v>52</v>
      </c>
      <c r="AM27" s="7" t="s">
        <v>52</v>
      </c>
      <c r="AN27" s="200"/>
      <c r="AO27" s="7" t="s">
        <v>106</v>
      </c>
      <c r="AP27" s="200">
        <v>184</v>
      </c>
    </row>
    <row r="28" spans="1:42" ht="30" customHeight="1">
      <c r="A28" s="130" t="s">
        <v>1051</v>
      </c>
      <c r="B28" s="130" t="s">
        <v>1072</v>
      </c>
      <c r="C28" s="136" t="s">
        <v>1045</v>
      </c>
      <c r="D28" s="135">
        <v>10154.64</v>
      </c>
      <c r="E28" s="208">
        <v>668</v>
      </c>
      <c r="F28" s="208">
        <v>6783297</v>
      </c>
      <c r="G28" s="136" t="s">
        <v>1075</v>
      </c>
      <c r="H28" s="132"/>
      <c r="I28" s="7" t="s">
        <v>52</v>
      </c>
      <c r="J28" s="7" t="s">
        <v>52</v>
      </c>
      <c r="K28" s="7" t="s">
        <v>68</v>
      </c>
      <c r="L28" s="7" t="s">
        <v>56</v>
      </c>
      <c r="M28" s="7" t="s">
        <v>56</v>
      </c>
      <c r="N28" s="7" t="s">
        <v>57</v>
      </c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7" t="s">
        <v>52</v>
      </c>
      <c r="AM28" s="7" t="s">
        <v>52</v>
      </c>
      <c r="AN28" s="200"/>
      <c r="AO28" s="7" t="s">
        <v>107</v>
      </c>
      <c r="AP28" s="200">
        <v>185</v>
      </c>
    </row>
    <row r="29" spans="1:42" ht="30" customHeight="1">
      <c r="A29" s="130" t="s">
        <v>1051</v>
      </c>
      <c r="B29" s="130" t="s">
        <v>1076</v>
      </c>
      <c r="C29" s="136" t="s">
        <v>1045</v>
      </c>
      <c r="D29" s="135">
        <v>3068.49</v>
      </c>
      <c r="E29" s="208">
        <v>913</v>
      </c>
      <c r="F29" s="208">
        <v>2801530</v>
      </c>
      <c r="G29" s="136" t="s">
        <v>1080</v>
      </c>
      <c r="H29" s="132"/>
      <c r="I29" s="7" t="s">
        <v>52</v>
      </c>
      <c r="J29" s="7" t="s">
        <v>52</v>
      </c>
      <c r="K29" s="7" t="s">
        <v>68</v>
      </c>
      <c r="L29" s="7" t="s">
        <v>56</v>
      </c>
      <c r="M29" s="7" t="s">
        <v>56</v>
      </c>
      <c r="N29" s="7" t="s">
        <v>57</v>
      </c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7" t="s">
        <v>52</v>
      </c>
      <c r="AM29" s="7" t="s">
        <v>52</v>
      </c>
      <c r="AN29" s="200"/>
      <c r="AO29" s="7" t="s">
        <v>108</v>
      </c>
      <c r="AP29" s="200">
        <v>186</v>
      </c>
    </row>
    <row r="30" spans="1:42" ht="30" customHeight="1">
      <c r="A30" s="130" t="s">
        <v>1081</v>
      </c>
      <c r="B30" s="130" t="s">
        <v>52</v>
      </c>
      <c r="C30" s="136" t="s">
        <v>1045</v>
      </c>
      <c r="D30" s="135">
        <v>65929.509999999995</v>
      </c>
      <c r="E30" s="208">
        <v>3538</v>
      </c>
      <c r="F30" s="208">
        <v>233258605</v>
      </c>
      <c r="G30" s="136" t="s">
        <v>1086</v>
      </c>
      <c r="H30" s="132"/>
      <c r="I30" s="7" t="s">
        <v>52</v>
      </c>
      <c r="J30" s="7" t="s">
        <v>52</v>
      </c>
      <c r="K30" s="7" t="s">
        <v>68</v>
      </c>
      <c r="L30" s="7" t="s">
        <v>56</v>
      </c>
      <c r="M30" s="7" t="s">
        <v>56</v>
      </c>
      <c r="N30" s="7" t="s">
        <v>57</v>
      </c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7" t="s">
        <v>52</v>
      </c>
      <c r="AM30" s="7" t="s">
        <v>52</v>
      </c>
      <c r="AN30" s="200"/>
      <c r="AO30" s="7" t="s">
        <v>109</v>
      </c>
      <c r="AP30" s="200">
        <v>187</v>
      </c>
    </row>
    <row r="31" spans="1:42" ht="30" customHeight="1">
      <c r="A31" s="130" t="s">
        <v>1081</v>
      </c>
      <c r="B31" s="130" t="s">
        <v>1015</v>
      </c>
      <c r="C31" s="136" t="s">
        <v>1045</v>
      </c>
      <c r="D31" s="135">
        <v>32532.49</v>
      </c>
      <c r="E31" s="208">
        <v>3741</v>
      </c>
      <c r="F31" s="208">
        <v>121704043</v>
      </c>
      <c r="G31" s="136" t="s">
        <v>1089</v>
      </c>
      <c r="H31" s="132"/>
      <c r="I31" s="7" t="s">
        <v>52</v>
      </c>
      <c r="J31" s="7" t="s">
        <v>52</v>
      </c>
      <c r="K31" s="7" t="s">
        <v>68</v>
      </c>
      <c r="L31" s="7" t="s">
        <v>56</v>
      </c>
      <c r="M31" s="7" t="s">
        <v>56</v>
      </c>
      <c r="N31" s="7" t="s">
        <v>57</v>
      </c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7" t="s">
        <v>52</v>
      </c>
      <c r="AM31" s="7" t="s">
        <v>52</v>
      </c>
      <c r="AN31" s="200"/>
      <c r="AO31" s="7" t="s">
        <v>110</v>
      </c>
      <c r="AP31" s="200">
        <v>188</v>
      </c>
    </row>
    <row r="32" spans="1:42" ht="30" customHeight="1">
      <c r="A32" s="130" t="s">
        <v>1081</v>
      </c>
      <c r="B32" s="130" t="s">
        <v>1021</v>
      </c>
      <c r="C32" s="136" t="s">
        <v>1045</v>
      </c>
      <c r="D32" s="135">
        <v>16590.39</v>
      </c>
      <c r="E32" s="208">
        <v>7662</v>
      </c>
      <c r="F32" s="208">
        <v>127115566</v>
      </c>
      <c r="G32" s="136" t="s">
        <v>1094</v>
      </c>
      <c r="H32" s="132"/>
      <c r="I32" s="7" t="s">
        <v>52</v>
      </c>
      <c r="J32" s="7" t="s">
        <v>52</v>
      </c>
      <c r="K32" s="7" t="s">
        <v>68</v>
      </c>
      <c r="L32" s="7" t="s">
        <v>56</v>
      </c>
      <c r="M32" s="7" t="s">
        <v>56</v>
      </c>
      <c r="N32" s="7" t="s">
        <v>57</v>
      </c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7" t="s">
        <v>52</v>
      </c>
      <c r="AM32" s="7" t="s">
        <v>52</v>
      </c>
      <c r="AN32" s="200"/>
      <c r="AO32" s="7" t="s">
        <v>111</v>
      </c>
      <c r="AP32" s="200">
        <v>189</v>
      </c>
    </row>
    <row r="33" spans="1:42" ht="30" customHeight="1">
      <c r="A33" s="130" t="s">
        <v>1095</v>
      </c>
      <c r="B33" s="130" t="s">
        <v>52</v>
      </c>
      <c r="C33" s="136" t="s">
        <v>1045</v>
      </c>
      <c r="D33" s="135">
        <v>15314.72</v>
      </c>
      <c r="E33" s="208">
        <v>1262</v>
      </c>
      <c r="F33" s="208">
        <v>19327175</v>
      </c>
      <c r="G33" s="136" t="s">
        <v>1099</v>
      </c>
      <c r="H33" s="132"/>
      <c r="I33" s="7" t="s">
        <v>52</v>
      </c>
      <c r="J33" s="7" t="s">
        <v>52</v>
      </c>
      <c r="K33" s="7" t="s">
        <v>68</v>
      </c>
      <c r="L33" s="7" t="s">
        <v>56</v>
      </c>
      <c r="M33" s="7" t="s">
        <v>56</v>
      </c>
      <c r="N33" s="7" t="s">
        <v>57</v>
      </c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7" t="s">
        <v>52</v>
      </c>
      <c r="AM33" s="7" t="s">
        <v>52</v>
      </c>
      <c r="AN33" s="200"/>
      <c r="AO33" s="7" t="s">
        <v>112</v>
      </c>
      <c r="AP33" s="200">
        <v>190</v>
      </c>
    </row>
    <row r="34" spans="1:42" ht="30" customHeight="1">
      <c r="A34" s="130" t="s">
        <v>1095</v>
      </c>
      <c r="B34" s="130" t="s">
        <v>1015</v>
      </c>
      <c r="C34" s="136" t="s">
        <v>1045</v>
      </c>
      <c r="D34" s="135">
        <v>8946.82</v>
      </c>
      <c r="E34" s="208">
        <v>1347</v>
      </c>
      <c r="F34" s="208">
        <v>12051366</v>
      </c>
      <c r="G34" s="136" t="s">
        <v>1102</v>
      </c>
      <c r="H34" s="132"/>
      <c r="I34" s="7" t="s">
        <v>52</v>
      </c>
      <c r="J34" s="7" t="s">
        <v>52</v>
      </c>
      <c r="K34" s="7" t="s">
        <v>68</v>
      </c>
      <c r="L34" s="7" t="s">
        <v>56</v>
      </c>
      <c r="M34" s="7" t="s">
        <v>56</v>
      </c>
      <c r="N34" s="7" t="s">
        <v>57</v>
      </c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7" t="s">
        <v>52</v>
      </c>
      <c r="AM34" s="7" t="s">
        <v>52</v>
      </c>
      <c r="AN34" s="200"/>
      <c r="AO34" s="7" t="s">
        <v>113</v>
      </c>
      <c r="AP34" s="200">
        <v>191</v>
      </c>
    </row>
    <row r="35" spans="1:42" ht="30" customHeight="1">
      <c r="A35" s="130" t="s">
        <v>1095</v>
      </c>
      <c r="B35" s="130" t="s">
        <v>1021</v>
      </c>
      <c r="C35" s="136" t="s">
        <v>1045</v>
      </c>
      <c r="D35" s="135">
        <v>4768.42</v>
      </c>
      <c r="E35" s="208">
        <v>3033</v>
      </c>
      <c r="F35" s="208">
        <v>14462616</v>
      </c>
      <c r="G35" s="136" t="s">
        <v>1106</v>
      </c>
      <c r="H35" s="132"/>
      <c r="I35" s="7" t="s">
        <v>52</v>
      </c>
      <c r="J35" s="7" t="s">
        <v>52</v>
      </c>
      <c r="K35" s="7" t="s">
        <v>68</v>
      </c>
      <c r="L35" s="7" t="s">
        <v>56</v>
      </c>
      <c r="M35" s="7" t="s">
        <v>56</v>
      </c>
      <c r="N35" s="7" t="s">
        <v>57</v>
      </c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7" t="s">
        <v>52</v>
      </c>
      <c r="AM35" s="7" t="s">
        <v>52</v>
      </c>
      <c r="AN35" s="200"/>
      <c r="AO35" s="7" t="s">
        <v>114</v>
      </c>
      <c r="AP35" s="200">
        <v>192</v>
      </c>
    </row>
    <row r="36" spans="1:42" ht="30" customHeight="1">
      <c r="A36" s="130" t="s">
        <v>1107</v>
      </c>
      <c r="B36" s="130" t="s">
        <v>1108</v>
      </c>
      <c r="C36" s="136" t="s">
        <v>960</v>
      </c>
      <c r="D36" s="133">
        <v>31.241</v>
      </c>
      <c r="E36" s="208">
        <v>5125379</v>
      </c>
      <c r="F36" s="208">
        <v>160121965</v>
      </c>
      <c r="G36" s="136" t="s">
        <v>1112</v>
      </c>
      <c r="H36" s="132"/>
      <c r="I36" s="7" t="s">
        <v>52</v>
      </c>
      <c r="J36" s="7" t="s">
        <v>52</v>
      </c>
      <c r="K36" s="7" t="s">
        <v>68</v>
      </c>
      <c r="L36" s="7" t="s">
        <v>56</v>
      </c>
      <c r="M36" s="7" t="s">
        <v>56</v>
      </c>
      <c r="N36" s="7" t="s">
        <v>57</v>
      </c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7" t="s">
        <v>52</v>
      </c>
      <c r="AM36" s="7" t="s">
        <v>52</v>
      </c>
      <c r="AN36" s="200"/>
      <c r="AO36" s="7" t="s">
        <v>115</v>
      </c>
      <c r="AP36" s="200">
        <v>193</v>
      </c>
    </row>
    <row r="37" spans="1:42" ht="30" customHeight="1">
      <c r="A37" s="130" t="s">
        <v>1107</v>
      </c>
      <c r="B37" s="130" t="s">
        <v>1113</v>
      </c>
      <c r="C37" s="136" t="s">
        <v>960</v>
      </c>
      <c r="D37" s="133">
        <v>20.742999999999999</v>
      </c>
      <c r="E37" s="208">
        <v>5327769</v>
      </c>
      <c r="F37" s="208">
        <v>110513911</v>
      </c>
      <c r="G37" s="136" t="s">
        <v>1116</v>
      </c>
      <c r="H37" s="132"/>
      <c r="I37" s="7" t="s">
        <v>52</v>
      </c>
      <c r="J37" s="7" t="s">
        <v>52</v>
      </c>
      <c r="K37" s="7" t="s">
        <v>68</v>
      </c>
      <c r="L37" s="7" t="s">
        <v>56</v>
      </c>
      <c r="M37" s="7" t="s">
        <v>56</v>
      </c>
      <c r="N37" s="7" t="s">
        <v>57</v>
      </c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7" t="s">
        <v>52</v>
      </c>
      <c r="AM37" s="7" t="s">
        <v>52</v>
      </c>
      <c r="AN37" s="200"/>
      <c r="AO37" s="7" t="s">
        <v>116</v>
      </c>
      <c r="AP37" s="200">
        <v>194</v>
      </c>
    </row>
    <row r="38" spans="1:42" ht="30" customHeight="1">
      <c r="A38" s="130" t="s">
        <v>1107</v>
      </c>
      <c r="B38" s="130" t="s">
        <v>1117</v>
      </c>
      <c r="C38" s="136" t="s">
        <v>960</v>
      </c>
      <c r="D38" s="133">
        <v>7.7270000000000003</v>
      </c>
      <c r="E38" s="208">
        <v>9030131</v>
      </c>
      <c r="F38" s="208">
        <v>69775821</v>
      </c>
      <c r="G38" s="136" t="s">
        <v>1121</v>
      </c>
      <c r="H38" s="132"/>
      <c r="I38" s="7" t="s">
        <v>52</v>
      </c>
      <c r="J38" s="7" t="s">
        <v>52</v>
      </c>
      <c r="K38" s="7" t="s">
        <v>68</v>
      </c>
      <c r="L38" s="7" t="s">
        <v>56</v>
      </c>
      <c r="M38" s="7" t="s">
        <v>56</v>
      </c>
      <c r="N38" s="7" t="s">
        <v>57</v>
      </c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7" t="s">
        <v>52</v>
      </c>
      <c r="AM38" s="7" t="s">
        <v>52</v>
      </c>
      <c r="AN38" s="200"/>
      <c r="AO38" s="7" t="s">
        <v>117</v>
      </c>
      <c r="AP38" s="200">
        <v>195</v>
      </c>
    </row>
    <row r="39" spans="1:42" ht="30" customHeight="1">
      <c r="A39" s="130" t="s">
        <v>1122</v>
      </c>
      <c r="B39" s="130" t="s">
        <v>1015</v>
      </c>
      <c r="C39" s="136" t="s">
        <v>1045</v>
      </c>
      <c r="D39" s="135">
        <v>10837.6</v>
      </c>
      <c r="E39" s="208">
        <v>21294</v>
      </c>
      <c r="F39" s="208">
        <v>230775853</v>
      </c>
      <c r="G39" s="136" t="s">
        <v>1127</v>
      </c>
      <c r="H39" s="132"/>
      <c r="I39" s="7" t="s">
        <v>52</v>
      </c>
      <c r="J39" s="7" t="s">
        <v>52</v>
      </c>
      <c r="K39" s="7" t="s">
        <v>68</v>
      </c>
      <c r="L39" s="7" t="s">
        <v>56</v>
      </c>
      <c r="M39" s="7" t="s">
        <v>56</v>
      </c>
      <c r="N39" s="7" t="s">
        <v>57</v>
      </c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7" t="s">
        <v>52</v>
      </c>
      <c r="AM39" s="7" t="s">
        <v>52</v>
      </c>
      <c r="AN39" s="200"/>
      <c r="AO39" s="7" t="s">
        <v>118</v>
      </c>
      <c r="AP39" s="200">
        <v>196</v>
      </c>
    </row>
    <row r="40" spans="1:42" ht="30" customHeight="1">
      <c r="A40" s="130" t="s">
        <v>1122</v>
      </c>
      <c r="B40" s="130" t="s">
        <v>1128</v>
      </c>
      <c r="C40" s="136" t="s">
        <v>1045</v>
      </c>
      <c r="D40" s="135">
        <v>7275.27</v>
      </c>
      <c r="E40" s="208">
        <v>39632</v>
      </c>
      <c r="F40" s="208">
        <v>288333500</v>
      </c>
      <c r="G40" s="136" t="s">
        <v>1133</v>
      </c>
      <c r="H40" s="132"/>
      <c r="I40" s="7" t="s">
        <v>52</v>
      </c>
      <c r="J40" s="7" t="s">
        <v>52</v>
      </c>
      <c r="K40" s="7" t="s">
        <v>68</v>
      </c>
      <c r="L40" s="7" t="s">
        <v>56</v>
      </c>
      <c r="M40" s="7" t="s">
        <v>56</v>
      </c>
      <c r="N40" s="7" t="s">
        <v>57</v>
      </c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7" t="s">
        <v>52</v>
      </c>
      <c r="AM40" s="7" t="s">
        <v>52</v>
      </c>
      <c r="AN40" s="200"/>
      <c r="AO40" s="7" t="s">
        <v>119</v>
      </c>
      <c r="AP40" s="200">
        <v>197</v>
      </c>
    </row>
    <row r="41" spans="1:42" ht="30" customHeight="1">
      <c r="A41" s="130" t="s">
        <v>1134</v>
      </c>
      <c r="B41" s="130" t="s">
        <v>1135</v>
      </c>
      <c r="C41" s="136" t="s">
        <v>960</v>
      </c>
      <c r="D41" s="133">
        <v>1.9710000000000001</v>
      </c>
      <c r="E41" s="208">
        <v>9169983</v>
      </c>
      <c r="F41" s="208">
        <v>18074035</v>
      </c>
      <c r="G41" s="136" t="s">
        <v>1140</v>
      </c>
      <c r="H41" s="132"/>
      <c r="I41" s="7" t="s">
        <v>52</v>
      </c>
      <c r="J41" s="7" t="s">
        <v>52</v>
      </c>
      <c r="K41" s="7" t="s">
        <v>68</v>
      </c>
      <c r="L41" s="7" t="s">
        <v>56</v>
      </c>
      <c r="M41" s="7" t="s">
        <v>56</v>
      </c>
      <c r="N41" s="7" t="s">
        <v>57</v>
      </c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7" t="s">
        <v>52</v>
      </c>
      <c r="AM41" s="7" t="s">
        <v>52</v>
      </c>
      <c r="AN41" s="200"/>
      <c r="AO41" s="7" t="s">
        <v>120</v>
      </c>
      <c r="AP41" s="200">
        <v>198</v>
      </c>
    </row>
    <row r="42" spans="1:42" ht="30" customHeight="1">
      <c r="A42" s="130" t="s">
        <v>1134</v>
      </c>
      <c r="B42" s="130" t="s">
        <v>1141</v>
      </c>
      <c r="C42" s="136" t="s">
        <v>960</v>
      </c>
      <c r="D42" s="133">
        <v>5.7850000000000001</v>
      </c>
      <c r="E42" s="208">
        <v>9754195</v>
      </c>
      <c r="F42" s="208">
        <v>56428016</v>
      </c>
      <c r="G42" s="136" t="s">
        <v>1144</v>
      </c>
      <c r="H42" s="132"/>
      <c r="I42" s="7" t="s">
        <v>52</v>
      </c>
      <c r="J42" s="7" t="s">
        <v>52</v>
      </c>
      <c r="K42" s="7" t="s">
        <v>68</v>
      </c>
      <c r="L42" s="7" t="s">
        <v>56</v>
      </c>
      <c r="M42" s="7" t="s">
        <v>56</v>
      </c>
      <c r="N42" s="7" t="s">
        <v>57</v>
      </c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7" t="s">
        <v>52</v>
      </c>
      <c r="AM42" s="7" t="s">
        <v>52</v>
      </c>
      <c r="AN42" s="200"/>
      <c r="AO42" s="7" t="s">
        <v>121</v>
      </c>
      <c r="AP42" s="200">
        <v>199</v>
      </c>
    </row>
    <row r="43" spans="1:42" ht="30" customHeight="1">
      <c r="A43" s="130" t="s">
        <v>1134</v>
      </c>
      <c r="B43" s="130" t="s">
        <v>1145</v>
      </c>
      <c r="C43" s="136" t="s">
        <v>960</v>
      </c>
      <c r="D43" s="133">
        <v>8.5999999999999993E-2</v>
      </c>
      <c r="E43" s="208">
        <v>21324750</v>
      </c>
      <c r="F43" s="208">
        <v>1833927</v>
      </c>
      <c r="G43" s="136" t="s">
        <v>1150</v>
      </c>
      <c r="H43" s="132"/>
      <c r="I43" s="7" t="s">
        <v>52</v>
      </c>
      <c r="J43" s="7" t="s">
        <v>52</v>
      </c>
      <c r="K43" s="7" t="s">
        <v>68</v>
      </c>
      <c r="L43" s="7" t="s">
        <v>56</v>
      </c>
      <c r="M43" s="7" t="s">
        <v>56</v>
      </c>
      <c r="N43" s="7" t="s">
        <v>57</v>
      </c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7" t="s">
        <v>52</v>
      </c>
      <c r="AM43" s="7" t="s">
        <v>52</v>
      </c>
      <c r="AN43" s="200"/>
      <c r="AO43" s="7" t="s">
        <v>122</v>
      </c>
      <c r="AP43" s="200">
        <v>200</v>
      </c>
    </row>
    <row r="44" spans="1:42" ht="30" customHeight="1">
      <c r="A44" s="130" t="s">
        <v>1134</v>
      </c>
      <c r="B44" s="130" t="s">
        <v>1151</v>
      </c>
      <c r="C44" s="136" t="s">
        <v>960</v>
      </c>
      <c r="D44" s="133">
        <v>29.27</v>
      </c>
      <c r="E44" s="208">
        <v>9628182</v>
      </c>
      <c r="F44" s="208">
        <v>281816885</v>
      </c>
      <c r="G44" s="136" t="s">
        <v>1156</v>
      </c>
      <c r="H44" s="132"/>
      <c r="I44" s="7" t="s">
        <v>52</v>
      </c>
      <c r="J44" s="7" t="s">
        <v>52</v>
      </c>
      <c r="K44" s="7" t="s">
        <v>68</v>
      </c>
      <c r="L44" s="7" t="s">
        <v>56</v>
      </c>
      <c r="M44" s="7" t="s">
        <v>56</v>
      </c>
      <c r="N44" s="7" t="s">
        <v>57</v>
      </c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7" t="s">
        <v>52</v>
      </c>
      <c r="AM44" s="7" t="s">
        <v>52</v>
      </c>
      <c r="AN44" s="200"/>
      <c r="AO44" s="7" t="s">
        <v>123</v>
      </c>
      <c r="AP44" s="200">
        <v>201</v>
      </c>
    </row>
    <row r="45" spans="1:42" ht="30" customHeight="1">
      <c r="A45" s="130" t="s">
        <v>1134</v>
      </c>
      <c r="B45" s="130" t="s">
        <v>1157</v>
      </c>
      <c r="C45" s="136" t="s">
        <v>960</v>
      </c>
      <c r="D45" s="133">
        <v>14.629</v>
      </c>
      <c r="E45" s="208">
        <v>10241585</v>
      </c>
      <c r="F45" s="208">
        <v>149824145</v>
      </c>
      <c r="G45" s="136" t="s">
        <v>1160</v>
      </c>
      <c r="H45" s="132"/>
      <c r="I45" s="7" t="s">
        <v>52</v>
      </c>
      <c r="J45" s="7" t="s">
        <v>52</v>
      </c>
      <c r="K45" s="7" t="s">
        <v>68</v>
      </c>
      <c r="L45" s="7" t="s">
        <v>56</v>
      </c>
      <c r="M45" s="7" t="s">
        <v>56</v>
      </c>
      <c r="N45" s="7" t="s">
        <v>57</v>
      </c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7" t="s">
        <v>52</v>
      </c>
      <c r="AM45" s="7" t="s">
        <v>52</v>
      </c>
      <c r="AN45" s="200"/>
      <c r="AO45" s="7" t="s">
        <v>124</v>
      </c>
      <c r="AP45" s="200">
        <v>202</v>
      </c>
    </row>
    <row r="46" spans="1:42" ht="30" customHeight="1">
      <c r="A46" s="130" t="s">
        <v>1134</v>
      </c>
      <c r="B46" s="130" t="s">
        <v>1161</v>
      </c>
      <c r="C46" s="136" t="s">
        <v>960</v>
      </c>
      <c r="D46" s="133">
        <v>6.7489999999999997</v>
      </c>
      <c r="E46" s="208">
        <v>22390274</v>
      </c>
      <c r="F46" s="208">
        <v>151111958</v>
      </c>
      <c r="G46" s="136" t="s">
        <v>1166</v>
      </c>
      <c r="H46" s="132"/>
      <c r="I46" s="7" t="s">
        <v>52</v>
      </c>
      <c r="J46" s="7" t="s">
        <v>52</v>
      </c>
      <c r="K46" s="7" t="s">
        <v>68</v>
      </c>
      <c r="L46" s="7" t="s">
        <v>56</v>
      </c>
      <c r="M46" s="7" t="s">
        <v>56</v>
      </c>
      <c r="N46" s="7" t="s">
        <v>57</v>
      </c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7" t="s">
        <v>52</v>
      </c>
      <c r="AM46" s="7" t="s">
        <v>52</v>
      </c>
      <c r="AN46" s="200"/>
      <c r="AO46" s="7" t="s">
        <v>125</v>
      </c>
      <c r="AP46" s="200">
        <v>203</v>
      </c>
    </row>
    <row r="47" spans="1:42" ht="30" customHeight="1">
      <c r="A47" s="130" t="s">
        <v>1167</v>
      </c>
      <c r="B47" s="130" t="s">
        <v>1168</v>
      </c>
      <c r="C47" s="136" t="s">
        <v>960</v>
      </c>
      <c r="D47" s="133">
        <v>21.797999999999998</v>
      </c>
      <c r="E47" s="208">
        <v>2855731</v>
      </c>
      <c r="F47" s="208">
        <v>62249223</v>
      </c>
      <c r="G47" s="136" t="s">
        <v>1173</v>
      </c>
      <c r="H47" s="132"/>
      <c r="I47" s="7" t="s">
        <v>52</v>
      </c>
      <c r="J47" s="7" t="s">
        <v>52</v>
      </c>
      <c r="K47" s="7" t="s">
        <v>68</v>
      </c>
      <c r="L47" s="7" t="s">
        <v>56</v>
      </c>
      <c r="M47" s="7" t="s">
        <v>56</v>
      </c>
      <c r="N47" s="7" t="s">
        <v>57</v>
      </c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7" t="s">
        <v>52</v>
      </c>
      <c r="AM47" s="7" t="s">
        <v>52</v>
      </c>
      <c r="AN47" s="200"/>
      <c r="AO47" s="7" t="s">
        <v>126</v>
      </c>
      <c r="AP47" s="200">
        <v>204</v>
      </c>
    </row>
    <row r="48" spans="1:42" ht="30" customHeight="1">
      <c r="A48" s="130" t="s">
        <v>1167</v>
      </c>
      <c r="B48" s="130" t="s">
        <v>1174</v>
      </c>
      <c r="C48" s="136" t="s">
        <v>960</v>
      </c>
      <c r="D48" s="133">
        <v>3.9620000000000002</v>
      </c>
      <c r="E48" s="208">
        <v>3023203</v>
      </c>
      <c r="F48" s="208">
        <v>11977929</v>
      </c>
      <c r="G48" s="136" t="s">
        <v>1179</v>
      </c>
      <c r="H48" s="132"/>
      <c r="I48" s="7" t="s">
        <v>52</v>
      </c>
      <c r="J48" s="7" t="s">
        <v>52</v>
      </c>
      <c r="K48" s="7" t="s">
        <v>68</v>
      </c>
      <c r="L48" s="7" t="s">
        <v>56</v>
      </c>
      <c r="M48" s="7" t="s">
        <v>56</v>
      </c>
      <c r="N48" s="7" t="s">
        <v>57</v>
      </c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7" t="s">
        <v>52</v>
      </c>
      <c r="AM48" s="7" t="s">
        <v>52</v>
      </c>
      <c r="AN48" s="200"/>
      <c r="AO48" s="7" t="s">
        <v>127</v>
      </c>
      <c r="AP48" s="200">
        <v>205</v>
      </c>
    </row>
    <row r="49" spans="1:42" ht="30" customHeight="1">
      <c r="A49" s="130" t="s">
        <v>1167</v>
      </c>
      <c r="B49" s="130" t="s">
        <v>1180</v>
      </c>
      <c r="C49" s="136" t="s">
        <v>960</v>
      </c>
      <c r="D49" s="133">
        <v>3.0880000000000001</v>
      </c>
      <c r="E49" s="208">
        <v>3187684</v>
      </c>
      <c r="F49" s="208">
        <v>9843568</v>
      </c>
      <c r="G49" s="136" t="s">
        <v>1185</v>
      </c>
      <c r="H49" s="132"/>
      <c r="I49" s="7" t="s">
        <v>52</v>
      </c>
      <c r="J49" s="7" t="s">
        <v>52</v>
      </c>
      <c r="K49" s="7" t="s">
        <v>68</v>
      </c>
      <c r="L49" s="7" t="s">
        <v>56</v>
      </c>
      <c r="M49" s="7" t="s">
        <v>56</v>
      </c>
      <c r="N49" s="7" t="s">
        <v>57</v>
      </c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7" t="s">
        <v>52</v>
      </c>
      <c r="AM49" s="7" t="s">
        <v>52</v>
      </c>
      <c r="AN49" s="200"/>
      <c r="AO49" s="7" t="s">
        <v>128</v>
      </c>
      <c r="AP49" s="200">
        <v>206</v>
      </c>
    </row>
    <row r="50" spans="1:42" ht="30" customHeight="1">
      <c r="A50" s="130" t="s">
        <v>1167</v>
      </c>
      <c r="B50" s="130" t="s">
        <v>1186</v>
      </c>
      <c r="C50" s="136" t="s">
        <v>960</v>
      </c>
      <c r="D50" s="133">
        <v>5.1580000000000004</v>
      </c>
      <c r="E50" s="208">
        <v>3519637</v>
      </c>
      <c r="F50" s="208">
        <v>18154286</v>
      </c>
      <c r="G50" s="136" t="s">
        <v>1191</v>
      </c>
      <c r="H50" s="132"/>
      <c r="I50" s="7" t="s">
        <v>52</v>
      </c>
      <c r="J50" s="7" t="s">
        <v>52</v>
      </c>
      <c r="K50" s="7" t="s">
        <v>68</v>
      </c>
      <c r="L50" s="7" t="s">
        <v>56</v>
      </c>
      <c r="M50" s="7" t="s">
        <v>56</v>
      </c>
      <c r="N50" s="7" t="s">
        <v>57</v>
      </c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7" t="s">
        <v>52</v>
      </c>
      <c r="AM50" s="7" t="s">
        <v>52</v>
      </c>
      <c r="AN50" s="200"/>
      <c r="AO50" s="7" t="s">
        <v>129</v>
      </c>
      <c r="AP50" s="200">
        <v>207</v>
      </c>
    </row>
    <row r="51" spans="1:42" ht="30" customHeight="1">
      <c r="A51" s="130" t="s">
        <v>1167</v>
      </c>
      <c r="B51" s="130" t="s">
        <v>1192</v>
      </c>
      <c r="C51" s="136" t="s">
        <v>960</v>
      </c>
      <c r="D51" s="133">
        <v>3.2549999999999999</v>
      </c>
      <c r="E51" s="208">
        <v>4518487</v>
      </c>
      <c r="F51" s="208">
        <v>14707674</v>
      </c>
      <c r="G51" s="136" t="s">
        <v>1197</v>
      </c>
      <c r="H51" s="132"/>
      <c r="I51" s="7" t="s">
        <v>52</v>
      </c>
      <c r="J51" s="7" t="s">
        <v>52</v>
      </c>
      <c r="K51" s="7" t="s">
        <v>68</v>
      </c>
      <c r="L51" s="7" t="s">
        <v>56</v>
      </c>
      <c r="M51" s="7" t="s">
        <v>56</v>
      </c>
      <c r="N51" s="7" t="s">
        <v>57</v>
      </c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7" t="s">
        <v>52</v>
      </c>
      <c r="AM51" s="7" t="s">
        <v>52</v>
      </c>
      <c r="AN51" s="200"/>
      <c r="AO51" s="7" t="s">
        <v>130</v>
      </c>
      <c r="AP51" s="200">
        <v>208</v>
      </c>
    </row>
    <row r="52" spans="1:42" ht="30" customHeight="1">
      <c r="A52" s="130" t="s">
        <v>1198</v>
      </c>
      <c r="B52" s="130" t="s">
        <v>1199</v>
      </c>
      <c r="C52" s="136" t="s">
        <v>1200</v>
      </c>
      <c r="D52" s="133">
        <v>207</v>
      </c>
      <c r="E52" s="208">
        <v>5999</v>
      </c>
      <c r="F52" s="208">
        <v>1241793</v>
      </c>
      <c r="G52" s="136" t="s">
        <v>1205</v>
      </c>
      <c r="H52" s="132"/>
      <c r="I52" s="7" t="s">
        <v>52</v>
      </c>
      <c r="J52" s="7" t="s">
        <v>52</v>
      </c>
      <c r="K52" s="7" t="s">
        <v>68</v>
      </c>
      <c r="L52" s="7" t="s">
        <v>56</v>
      </c>
      <c r="M52" s="7" t="s">
        <v>56</v>
      </c>
      <c r="N52" s="7" t="s">
        <v>57</v>
      </c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7" t="s">
        <v>52</v>
      </c>
      <c r="AM52" s="7" t="s">
        <v>52</v>
      </c>
      <c r="AN52" s="200"/>
      <c r="AO52" s="7" t="s">
        <v>131</v>
      </c>
      <c r="AP52" s="200">
        <v>209</v>
      </c>
    </row>
    <row r="53" spans="1:42" ht="30" customHeight="1">
      <c r="A53" s="130" t="s">
        <v>1198</v>
      </c>
      <c r="B53" s="130" t="s">
        <v>1206</v>
      </c>
      <c r="C53" s="136" t="s">
        <v>1200</v>
      </c>
      <c r="D53" s="133">
        <v>220</v>
      </c>
      <c r="E53" s="208">
        <v>6386</v>
      </c>
      <c r="F53" s="208">
        <v>1404920</v>
      </c>
      <c r="G53" s="136" t="s">
        <v>1209</v>
      </c>
      <c r="H53" s="132"/>
      <c r="I53" s="7" t="s">
        <v>52</v>
      </c>
      <c r="J53" s="7" t="s">
        <v>52</v>
      </c>
      <c r="K53" s="7" t="s">
        <v>68</v>
      </c>
      <c r="L53" s="7" t="s">
        <v>56</v>
      </c>
      <c r="M53" s="7" t="s">
        <v>56</v>
      </c>
      <c r="N53" s="7" t="s">
        <v>57</v>
      </c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7" t="s">
        <v>52</v>
      </c>
      <c r="AM53" s="7" t="s">
        <v>52</v>
      </c>
      <c r="AN53" s="200"/>
      <c r="AO53" s="7" t="s">
        <v>132</v>
      </c>
      <c r="AP53" s="200">
        <v>210</v>
      </c>
    </row>
    <row r="54" spans="1:42" ht="30" customHeight="1">
      <c r="A54" s="130" t="s">
        <v>1198</v>
      </c>
      <c r="B54" s="130" t="s">
        <v>1210</v>
      </c>
      <c r="C54" s="136" t="s">
        <v>1200</v>
      </c>
      <c r="D54" s="133">
        <v>138</v>
      </c>
      <c r="E54" s="208">
        <v>14002</v>
      </c>
      <c r="F54" s="208">
        <v>1932276</v>
      </c>
      <c r="G54" s="136" t="s">
        <v>1214</v>
      </c>
      <c r="H54" s="132"/>
      <c r="I54" s="7" t="s">
        <v>52</v>
      </c>
      <c r="J54" s="7" t="s">
        <v>52</v>
      </c>
      <c r="K54" s="7" t="s">
        <v>68</v>
      </c>
      <c r="L54" s="7" t="s">
        <v>56</v>
      </c>
      <c r="M54" s="7" t="s">
        <v>56</v>
      </c>
      <c r="N54" s="7" t="s">
        <v>57</v>
      </c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7" t="s">
        <v>52</v>
      </c>
      <c r="AM54" s="7" t="s">
        <v>52</v>
      </c>
      <c r="AN54" s="200"/>
      <c r="AO54" s="7" t="s">
        <v>133</v>
      </c>
      <c r="AP54" s="200">
        <v>211</v>
      </c>
    </row>
    <row r="55" spans="1:42" ht="30" customHeight="1">
      <c r="A55" s="130" t="s">
        <v>1198</v>
      </c>
      <c r="B55" s="130" t="s">
        <v>1215</v>
      </c>
      <c r="C55" s="136" t="s">
        <v>1200</v>
      </c>
      <c r="D55" s="133">
        <v>442</v>
      </c>
      <c r="E55" s="208">
        <v>6413</v>
      </c>
      <c r="F55" s="208">
        <v>2834546</v>
      </c>
      <c r="G55" s="136" t="s">
        <v>1220</v>
      </c>
      <c r="H55" s="132"/>
      <c r="I55" s="7" t="s">
        <v>52</v>
      </c>
      <c r="J55" s="7" t="s">
        <v>52</v>
      </c>
      <c r="K55" s="7" t="s">
        <v>68</v>
      </c>
      <c r="L55" s="7" t="s">
        <v>56</v>
      </c>
      <c r="M55" s="7" t="s">
        <v>56</v>
      </c>
      <c r="N55" s="7" t="s">
        <v>57</v>
      </c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7" t="s">
        <v>52</v>
      </c>
      <c r="AM55" s="7" t="s">
        <v>52</v>
      </c>
      <c r="AN55" s="200"/>
      <c r="AO55" s="7" t="s">
        <v>134</v>
      </c>
      <c r="AP55" s="200">
        <v>212</v>
      </c>
    </row>
    <row r="56" spans="1:42" ht="30" customHeight="1">
      <c r="A56" s="130" t="s">
        <v>1198</v>
      </c>
      <c r="B56" s="130" t="s">
        <v>1221</v>
      </c>
      <c r="C56" s="136" t="s">
        <v>1200</v>
      </c>
      <c r="D56" s="133">
        <v>52</v>
      </c>
      <c r="E56" s="208">
        <v>6827</v>
      </c>
      <c r="F56" s="208">
        <v>355004</v>
      </c>
      <c r="G56" s="136" t="s">
        <v>1225</v>
      </c>
      <c r="H56" s="132"/>
      <c r="I56" s="7" t="s">
        <v>52</v>
      </c>
      <c r="J56" s="7" t="s">
        <v>52</v>
      </c>
      <c r="K56" s="7" t="s">
        <v>68</v>
      </c>
      <c r="L56" s="7" t="s">
        <v>56</v>
      </c>
      <c r="M56" s="7" t="s">
        <v>56</v>
      </c>
      <c r="N56" s="7" t="s">
        <v>57</v>
      </c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7" t="s">
        <v>52</v>
      </c>
      <c r="AM56" s="7" t="s">
        <v>52</v>
      </c>
      <c r="AN56" s="200"/>
      <c r="AO56" s="7" t="s">
        <v>135</v>
      </c>
      <c r="AP56" s="200">
        <v>213</v>
      </c>
    </row>
    <row r="57" spans="1:42" ht="30" customHeight="1">
      <c r="A57" s="130" t="s">
        <v>1198</v>
      </c>
      <c r="B57" s="130" t="s">
        <v>1226</v>
      </c>
      <c r="C57" s="136" t="s">
        <v>1200</v>
      </c>
      <c r="D57" s="133">
        <v>156</v>
      </c>
      <c r="E57" s="208">
        <v>14967</v>
      </c>
      <c r="F57" s="208">
        <v>2334852</v>
      </c>
      <c r="G57" s="136" t="s">
        <v>1230</v>
      </c>
      <c r="H57" s="132"/>
      <c r="I57" s="7" t="s">
        <v>52</v>
      </c>
      <c r="J57" s="7" t="s">
        <v>52</v>
      </c>
      <c r="K57" s="7" t="s">
        <v>68</v>
      </c>
      <c r="L57" s="7" t="s">
        <v>56</v>
      </c>
      <c r="M57" s="7" t="s">
        <v>56</v>
      </c>
      <c r="N57" s="7" t="s">
        <v>57</v>
      </c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7" t="s">
        <v>52</v>
      </c>
      <c r="AM57" s="7" t="s">
        <v>52</v>
      </c>
      <c r="AN57" s="200"/>
      <c r="AO57" s="7" t="s">
        <v>136</v>
      </c>
      <c r="AP57" s="200">
        <v>214</v>
      </c>
    </row>
    <row r="58" spans="1:42" ht="30" customHeight="1">
      <c r="A58" s="130" t="s">
        <v>1231</v>
      </c>
      <c r="B58" s="130" t="s">
        <v>1232</v>
      </c>
      <c r="C58" s="136" t="s">
        <v>918</v>
      </c>
      <c r="D58" s="134">
        <v>1116</v>
      </c>
      <c r="E58" s="208">
        <v>1445</v>
      </c>
      <c r="F58" s="208">
        <v>1612620</v>
      </c>
      <c r="G58" s="136" t="s">
        <v>1237</v>
      </c>
      <c r="H58" s="132"/>
      <c r="I58" s="7" t="s">
        <v>52</v>
      </c>
      <c r="J58" s="7" t="s">
        <v>52</v>
      </c>
      <c r="K58" s="7" t="s">
        <v>68</v>
      </c>
      <c r="L58" s="7" t="s">
        <v>56</v>
      </c>
      <c r="M58" s="7" t="s">
        <v>56</v>
      </c>
      <c r="N58" s="7" t="s">
        <v>57</v>
      </c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7" t="s">
        <v>52</v>
      </c>
      <c r="AM58" s="7" t="s">
        <v>52</v>
      </c>
      <c r="AN58" s="200"/>
      <c r="AO58" s="7" t="s">
        <v>137</v>
      </c>
      <c r="AP58" s="200">
        <v>215</v>
      </c>
    </row>
    <row r="59" spans="1:42" ht="30" customHeight="1">
      <c r="A59" s="130" t="s">
        <v>1231</v>
      </c>
      <c r="B59" s="130" t="s">
        <v>1238</v>
      </c>
      <c r="C59" s="136" t="s">
        <v>918</v>
      </c>
      <c r="D59" s="133">
        <v>252</v>
      </c>
      <c r="E59" s="208">
        <v>1538</v>
      </c>
      <c r="F59" s="208">
        <v>387576</v>
      </c>
      <c r="G59" s="136" t="s">
        <v>1241</v>
      </c>
      <c r="H59" s="132"/>
      <c r="I59" s="7" t="s">
        <v>52</v>
      </c>
      <c r="J59" s="7" t="s">
        <v>52</v>
      </c>
      <c r="K59" s="7" t="s">
        <v>68</v>
      </c>
      <c r="L59" s="7" t="s">
        <v>56</v>
      </c>
      <c r="M59" s="7" t="s">
        <v>56</v>
      </c>
      <c r="N59" s="7" t="s">
        <v>57</v>
      </c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7" t="s">
        <v>52</v>
      </c>
      <c r="AM59" s="7" t="s">
        <v>52</v>
      </c>
      <c r="AN59" s="200"/>
      <c r="AO59" s="7" t="s">
        <v>138</v>
      </c>
      <c r="AP59" s="200">
        <v>216</v>
      </c>
    </row>
    <row r="60" spans="1:42" ht="30" customHeight="1">
      <c r="A60" s="130" t="s">
        <v>1231</v>
      </c>
      <c r="B60" s="130" t="s">
        <v>1242</v>
      </c>
      <c r="C60" s="136" t="s">
        <v>918</v>
      </c>
      <c r="D60" s="133">
        <v>76</v>
      </c>
      <c r="E60" s="208">
        <v>3365</v>
      </c>
      <c r="F60" s="208">
        <v>255740</v>
      </c>
      <c r="G60" s="136" t="s">
        <v>1246</v>
      </c>
      <c r="H60" s="132"/>
      <c r="I60" s="7" t="s">
        <v>52</v>
      </c>
      <c r="J60" s="7" t="s">
        <v>52</v>
      </c>
      <c r="K60" s="7" t="s">
        <v>68</v>
      </c>
      <c r="L60" s="7" t="s">
        <v>56</v>
      </c>
      <c r="M60" s="7" t="s">
        <v>56</v>
      </c>
      <c r="N60" s="7" t="s">
        <v>57</v>
      </c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7" t="s">
        <v>52</v>
      </c>
      <c r="AM60" s="7" t="s">
        <v>52</v>
      </c>
      <c r="AN60" s="200"/>
      <c r="AO60" s="7" t="s">
        <v>139</v>
      </c>
      <c r="AP60" s="200">
        <v>217</v>
      </c>
    </row>
    <row r="61" spans="1:42" ht="30" customHeight="1">
      <c r="A61" s="130" t="s">
        <v>1231</v>
      </c>
      <c r="B61" s="130" t="s">
        <v>1247</v>
      </c>
      <c r="C61" s="136" t="s">
        <v>918</v>
      </c>
      <c r="D61" s="133">
        <v>144</v>
      </c>
      <c r="E61" s="208">
        <v>1445</v>
      </c>
      <c r="F61" s="208">
        <v>208080</v>
      </c>
      <c r="G61" s="136" t="s">
        <v>1237</v>
      </c>
      <c r="H61" s="132"/>
      <c r="I61" s="7" t="s">
        <v>52</v>
      </c>
      <c r="J61" s="7" t="s">
        <v>52</v>
      </c>
      <c r="K61" s="7" t="s">
        <v>68</v>
      </c>
      <c r="L61" s="7" t="s">
        <v>56</v>
      </c>
      <c r="M61" s="7" t="s">
        <v>56</v>
      </c>
      <c r="N61" s="7" t="s">
        <v>57</v>
      </c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7" t="s">
        <v>52</v>
      </c>
      <c r="AM61" s="7" t="s">
        <v>52</v>
      </c>
      <c r="AN61" s="200"/>
      <c r="AO61" s="7" t="s">
        <v>140</v>
      </c>
      <c r="AP61" s="200">
        <v>218</v>
      </c>
    </row>
    <row r="62" spans="1:42" ht="30" customHeight="1">
      <c r="A62" s="130" t="s">
        <v>1231</v>
      </c>
      <c r="B62" s="130" t="s">
        <v>1248</v>
      </c>
      <c r="C62" s="136" t="s">
        <v>918</v>
      </c>
      <c r="D62" s="133">
        <v>84</v>
      </c>
      <c r="E62" s="208">
        <v>1538</v>
      </c>
      <c r="F62" s="208">
        <v>129192</v>
      </c>
      <c r="G62" s="136" t="s">
        <v>1241</v>
      </c>
      <c r="H62" s="132"/>
      <c r="I62" s="7" t="s">
        <v>52</v>
      </c>
      <c r="J62" s="7" t="s">
        <v>52</v>
      </c>
      <c r="K62" s="7" t="s">
        <v>68</v>
      </c>
      <c r="L62" s="7" t="s">
        <v>56</v>
      </c>
      <c r="M62" s="7" t="s">
        <v>56</v>
      </c>
      <c r="N62" s="7" t="s">
        <v>57</v>
      </c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7" t="s">
        <v>52</v>
      </c>
      <c r="AM62" s="7" t="s">
        <v>52</v>
      </c>
      <c r="AN62" s="200"/>
      <c r="AO62" s="7" t="s">
        <v>142</v>
      </c>
      <c r="AP62" s="200">
        <v>219</v>
      </c>
    </row>
    <row r="63" spans="1:42" ht="30" customHeight="1">
      <c r="A63" s="130" t="s">
        <v>1249</v>
      </c>
      <c r="B63" s="130" t="s">
        <v>52</v>
      </c>
      <c r="C63" s="136" t="s">
        <v>960</v>
      </c>
      <c r="D63" s="133">
        <v>40.655999999999999</v>
      </c>
      <c r="E63" s="208">
        <v>5742401</v>
      </c>
      <c r="F63" s="208">
        <v>233463053</v>
      </c>
      <c r="G63" s="136" t="s">
        <v>1254</v>
      </c>
      <c r="H63" s="132"/>
      <c r="I63" s="7" t="s">
        <v>52</v>
      </c>
      <c r="J63" s="7" t="s">
        <v>52</v>
      </c>
      <c r="K63" s="7" t="s">
        <v>68</v>
      </c>
      <c r="L63" s="7" t="s">
        <v>56</v>
      </c>
      <c r="M63" s="7" t="s">
        <v>56</v>
      </c>
      <c r="N63" s="7" t="s">
        <v>57</v>
      </c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7" t="s">
        <v>52</v>
      </c>
      <c r="AM63" s="7" t="s">
        <v>52</v>
      </c>
      <c r="AN63" s="200"/>
      <c r="AO63" s="7" t="s">
        <v>144</v>
      </c>
      <c r="AP63" s="200">
        <v>220</v>
      </c>
    </row>
    <row r="64" spans="1:42" ht="30" customHeight="1">
      <c r="A64" s="130" t="s">
        <v>1249</v>
      </c>
      <c r="B64" s="130" t="s">
        <v>1255</v>
      </c>
      <c r="C64" s="136" t="s">
        <v>960</v>
      </c>
      <c r="D64" s="133">
        <v>0.35799999999999998</v>
      </c>
      <c r="E64" s="208">
        <v>5669231</v>
      </c>
      <c r="F64" s="208">
        <v>2029583</v>
      </c>
      <c r="G64" s="136" t="s">
        <v>1260</v>
      </c>
      <c r="H64" s="132"/>
      <c r="I64" s="7" t="s">
        <v>52</v>
      </c>
      <c r="J64" s="7" t="s">
        <v>52</v>
      </c>
      <c r="K64" s="7" t="s">
        <v>68</v>
      </c>
      <c r="L64" s="7" t="s">
        <v>56</v>
      </c>
      <c r="M64" s="7" t="s">
        <v>56</v>
      </c>
      <c r="N64" s="7" t="s">
        <v>57</v>
      </c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7" t="s">
        <v>52</v>
      </c>
      <c r="AM64" s="7" t="s">
        <v>52</v>
      </c>
      <c r="AN64" s="200"/>
      <c r="AO64" s="7" t="s">
        <v>146</v>
      </c>
      <c r="AP64" s="200">
        <v>221</v>
      </c>
    </row>
    <row r="65" spans="1:42" ht="30" customHeight="1">
      <c r="A65" s="130" t="s">
        <v>1261</v>
      </c>
      <c r="B65" s="130" t="s">
        <v>52</v>
      </c>
      <c r="C65" s="136" t="s">
        <v>1045</v>
      </c>
      <c r="D65" s="133">
        <v>540</v>
      </c>
      <c r="E65" s="208">
        <v>22984</v>
      </c>
      <c r="F65" s="208">
        <v>12411360</v>
      </c>
      <c r="G65" s="136" t="s">
        <v>11101</v>
      </c>
      <c r="H65" s="132"/>
      <c r="I65" s="7" t="s">
        <v>52</v>
      </c>
      <c r="J65" s="7" t="s">
        <v>52</v>
      </c>
      <c r="K65" s="7" t="s">
        <v>68</v>
      </c>
      <c r="L65" s="7" t="s">
        <v>56</v>
      </c>
      <c r="M65" s="7" t="s">
        <v>56</v>
      </c>
      <c r="N65" s="7" t="s">
        <v>57</v>
      </c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7" t="s">
        <v>52</v>
      </c>
      <c r="AM65" s="7" t="s">
        <v>52</v>
      </c>
      <c r="AN65" s="200"/>
      <c r="AO65" s="7" t="s">
        <v>148</v>
      </c>
      <c r="AP65" s="200">
        <v>222</v>
      </c>
    </row>
    <row r="66" spans="1:42" ht="30" customHeight="1">
      <c r="A66" s="130" t="s">
        <v>1263</v>
      </c>
      <c r="B66" s="130" t="s">
        <v>52</v>
      </c>
      <c r="C66" s="136" t="s">
        <v>1045</v>
      </c>
      <c r="D66" s="133">
        <v>639</v>
      </c>
      <c r="E66" s="208">
        <v>19845</v>
      </c>
      <c r="F66" s="208">
        <v>12680955</v>
      </c>
      <c r="G66" s="136" t="s">
        <v>11102</v>
      </c>
      <c r="H66" s="132"/>
      <c r="I66" s="7" t="s">
        <v>52</v>
      </c>
      <c r="J66" s="7" t="s">
        <v>52</v>
      </c>
      <c r="K66" s="7" t="s">
        <v>68</v>
      </c>
      <c r="L66" s="7" t="s">
        <v>56</v>
      </c>
      <c r="M66" s="7" t="s">
        <v>56</v>
      </c>
      <c r="N66" s="7" t="s">
        <v>57</v>
      </c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7" t="s">
        <v>52</v>
      </c>
      <c r="AM66" s="7" t="s">
        <v>52</v>
      </c>
      <c r="AN66" s="200"/>
      <c r="AO66" s="7" t="s">
        <v>150</v>
      </c>
      <c r="AP66" s="200">
        <v>223</v>
      </c>
    </row>
    <row r="67" spans="1:42" ht="30" customHeight="1">
      <c r="A67" s="130" t="s">
        <v>1268</v>
      </c>
      <c r="B67" s="130" t="s">
        <v>1269</v>
      </c>
      <c r="C67" s="136" t="s">
        <v>69</v>
      </c>
      <c r="D67" s="133">
        <v>72.599999999999994</v>
      </c>
      <c r="E67" s="208">
        <v>26156</v>
      </c>
      <c r="F67" s="208">
        <v>1898924</v>
      </c>
      <c r="G67" s="136" t="s">
        <v>11103</v>
      </c>
      <c r="H67" s="132"/>
      <c r="I67" s="7" t="s">
        <v>52</v>
      </c>
      <c r="J67" s="7" t="s">
        <v>52</v>
      </c>
      <c r="K67" s="7" t="s">
        <v>68</v>
      </c>
      <c r="L67" s="7" t="s">
        <v>56</v>
      </c>
      <c r="M67" s="7" t="s">
        <v>56</v>
      </c>
      <c r="N67" s="7" t="s">
        <v>57</v>
      </c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7" t="s">
        <v>52</v>
      </c>
      <c r="AM67" s="7" t="s">
        <v>52</v>
      </c>
      <c r="AN67" s="200"/>
      <c r="AO67" s="7" t="s">
        <v>152</v>
      </c>
      <c r="AP67" s="200">
        <v>224</v>
      </c>
    </row>
    <row r="68" spans="1:42" ht="30" customHeight="1">
      <c r="A68" s="130" t="s">
        <v>1273</v>
      </c>
      <c r="B68" s="130" t="s">
        <v>1274</v>
      </c>
      <c r="C68" s="136" t="s">
        <v>1200</v>
      </c>
      <c r="D68" s="133">
        <v>4</v>
      </c>
      <c r="E68" s="208">
        <v>693600</v>
      </c>
      <c r="F68" s="208">
        <v>2774400</v>
      </c>
      <c r="G68" s="136" t="s">
        <v>1278</v>
      </c>
      <c r="H68" s="132"/>
      <c r="I68" s="7" t="s">
        <v>52</v>
      </c>
      <c r="J68" s="7" t="s">
        <v>52</v>
      </c>
      <c r="K68" s="7" t="s">
        <v>68</v>
      </c>
      <c r="L68" s="7" t="s">
        <v>56</v>
      </c>
      <c r="M68" s="7" t="s">
        <v>56</v>
      </c>
      <c r="N68" s="7" t="s">
        <v>57</v>
      </c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7" t="s">
        <v>52</v>
      </c>
      <c r="AM68" s="7" t="s">
        <v>52</v>
      </c>
      <c r="AN68" s="200"/>
      <c r="AO68" s="7" t="s">
        <v>154</v>
      </c>
      <c r="AP68" s="200">
        <v>225</v>
      </c>
    </row>
    <row r="69" spans="1:42" ht="30" customHeight="1">
      <c r="A69" s="130" t="s">
        <v>1273</v>
      </c>
      <c r="B69" s="130" t="s">
        <v>1279</v>
      </c>
      <c r="C69" s="136" t="s">
        <v>1200</v>
      </c>
      <c r="D69" s="133">
        <v>2</v>
      </c>
      <c r="E69" s="208">
        <v>693600</v>
      </c>
      <c r="F69" s="208">
        <v>1387200</v>
      </c>
      <c r="G69" s="136" t="s">
        <v>1278</v>
      </c>
      <c r="H69" s="132"/>
      <c r="I69" s="7" t="s">
        <v>52</v>
      </c>
      <c r="J69" s="7" t="s">
        <v>52</v>
      </c>
      <c r="K69" s="7" t="s">
        <v>68</v>
      </c>
      <c r="L69" s="7" t="s">
        <v>56</v>
      </c>
      <c r="M69" s="7" t="s">
        <v>56</v>
      </c>
      <c r="N69" s="7" t="s">
        <v>57</v>
      </c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7" t="s">
        <v>52</v>
      </c>
      <c r="AM69" s="7" t="s">
        <v>52</v>
      </c>
      <c r="AN69" s="200"/>
      <c r="AO69" s="7" t="s">
        <v>156</v>
      </c>
      <c r="AP69" s="200">
        <v>226</v>
      </c>
    </row>
    <row r="70" spans="1:42" ht="30" customHeight="1">
      <c r="A70" s="130" t="s">
        <v>1273</v>
      </c>
      <c r="B70" s="130" t="s">
        <v>1280</v>
      </c>
      <c r="C70" s="136" t="s">
        <v>1200</v>
      </c>
      <c r="D70" s="133">
        <v>2</v>
      </c>
      <c r="E70" s="208">
        <v>1581521</v>
      </c>
      <c r="F70" s="208">
        <v>3163042</v>
      </c>
      <c r="G70" s="136" t="s">
        <v>11066</v>
      </c>
      <c r="H70" s="132"/>
      <c r="I70" s="7" t="s">
        <v>52</v>
      </c>
      <c r="J70" s="7" t="s">
        <v>52</v>
      </c>
      <c r="K70" s="7" t="s">
        <v>68</v>
      </c>
      <c r="L70" s="7" t="s">
        <v>56</v>
      </c>
      <c r="M70" s="7" t="s">
        <v>56</v>
      </c>
      <c r="N70" s="7" t="s">
        <v>57</v>
      </c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7" t="s">
        <v>52</v>
      </c>
      <c r="AM70" s="7" t="s">
        <v>52</v>
      </c>
      <c r="AN70" s="200"/>
      <c r="AO70" s="7" t="s">
        <v>158</v>
      </c>
      <c r="AP70" s="200">
        <v>227</v>
      </c>
    </row>
    <row r="71" spans="1:42" ht="30" customHeight="1">
      <c r="A71" s="130" t="s">
        <v>1285</v>
      </c>
      <c r="B71" s="130" t="s">
        <v>52</v>
      </c>
      <c r="C71" s="136" t="s">
        <v>1286</v>
      </c>
      <c r="D71" s="134">
        <v>8562</v>
      </c>
      <c r="E71" s="208">
        <v>10000</v>
      </c>
      <c r="F71" s="208">
        <v>85620000</v>
      </c>
      <c r="G71" s="136" t="s">
        <v>1287</v>
      </c>
      <c r="H71" s="132"/>
      <c r="I71" s="7" t="s">
        <v>52</v>
      </c>
      <c r="J71" s="7" t="s">
        <v>52</v>
      </c>
      <c r="K71" s="7" t="s">
        <v>68</v>
      </c>
      <c r="L71" s="7" t="s">
        <v>56</v>
      </c>
      <c r="M71" s="7" t="s">
        <v>56</v>
      </c>
      <c r="N71" s="7" t="s">
        <v>57</v>
      </c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7" t="s">
        <v>52</v>
      </c>
      <c r="AM71" s="7" t="s">
        <v>52</v>
      </c>
      <c r="AN71" s="200"/>
      <c r="AO71" s="7" t="s">
        <v>160</v>
      </c>
      <c r="AP71" s="200">
        <v>228</v>
      </c>
    </row>
    <row r="72" spans="1:42" ht="30" customHeight="1">
      <c r="A72" s="130" t="s">
        <v>1288</v>
      </c>
      <c r="B72" s="130" t="s">
        <v>1289</v>
      </c>
      <c r="C72" s="136" t="s">
        <v>69</v>
      </c>
      <c r="D72" s="135">
        <v>10054.94</v>
      </c>
      <c r="E72" s="208">
        <v>1327</v>
      </c>
      <c r="F72" s="208">
        <v>13342903</v>
      </c>
      <c r="G72" s="136" t="s">
        <v>1294</v>
      </c>
      <c r="H72" s="132"/>
      <c r="I72" s="7" t="s">
        <v>52</v>
      </c>
      <c r="J72" s="7" t="s">
        <v>52</v>
      </c>
      <c r="K72" s="7" t="s">
        <v>68</v>
      </c>
      <c r="L72" s="7" t="s">
        <v>56</v>
      </c>
      <c r="M72" s="7" t="s">
        <v>56</v>
      </c>
      <c r="N72" s="7" t="s">
        <v>57</v>
      </c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7" t="s">
        <v>52</v>
      </c>
      <c r="AM72" s="7" t="s">
        <v>52</v>
      </c>
      <c r="AN72" s="200"/>
      <c r="AO72" s="7" t="s">
        <v>162</v>
      </c>
      <c r="AP72" s="200">
        <v>229</v>
      </c>
    </row>
    <row r="73" spans="1:42" ht="30" customHeight="1">
      <c r="A73" s="130" t="s">
        <v>1295</v>
      </c>
      <c r="B73" s="130" t="s">
        <v>1296</v>
      </c>
      <c r="C73" s="136" t="s">
        <v>1200</v>
      </c>
      <c r="D73" s="133">
        <v>14</v>
      </c>
      <c r="E73" s="208">
        <v>694771</v>
      </c>
      <c r="F73" s="208">
        <v>9726794</v>
      </c>
      <c r="G73" s="136" t="s">
        <v>1301</v>
      </c>
      <c r="H73" s="132"/>
      <c r="I73" s="7" t="s">
        <v>52</v>
      </c>
      <c r="J73" s="7" t="s">
        <v>52</v>
      </c>
      <c r="K73" s="7" t="s">
        <v>68</v>
      </c>
      <c r="L73" s="7" t="s">
        <v>56</v>
      </c>
      <c r="M73" s="7" t="s">
        <v>56</v>
      </c>
      <c r="N73" s="7" t="s">
        <v>57</v>
      </c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7" t="s">
        <v>52</v>
      </c>
      <c r="AM73" s="7" t="s">
        <v>52</v>
      </c>
      <c r="AN73" s="200"/>
      <c r="AO73" s="7" t="s">
        <v>164</v>
      </c>
      <c r="AP73" s="200">
        <v>230</v>
      </c>
    </row>
    <row r="74" spans="1:42" s="199" customFormat="1" ht="30" customHeight="1">
      <c r="A74" s="130" t="s">
        <v>1295</v>
      </c>
      <c r="B74" s="130" t="s">
        <v>1302</v>
      </c>
      <c r="C74" s="136" t="s">
        <v>64</v>
      </c>
      <c r="D74" s="133">
        <v>42</v>
      </c>
      <c r="E74" s="208">
        <v>238676</v>
      </c>
      <c r="F74" s="208">
        <v>10024392</v>
      </c>
      <c r="G74" s="136" t="s">
        <v>1306</v>
      </c>
      <c r="H74" s="132"/>
      <c r="I74" s="7" t="s">
        <v>52</v>
      </c>
      <c r="J74" s="7" t="s">
        <v>52</v>
      </c>
      <c r="K74" s="7" t="s">
        <v>68</v>
      </c>
      <c r="L74" s="7" t="s">
        <v>56</v>
      </c>
      <c r="M74" s="7" t="s">
        <v>56</v>
      </c>
      <c r="N74" s="198" t="s">
        <v>57</v>
      </c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197"/>
      <c r="Z74" s="197"/>
      <c r="AA74" s="197"/>
      <c r="AB74" s="197"/>
      <c r="AC74" s="197"/>
      <c r="AD74" s="197"/>
      <c r="AE74" s="197"/>
      <c r="AF74" s="197"/>
      <c r="AG74" s="197"/>
      <c r="AH74" s="197"/>
      <c r="AI74" s="197"/>
      <c r="AJ74" s="197"/>
      <c r="AK74" s="197"/>
      <c r="AL74" s="198" t="s">
        <v>52</v>
      </c>
      <c r="AM74" s="198" t="s">
        <v>52</v>
      </c>
      <c r="AN74" s="197"/>
      <c r="AO74" s="198" t="s">
        <v>167</v>
      </c>
      <c r="AP74" s="197">
        <v>232</v>
      </c>
    </row>
    <row r="75" spans="1:42" ht="30" customHeight="1">
      <c r="A75" s="191" t="s">
        <v>954</v>
      </c>
      <c r="B75" s="191" t="s">
        <v>52</v>
      </c>
      <c r="C75" s="192" t="s">
        <v>58</v>
      </c>
      <c r="D75" s="193">
        <v>1</v>
      </c>
      <c r="E75" s="207" t="s">
        <v>52</v>
      </c>
      <c r="F75" s="207">
        <v>1232049034</v>
      </c>
      <c r="G75" s="192" t="s">
        <v>52</v>
      </c>
      <c r="H75" s="196"/>
      <c r="I75" s="198" t="s">
        <v>52</v>
      </c>
      <c r="J75" s="198" t="s">
        <v>52</v>
      </c>
      <c r="K75" s="198" t="s">
        <v>68</v>
      </c>
      <c r="L75" s="198" t="s">
        <v>56</v>
      </c>
      <c r="M75" s="198" t="s">
        <v>56</v>
      </c>
      <c r="N75" s="7" t="s">
        <v>57</v>
      </c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7" t="s">
        <v>52</v>
      </c>
      <c r="AM75" s="7" t="s">
        <v>52</v>
      </c>
      <c r="AN75" s="200"/>
      <c r="AO75" s="7" t="s">
        <v>169</v>
      </c>
      <c r="AP75" s="200">
        <v>233</v>
      </c>
    </row>
    <row r="76" spans="1:42" ht="30" customHeight="1">
      <c r="A76" s="130" t="s">
        <v>1307</v>
      </c>
      <c r="B76" s="130" t="s">
        <v>1232</v>
      </c>
      <c r="C76" s="136" t="s">
        <v>1200</v>
      </c>
      <c r="D76" s="133">
        <v>428</v>
      </c>
      <c r="E76" s="208">
        <v>179738</v>
      </c>
      <c r="F76" s="208">
        <v>76927864</v>
      </c>
      <c r="G76" s="136" t="s">
        <v>1312</v>
      </c>
      <c r="H76" s="132"/>
      <c r="I76" s="7" t="s">
        <v>52</v>
      </c>
      <c r="J76" s="7" t="s">
        <v>52</v>
      </c>
      <c r="K76" s="7" t="s">
        <v>68</v>
      </c>
      <c r="L76" s="7" t="s">
        <v>56</v>
      </c>
      <c r="M76" s="7" t="s">
        <v>56</v>
      </c>
      <c r="N76" s="7" t="s">
        <v>57</v>
      </c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7" t="s">
        <v>52</v>
      </c>
      <c r="AM76" s="7" t="s">
        <v>52</v>
      </c>
      <c r="AN76" s="200"/>
      <c r="AO76" s="7" t="s">
        <v>171</v>
      </c>
      <c r="AP76" s="200">
        <v>234</v>
      </c>
    </row>
    <row r="77" spans="1:42" ht="30" customHeight="1">
      <c r="A77" s="130" t="s">
        <v>1307</v>
      </c>
      <c r="B77" s="130" t="s">
        <v>1247</v>
      </c>
      <c r="C77" s="136" t="s">
        <v>1200</v>
      </c>
      <c r="D77" s="134">
        <v>3644</v>
      </c>
      <c r="E77" s="208">
        <v>197577</v>
      </c>
      <c r="F77" s="208">
        <v>719970588</v>
      </c>
      <c r="G77" s="136" t="s">
        <v>1317</v>
      </c>
      <c r="H77" s="132"/>
      <c r="I77" s="7" t="s">
        <v>52</v>
      </c>
      <c r="J77" s="7" t="s">
        <v>52</v>
      </c>
      <c r="K77" s="7" t="s">
        <v>68</v>
      </c>
      <c r="L77" s="7" t="s">
        <v>56</v>
      </c>
      <c r="M77" s="7" t="s">
        <v>56</v>
      </c>
      <c r="N77" s="7" t="s">
        <v>57</v>
      </c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7" t="s">
        <v>52</v>
      </c>
      <c r="AM77" s="7" t="s">
        <v>52</v>
      </c>
      <c r="AN77" s="200"/>
      <c r="AO77" s="7" t="s">
        <v>173</v>
      </c>
      <c r="AP77" s="200">
        <v>235</v>
      </c>
    </row>
    <row r="78" spans="1:42" ht="30" customHeight="1">
      <c r="A78" s="130" t="s">
        <v>1318</v>
      </c>
      <c r="B78" s="130" t="s">
        <v>1319</v>
      </c>
      <c r="C78" s="136" t="s">
        <v>1200</v>
      </c>
      <c r="D78" s="133">
        <v>2</v>
      </c>
      <c r="E78" s="208">
        <v>297058</v>
      </c>
      <c r="F78" s="208">
        <v>594116</v>
      </c>
      <c r="G78" s="136" t="s">
        <v>1324</v>
      </c>
      <c r="H78" s="132"/>
      <c r="I78" s="7" t="s">
        <v>52</v>
      </c>
      <c r="J78" s="7" t="s">
        <v>52</v>
      </c>
      <c r="K78" s="7" t="s">
        <v>68</v>
      </c>
      <c r="L78" s="7" t="s">
        <v>56</v>
      </c>
      <c r="M78" s="7" t="s">
        <v>56</v>
      </c>
      <c r="N78" s="7" t="s">
        <v>57</v>
      </c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7" t="s">
        <v>52</v>
      </c>
      <c r="AM78" s="7" t="s">
        <v>52</v>
      </c>
      <c r="AN78" s="200"/>
      <c r="AO78" s="7" t="s">
        <v>175</v>
      </c>
      <c r="AP78" s="200">
        <v>236</v>
      </c>
    </row>
    <row r="79" spans="1:42" ht="30" customHeight="1">
      <c r="A79" s="130" t="s">
        <v>1318</v>
      </c>
      <c r="B79" s="130" t="s">
        <v>1325</v>
      </c>
      <c r="C79" s="136" t="s">
        <v>1200</v>
      </c>
      <c r="D79" s="133">
        <v>4</v>
      </c>
      <c r="E79" s="208">
        <v>304452</v>
      </c>
      <c r="F79" s="208">
        <v>1217808</v>
      </c>
      <c r="G79" s="136" t="s">
        <v>1328</v>
      </c>
      <c r="H79" s="132"/>
      <c r="I79" s="7" t="s">
        <v>52</v>
      </c>
      <c r="J79" s="7" t="s">
        <v>52</v>
      </c>
      <c r="K79" s="7" t="s">
        <v>68</v>
      </c>
      <c r="L79" s="7" t="s">
        <v>56</v>
      </c>
      <c r="M79" s="7" t="s">
        <v>56</v>
      </c>
      <c r="N79" s="7" t="s">
        <v>57</v>
      </c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7" t="s">
        <v>52</v>
      </c>
      <c r="AM79" s="7" t="s">
        <v>52</v>
      </c>
      <c r="AN79" s="200"/>
      <c r="AO79" s="7" t="s">
        <v>177</v>
      </c>
      <c r="AP79" s="200">
        <v>237</v>
      </c>
    </row>
    <row r="80" spans="1:42" ht="30" customHeight="1">
      <c r="A80" s="130" t="s">
        <v>1318</v>
      </c>
      <c r="B80" s="130" t="s">
        <v>1329</v>
      </c>
      <c r="C80" s="136" t="s">
        <v>1200</v>
      </c>
      <c r="D80" s="133">
        <v>24</v>
      </c>
      <c r="E80" s="208">
        <v>375443</v>
      </c>
      <c r="F80" s="208">
        <v>9010632</v>
      </c>
      <c r="G80" s="136" t="s">
        <v>1335</v>
      </c>
      <c r="H80" s="132"/>
      <c r="I80" s="7" t="s">
        <v>52</v>
      </c>
      <c r="J80" s="7" t="s">
        <v>52</v>
      </c>
      <c r="K80" s="7" t="s">
        <v>68</v>
      </c>
      <c r="L80" s="7" t="s">
        <v>56</v>
      </c>
      <c r="M80" s="7" t="s">
        <v>56</v>
      </c>
      <c r="N80" s="7" t="s">
        <v>57</v>
      </c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7" t="s">
        <v>52</v>
      </c>
      <c r="AM80" s="7" t="s">
        <v>52</v>
      </c>
      <c r="AN80" s="200"/>
      <c r="AO80" s="7" t="s">
        <v>179</v>
      </c>
      <c r="AP80" s="200">
        <v>238</v>
      </c>
    </row>
    <row r="81" spans="1:42" ht="30" customHeight="1">
      <c r="A81" s="130" t="s">
        <v>1318</v>
      </c>
      <c r="B81" s="130" t="s">
        <v>1336</v>
      </c>
      <c r="C81" s="136" t="s">
        <v>1200</v>
      </c>
      <c r="D81" s="133">
        <v>48</v>
      </c>
      <c r="E81" s="208">
        <v>500677</v>
      </c>
      <c r="F81" s="208">
        <v>24032496</v>
      </c>
      <c r="G81" s="136" t="s">
        <v>1342</v>
      </c>
      <c r="H81" s="132"/>
      <c r="I81" s="7" t="s">
        <v>52</v>
      </c>
      <c r="J81" s="7" t="s">
        <v>52</v>
      </c>
      <c r="K81" s="7" t="s">
        <v>68</v>
      </c>
      <c r="L81" s="7" t="s">
        <v>56</v>
      </c>
      <c r="M81" s="7" t="s">
        <v>56</v>
      </c>
      <c r="N81" s="7" t="s">
        <v>57</v>
      </c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7" t="s">
        <v>52</v>
      </c>
      <c r="AM81" s="7" t="s">
        <v>52</v>
      </c>
      <c r="AN81" s="200"/>
      <c r="AO81" s="7" t="s">
        <v>181</v>
      </c>
      <c r="AP81" s="200">
        <v>239</v>
      </c>
    </row>
    <row r="82" spans="1:42" ht="30" customHeight="1">
      <c r="A82" s="130" t="s">
        <v>1318</v>
      </c>
      <c r="B82" s="130" t="s">
        <v>1343</v>
      </c>
      <c r="C82" s="136" t="s">
        <v>1200</v>
      </c>
      <c r="D82" s="133">
        <v>274</v>
      </c>
      <c r="E82" s="208">
        <v>312187</v>
      </c>
      <c r="F82" s="208">
        <v>85539238</v>
      </c>
      <c r="G82" s="136" t="s">
        <v>1348</v>
      </c>
      <c r="H82" s="132"/>
      <c r="I82" s="7" t="s">
        <v>52</v>
      </c>
      <c r="J82" s="7" t="s">
        <v>52</v>
      </c>
      <c r="K82" s="7" t="s">
        <v>68</v>
      </c>
      <c r="L82" s="7" t="s">
        <v>56</v>
      </c>
      <c r="M82" s="7" t="s">
        <v>56</v>
      </c>
      <c r="N82" s="7" t="s">
        <v>57</v>
      </c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7" t="s">
        <v>52</v>
      </c>
      <c r="AM82" s="7" t="s">
        <v>52</v>
      </c>
      <c r="AN82" s="200"/>
      <c r="AO82" s="7" t="s">
        <v>183</v>
      </c>
      <c r="AP82" s="200">
        <v>240</v>
      </c>
    </row>
    <row r="83" spans="1:42" ht="30" customHeight="1">
      <c r="A83" s="130" t="s">
        <v>1318</v>
      </c>
      <c r="B83" s="130" t="s">
        <v>1349</v>
      </c>
      <c r="C83" s="136" t="s">
        <v>1200</v>
      </c>
      <c r="D83" s="133">
        <v>143</v>
      </c>
      <c r="E83" s="208">
        <v>304452</v>
      </c>
      <c r="F83" s="208">
        <v>43536636</v>
      </c>
      <c r="G83" s="136" t="s">
        <v>1350</v>
      </c>
      <c r="H83" s="132"/>
      <c r="I83" s="7" t="s">
        <v>52</v>
      </c>
      <c r="J83" s="7" t="s">
        <v>52</v>
      </c>
      <c r="K83" s="7" t="s">
        <v>68</v>
      </c>
      <c r="L83" s="7" t="s">
        <v>56</v>
      </c>
      <c r="M83" s="7" t="s">
        <v>56</v>
      </c>
      <c r="N83" s="7" t="s">
        <v>57</v>
      </c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7" t="s">
        <v>52</v>
      </c>
      <c r="AM83" s="7" t="s">
        <v>52</v>
      </c>
      <c r="AN83" s="200"/>
      <c r="AO83" s="7" t="s">
        <v>185</v>
      </c>
      <c r="AP83" s="200">
        <v>241</v>
      </c>
    </row>
    <row r="84" spans="1:42" ht="30" customHeight="1">
      <c r="A84" s="130" t="s">
        <v>1318</v>
      </c>
      <c r="B84" s="130" t="s">
        <v>1351</v>
      </c>
      <c r="C84" s="136" t="s">
        <v>1200</v>
      </c>
      <c r="D84" s="133">
        <v>94</v>
      </c>
      <c r="E84" s="208">
        <v>435930</v>
      </c>
      <c r="F84" s="208">
        <v>40977420</v>
      </c>
      <c r="G84" s="136" t="s">
        <v>1356</v>
      </c>
      <c r="H84" s="132"/>
      <c r="I84" s="7" t="s">
        <v>52</v>
      </c>
      <c r="J84" s="7" t="s">
        <v>52</v>
      </c>
      <c r="K84" s="7" t="s">
        <v>68</v>
      </c>
      <c r="L84" s="7" t="s">
        <v>56</v>
      </c>
      <c r="M84" s="7" t="s">
        <v>56</v>
      </c>
      <c r="N84" s="7" t="s">
        <v>57</v>
      </c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7" t="s">
        <v>52</v>
      </c>
      <c r="AM84" s="7" t="s">
        <v>52</v>
      </c>
      <c r="AN84" s="200"/>
      <c r="AO84" s="7" t="s">
        <v>187</v>
      </c>
      <c r="AP84" s="200">
        <v>242</v>
      </c>
    </row>
    <row r="85" spans="1:42" ht="30" customHeight="1">
      <c r="A85" s="130" t="s">
        <v>1318</v>
      </c>
      <c r="B85" s="130" t="s">
        <v>1357</v>
      </c>
      <c r="C85" s="136" t="s">
        <v>1200</v>
      </c>
      <c r="D85" s="133">
        <v>116</v>
      </c>
      <c r="E85" s="208">
        <v>329087</v>
      </c>
      <c r="F85" s="208">
        <v>38174092</v>
      </c>
      <c r="G85" s="136" t="s">
        <v>1360</v>
      </c>
      <c r="H85" s="132"/>
      <c r="I85" s="7" t="s">
        <v>52</v>
      </c>
      <c r="J85" s="7" t="s">
        <v>52</v>
      </c>
      <c r="K85" s="7" t="s">
        <v>68</v>
      </c>
      <c r="L85" s="7" t="s">
        <v>56</v>
      </c>
      <c r="M85" s="7" t="s">
        <v>56</v>
      </c>
      <c r="N85" s="7" t="s">
        <v>57</v>
      </c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7" t="s">
        <v>52</v>
      </c>
      <c r="AM85" s="7" t="s">
        <v>52</v>
      </c>
      <c r="AN85" s="200"/>
      <c r="AO85" s="7" t="s">
        <v>189</v>
      </c>
      <c r="AP85" s="200">
        <v>243</v>
      </c>
    </row>
    <row r="86" spans="1:42" ht="30" customHeight="1">
      <c r="A86" s="130" t="s">
        <v>1318</v>
      </c>
      <c r="B86" s="130" t="s">
        <v>1361</v>
      </c>
      <c r="C86" s="136" t="s">
        <v>1200</v>
      </c>
      <c r="D86" s="133">
        <v>225</v>
      </c>
      <c r="E86" s="208">
        <v>336508</v>
      </c>
      <c r="F86" s="208">
        <v>75714300</v>
      </c>
      <c r="G86" s="136" t="s">
        <v>1364</v>
      </c>
      <c r="H86" s="132"/>
      <c r="I86" s="7" t="s">
        <v>52</v>
      </c>
      <c r="J86" s="7" t="s">
        <v>52</v>
      </c>
      <c r="K86" s="7" t="s">
        <v>68</v>
      </c>
      <c r="L86" s="7" t="s">
        <v>56</v>
      </c>
      <c r="M86" s="7" t="s">
        <v>56</v>
      </c>
      <c r="N86" s="7" t="s">
        <v>57</v>
      </c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7" t="s">
        <v>52</v>
      </c>
      <c r="AM86" s="7" t="s">
        <v>52</v>
      </c>
      <c r="AN86" s="200"/>
      <c r="AO86" s="7" t="s">
        <v>191</v>
      </c>
      <c r="AP86" s="200">
        <v>244</v>
      </c>
    </row>
    <row r="87" spans="1:42" ht="30" customHeight="1">
      <c r="A87" s="130" t="s">
        <v>1318</v>
      </c>
      <c r="B87" s="130" t="s">
        <v>1365</v>
      </c>
      <c r="C87" s="136" t="s">
        <v>1200</v>
      </c>
      <c r="D87" s="133">
        <v>176</v>
      </c>
      <c r="E87" s="208">
        <v>452830</v>
      </c>
      <c r="F87" s="208">
        <v>79698080</v>
      </c>
      <c r="G87" s="136" t="s">
        <v>1368</v>
      </c>
      <c r="H87" s="132"/>
      <c r="I87" s="7" t="s">
        <v>52</v>
      </c>
      <c r="J87" s="7" t="s">
        <v>52</v>
      </c>
      <c r="K87" s="7" t="s">
        <v>68</v>
      </c>
      <c r="L87" s="7" t="s">
        <v>56</v>
      </c>
      <c r="M87" s="7" t="s">
        <v>56</v>
      </c>
      <c r="N87" s="7" t="s">
        <v>57</v>
      </c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7" t="s">
        <v>52</v>
      </c>
      <c r="AM87" s="7" t="s">
        <v>52</v>
      </c>
      <c r="AN87" s="200"/>
      <c r="AO87" s="7" t="s">
        <v>193</v>
      </c>
      <c r="AP87" s="200">
        <v>245</v>
      </c>
    </row>
    <row r="88" spans="1:42" ht="30" customHeight="1">
      <c r="A88" s="130" t="s">
        <v>1369</v>
      </c>
      <c r="B88" s="130" t="s">
        <v>52</v>
      </c>
      <c r="C88" s="136" t="s">
        <v>1200</v>
      </c>
      <c r="D88" s="133">
        <v>751</v>
      </c>
      <c r="E88" s="208">
        <v>27245</v>
      </c>
      <c r="F88" s="208">
        <v>20460995</v>
      </c>
      <c r="G88" s="136" t="s">
        <v>1374</v>
      </c>
      <c r="H88" s="132"/>
      <c r="I88" s="7" t="s">
        <v>52</v>
      </c>
      <c r="J88" s="7" t="s">
        <v>52</v>
      </c>
      <c r="K88" s="7" t="s">
        <v>68</v>
      </c>
      <c r="L88" s="7" t="s">
        <v>56</v>
      </c>
      <c r="M88" s="7" t="s">
        <v>56</v>
      </c>
      <c r="N88" s="7" t="s">
        <v>57</v>
      </c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7" t="s">
        <v>52</v>
      </c>
      <c r="AM88" s="7" t="s">
        <v>52</v>
      </c>
      <c r="AN88" s="200"/>
      <c r="AO88" s="7" t="s">
        <v>195</v>
      </c>
      <c r="AP88" s="200">
        <v>246</v>
      </c>
    </row>
    <row r="89" spans="1:42" ht="30" customHeight="1">
      <c r="A89" s="130" t="s">
        <v>1369</v>
      </c>
      <c r="B89" s="130" t="s">
        <v>1015</v>
      </c>
      <c r="C89" s="136" t="s">
        <v>1200</v>
      </c>
      <c r="D89" s="133">
        <v>225</v>
      </c>
      <c r="E89" s="208">
        <v>28017</v>
      </c>
      <c r="F89" s="208">
        <v>6303825</v>
      </c>
      <c r="G89" s="136" t="s">
        <v>1377</v>
      </c>
      <c r="H89" s="132"/>
      <c r="I89" s="7" t="s">
        <v>52</v>
      </c>
      <c r="J89" s="7" t="s">
        <v>52</v>
      </c>
      <c r="K89" s="7" t="s">
        <v>68</v>
      </c>
      <c r="L89" s="7" t="s">
        <v>56</v>
      </c>
      <c r="M89" s="7" t="s">
        <v>56</v>
      </c>
      <c r="N89" s="7" t="s">
        <v>57</v>
      </c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7" t="s">
        <v>52</v>
      </c>
      <c r="AM89" s="7" t="s">
        <v>52</v>
      </c>
      <c r="AN89" s="200"/>
      <c r="AO89" s="7" t="s">
        <v>197</v>
      </c>
      <c r="AP89" s="200">
        <v>247</v>
      </c>
    </row>
    <row r="90" spans="1:42" s="199" customFormat="1" ht="30" customHeight="1">
      <c r="A90" s="130" t="s">
        <v>1369</v>
      </c>
      <c r="B90" s="130" t="s">
        <v>1021</v>
      </c>
      <c r="C90" s="136" t="s">
        <v>1200</v>
      </c>
      <c r="D90" s="133">
        <v>224</v>
      </c>
      <c r="E90" s="208">
        <v>44156</v>
      </c>
      <c r="F90" s="208">
        <v>9890944</v>
      </c>
      <c r="G90" s="136" t="s">
        <v>1381</v>
      </c>
      <c r="H90" s="132"/>
      <c r="I90" s="7" t="s">
        <v>52</v>
      </c>
      <c r="J90" s="7" t="s">
        <v>52</v>
      </c>
      <c r="K90" s="7" t="s">
        <v>68</v>
      </c>
      <c r="L90" s="7" t="s">
        <v>56</v>
      </c>
      <c r="M90" s="7" t="s">
        <v>56</v>
      </c>
      <c r="N90" s="198" t="s">
        <v>57</v>
      </c>
      <c r="O90" s="197"/>
      <c r="P90" s="197"/>
      <c r="Q90" s="197"/>
      <c r="R90" s="197"/>
      <c r="S90" s="197"/>
      <c r="T90" s="197"/>
      <c r="U90" s="197"/>
      <c r="V90" s="197"/>
      <c r="W90" s="197"/>
      <c r="X90" s="197"/>
      <c r="Y90" s="197"/>
      <c r="Z90" s="197"/>
      <c r="AA90" s="197"/>
      <c r="AB90" s="197"/>
      <c r="AC90" s="197"/>
      <c r="AD90" s="197"/>
      <c r="AE90" s="197"/>
      <c r="AF90" s="197"/>
      <c r="AG90" s="197"/>
      <c r="AH90" s="197"/>
      <c r="AI90" s="197"/>
      <c r="AJ90" s="197"/>
      <c r="AK90" s="197"/>
      <c r="AL90" s="198" t="s">
        <v>52</v>
      </c>
      <c r="AM90" s="198" t="s">
        <v>52</v>
      </c>
      <c r="AN90" s="197"/>
      <c r="AO90" s="198" t="s">
        <v>200</v>
      </c>
      <c r="AP90" s="197">
        <v>249</v>
      </c>
    </row>
    <row r="91" spans="1:42" ht="30" customHeight="1">
      <c r="A91" s="191" t="s">
        <v>955</v>
      </c>
      <c r="B91" s="191" t="s">
        <v>52</v>
      </c>
      <c r="C91" s="192" t="s">
        <v>58</v>
      </c>
      <c r="D91" s="193">
        <v>1</v>
      </c>
      <c r="E91" s="207" t="s">
        <v>52</v>
      </c>
      <c r="F91" s="207">
        <v>54269958</v>
      </c>
      <c r="G91" s="192" t="s">
        <v>52</v>
      </c>
      <c r="H91" s="196"/>
      <c r="I91" s="198" t="s">
        <v>52</v>
      </c>
      <c r="J91" s="198" t="s">
        <v>52</v>
      </c>
      <c r="K91" s="198" t="s">
        <v>68</v>
      </c>
      <c r="L91" s="198" t="s">
        <v>56</v>
      </c>
      <c r="M91" s="198" t="s">
        <v>56</v>
      </c>
      <c r="N91" s="7" t="s">
        <v>57</v>
      </c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7" t="s">
        <v>52</v>
      </c>
      <c r="AM91" s="7" t="s">
        <v>52</v>
      </c>
      <c r="AN91" s="200"/>
      <c r="AO91" s="7" t="s">
        <v>202</v>
      </c>
      <c r="AP91" s="200">
        <v>250</v>
      </c>
    </row>
    <row r="92" spans="1:42" ht="30" customHeight="1">
      <c r="A92" s="130" t="s">
        <v>1382</v>
      </c>
      <c r="B92" s="130" t="s">
        <v>1383</v>
      </c>
      <c r="C92" s="136" t="s">
        <v>65</v>
      </c>
      <c r="D92" s="133">
        <v>32</v>
      </c>
      <c r="E92" s="208">
        <v>83110</v>
      </c>
      <c r="F92" s="208">
        <v>2659520</v>
      </c>
      <c r="G92" s="136" t="s">
        <v>11067</v>
      </c>
      <c r="H92" s="132"/>
      <c r="I92" s="7" t="s">
        <v>52</v>
      </c>
      <c r="J92" s="7" t="s">
        <v>52</v>
      </c>
      <c r="K92" s="7" t="s">
        <v>68</v>
      </c>
      <c r="L92" s="7" t="s">
        <v>56</v>
      </c>
      <c r="M92" s="7" t="s">
        <v>56</v>
      </c>
      <c r="N92" s="7" t="s">
        <v>57</v>
      </c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7" t="s">
        <v>52</v>
      </c>
      <c r="AM92" s="7" t="s">
        <v>52</v>
      </c>
      <c r="AN92" s="200"/>
      <c r="AO92" s="7" t="s">
        <v>204</v>
      </c>
      <c r="AP92" s="200">
        <v>251</v>
      </c>
    </row>
    <row r="93" spans="1:42" ht="30" customHeight="1">
      <c r="A93" s="130" t="s">
        <v>1382</v>
      </c>
      <c r="B93" s="130" t="s">
        <v>1388</v>
      </c>
      <c r="C93" s="136" t="s">
        <v>65</v>
      </c>
      <c r="D93" s="133">
        <v>15</v>
      </c>
      <c r="E93" s="208">
        <v>116574</v>
      </c>
      <c r="F93" s="208">
        <v>1748610</v>
      </c>
      <c r="G93" s="136" t="s">
        <v>11068</v>
      </c>
      <c r="H93" s="132"/>
      <c r="I93" s="7" t="s">
        <v>52</v>
      </c>
      <c r="J93" s="7" t="s">
        <v>52</v>
      </c>
      <c r="K93" s="7" t="s">
        <v>68</v>
      </c>
      <c r="L93" s="7" t="s">
        <v>56</v>
      </c>
      <c r="M93" s="7" t="s">
        <v>56</v>
      </c>
      <c r="N93" s="7" t="s">
        <v>57</v>
      </c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7" t="s">
        <v>52</v>
      </c>
      <c r="AM93" s="7" t="s">
        <v>52</v>
      </c>
      <c r="AN93" s="200"/>
      <c r="AO93" s="7" t="s">
        <v>206</v>
      </c>
      <c r="AP93" s="200">
        <v>252</v>
      </c>
    </row>
    <row r="94" spans="1:42" ht="30" customHeight="1">
      <c r="A94" s="130" t="s">
        <v>1382</v>
      </c>
      <c r="B94" s="130" t="s">
        <v>1394</v>
      </c>
      <c r="C94" s="136" t="s">
        <v>65</v>
      </c>
      <c r="D94" s="133">
        <v>109</v>
      </c>
      <c r="E94" s="208">
        <v>57551</v>
      </c>
      <c r="F94" s="208">
        <v>6273059</v>
      </c>
      <c r="G94" s="136" t="s">
        <v>11069</v>
      </c>
      <c r="H94" s="132"/>
      <c r="I94" s="7" t="s">
        <v>52</v>
      </c>
      <c r="J94" s="7" t="s">
        <v>52</v>
      </c>
      <c r="K94" s="7" t="s">
        <v>68</v>
      </c>
      <c r="L94" s="7" t="s">
        <v>56</v>
      </c>
      <c r="M94" s="7" t="s">
        <v>56</v>
      </c>
      <c r="N94" s="7" t="s">
        <v>57</v>
      </c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7" t="s">
        <v>52</v>
      </c>
      <c r="AM94" s="7" t="s">
        <v>52</v>
      </c>
      <c r="AN94" s="200"/>
      <c r="AO94" s="7" t="s">
        <v>208</v>
      </c>
      <c r="AP94" s="200">
        <v>253</v>
      </c>
    </row>
    <row r="95" spans="1:42" ht="30" customHeight="1">
      <c r="A95" s="130" t="s">
        <v>1382</v>
      </c>
      <c r="B95" s="130" t="s">
        <v>1399</v>
      </c>
      <c r="C95" s="136" t="s">
        <v>65</v>
      </c>
      <c r="D95" s="133">
        <v>56</v>
      </c>
      <c r="E95" s="208">
        <v>95335</v>
      </c>
      <c r="F95" s="208">
        <v>5338760</v>
      </c>
      <c r="G95" s="136" t="s">
        <v>11070</v>
      </c>
      <c r="H95" s="132"/>
      <c r="I95" s="7" t="s">
        <v>52</v>
      </c>
      <c r="J95" s="7" t="s">
        <v>52</v>
      </c>
      <c r="K95" s="7" t="s">
        <v>68</v>
      </c>
      <c r="L95" s="7" t="s">
        <v>56</v>
      </c>
      <c r="M95" s="7" t="s">
        <v>56</v>
      </c>
      <c r="N95" s="7" t="s">
        <v>57</v>
      </c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7" t="s">
        <v>52</v>
      </c>
      <c r="AM95" s="7" t="s">
        <v>52</v>
      </c>
      <c r="AN95" s="200"/>
      <c r="AO95" s="7" t="s">
        <v>210</v>
      </c>
      <c r="AP95" s="200">
        <v>254</v>
      </c>
    </row>
    <row r="96" spans="1:42" ht="30" customHeight="1">
      <c r="A96" s="130" t="s">
        <v>1382</v>
      </c>
      <c r="B96" s="130" t="s">
        <v>1403</v>
      </c>
      <c r="C96" s="136" t="s">
        <v>65</v>
      </c>
      <c r="D96" s="133">
        <v>39</v>
      </c>
      <c r="E96" s="208">
        <v>61792</v>
      </c>
      <c r="F96" s="208">
        <v>2409888</v>
      </c>
      <c r="G96" s="136" t="s">
        <v>11071</v>
      </c>
      <c r="H96" s="132"/>
      <c r="I96" s="7" t="s">
        <v>52</v>
      </c>
      <c r="J96" s="7" t="s">
        <v>52</v>
      </c>
      <c r="K96" s="7" t="s">
        <v>68</v>
      </c>
      <c r="L96" s="7" t="s">
        <v>56</v>
      </c>
      <c r="M96" s="7" t="s">
        <v>56</v>
      </c>
      <c r="N96" s="7" t="s">
        <v>57</v>
      </c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7" t="s">
        <v>52</v>
      </c>
      <c r="AM96" s="7" t="s">
        <v>52</v>
      </c>
      <c r="AN96" s="200"/>
      <c r="AO96" s="7" t="s">
        <v>212</v>
      </c>
      <c r="AP96" s="200">
        <v>255</v>
      </c>
    </row>
    <row r="97" spans="1:42" ht="30" customHeight="1">
      <c r="A97" s="130" t="s">
        <v>1382</v>
      </c>
      <c r="B97" s="130" t="s">
        <v>1407</v>
      </c>
      <c r="C97" s="136" t="s">
        <v>65</v>
      </c>
      <c r="D97" s="133">
        <v>26</v>
      </c>
      <c r="E97" s="208">
        <v>80554</v>
      </c>
      <c r="F97" s="208">
        <v>2094404</v>
      </c>
      <c r="G97" s="136" t="s">
        <v>11072</v>
      </c>
      <c r="H97" s="132"/>
      <c r="I97" s="7" t="s">
        <v>52</v>
      </c>
      <c r="J97" s="7" t="s">
        <v>52</v>
      </c>
      <c r="K97" s="7" t="s">
        <v>68</v>
      </c>
      <c r="L97" s="7" t="s">
        <v>56</v>
      </c>
      <c r="M97" s="7" t="s">
        <v>56</v>
      </c>
      <c r="N97" s="7" t="s">
        <v>57</v>
      </c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7" t="s">
        <v>52</v>
      </c>
      <c r="AM97" s="7" t="s">
        <v>52</v>
      </c>
      <c r="AN97" s="200"/>
      <c r="AO97" s="7" t="s">
        <v>214</v>
      </c>
      <c r="AP97" s="200">
        <v>256</v>
      </c>
    </row>
    <row r="98" spans="1:42" ht="30" customHeight="1">
      <c r="A98" s="130" t="s">
        <v>1382</v>
      </c>
      <c r="B98" s="130" t="s">
        <v>1411</v>
      </c>
      <c r="C98" s="136" t="s">
        <v>65</v>
      </c>
      <c r="D98" s="133">
        <v>19</v>
      </c>
      <c r="E98" s="208">
        <v>69016</v>
      </c>
      <c r="F98" s="208">
        <v>1311304</v>
      </c>
      <c r="G98" s="136" t="s">
        <v>11073</v>
      </c>
      <c r="H98" s="132"/>
      <c r="I98" s="7" t="s">
        <v>52</v>
      </c>
      <c r="J98" s="7" t="s">
        <v>52</v>
      </c>
      <c r="K98" s="7" t="s">
        <v>68</v>
      </c>
      <c r="L98" s="7" t="s">
        <v>56</v>
      </c>
      <c r="M98" s="7" t="s">
        <v>56</v>
      </c>
      <c r="N98" s="7" t="s">
        <v>57</v>
      </c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7" t="s">
        <v>52</v>
      </c>
      <c r="AM98" s="7" t="s">
        <v>52</v>
      </c>
      <c r="AN98" s="200"/>
      <c r="AO98" s="7" t="s">
        <v>216</v>
      </c>
      <c r="AP98" s="200">
        <v>257</v>
      </c>
    </row>
    <row r="99" spans="1:42" ht="30" customHeight="1">
      <c r="A99" s="130" t="s">
        <v>1382</v>
      </c>
      <c r="B99" s="130" t="s">
        <v>1417</v>
      </c>
      <c r="C99" s="136" t="s">
        <v>65</v>
      </c>
      <c r="D99" s="133">
        <v>26</v>
      </c>
      <c r="E99" s="208">
        <v>60681</v>
      </c>
      <c r="F99" s="208">
        <v>1577706</v>
      </c>
      <c r="G99" s="136" t="s">
        <v>11074</v>
      </c>
      <c r="H99" s="132"/>
      <c r="I99" s="7" t="s">
        <v>52</v>
      </c>
      <c r="J99" s="7" t="s">
        <v>52</v>
      </c>
      <c r="K99" s="7" t="s">
        <v>68</v>
      </c>
      <c r="L99" s="7" t="s">
        <v>56</v>
      </c>
      <c r="M99" s="7" t="s">
        <v>56</v>
      </c>
      <c r="N99" s="7" t="s">
        <v>57</v>
      </c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7" t="s">
        <v>52</v>
      </c>
      <c r="AM99" s="7" t="s">
        <v>52</v>
      </c>
      <c r="AN99" s="200"/>
      <c r="AO99" s="7" t="s">
        <v>218</v>
      </c>
      <c r="AP99" s="200">
        <v>258</v>
      </c>
    </row>
    <row r="100" spans="1:42" ht="30" customHeight="1">
      <c r="A100" s="130" t="s">
        <v>1382</v>
      </c>
      <c r="B100" s="130" t="s">
        <v>1421</v>
      </c>
      <c r="C100" s="136" t="s">
        <v>65</v>
      </c>
      <c r="D100" s="133">
        <v>95</v>
      </c>
      <c r="E100" s="208">
        <v>59741</v>
      </c>
      <c r="F100" s="208">
        <v>5675395</v>
      </c>
      <c r="G100" s="136" t="s">
        <v>11075</v>
      </c>
      <c r="H100" s="132"/>
      <c r="I100" s="7" t="s">
        <v>52</v>
      </c>
      <c r="J100" s="7" t="s">
        <v>52</v>
      </c>
      <c r="K100" s="7" t="s">
        <v>68</v>
      </c>
      <c r="L100" s="7" t="s">
        <v>56</v>
      </c>
      <c r="M100" s="7" t="s">
        <v>56</v>
      </c>
      <c r="N100" s="7" t="s">
        <v>57</v>
      </c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7" t="s">
        <v>52</v>
      </c>
      <c r="AM100" s="7" t="s">
        <v>52</v>
      </c>
      <c r="AN100" s="200"/>
      <c r="AO100" s="7" t="s">
        <v>220</v>
      </c>
      <c r="AP100" s="200">
        <v>259</v>
      </c>
    </row>
    <row r="101" spans="1:42" ht="30" customHeight="1">
      <c r="A101" s="130" t="s">
        <v>1382</v>
      </c>
      <c r="B101" s="130" t="s">
        <v>1425</v>
      </c>
      <c r="C101" s="136" t="s">
        <v>65</v>
      </c>
      <c r="D101" s="133">
        <v>6</v>
      </c>
      <c r="E101" s="208">
        <v>18540</v>
      </c>
      <c r="F101" s="208">
        <v>111240</v>
      </c>
      <c r="G101" s="136" t="s">
        <v>1430</v>
      </c>
      <c r="H101" s="132"/>
      <c r="I101" s="7" t="s">
        <v>52</v>
      </c>
      <c r="J101" s="7" t="s">
        <v>52</v>
      </c>
      <c r="K101" s="7" t="s">
        <v>68</v>
      </c>
      <c r="L101" s="7" t="s">
        <v>56</v>
      </c>
      <c r="M101" s="7" t="s">
        <v>56</v>
      </c>
      <c r="N101" s="7" t="s">
        <v>57</v>
      </c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7" t="s">
        <v>52</v>
      </c>
      <c r="AM101" s="7" t="s">
        <v>52</v>
      </c>
      <c r="AN101" s="200"/>
      <c r="AO101" s="7" t="s">
        <v>222</v>
      </c>
      <c r="AP101" s="200">
        <v>260</v>
      </c>
    </row>
    <row r="102" spans="1:42" ht="30" customHeight="1">
      <c r="A102" s="130" t="s">
        <v>1382</v>
      </c>
      <c r="B102" s="130" t="s">
        <v>1431</v>
      </c>
      <c r="C102" s="136" t="s">
        <v>65</v>
      </c>
      <c r="D102" s="133">
        <v>8</v>
      </c>
      <c r="E102" s="208">
        <v>60884</v>
      </c>
      <c r="F102" s="208">
        <v>487072</v>
      </c>
      <c r="G102" s="136" t="s">
        <v>1435</v>
      </c>
      <c r="H102" s="132"/>
      <c r="I102" s="7" t="s">
        <v>52</v>
      </c>
      <c r="J102" s="7" t="s">
        <v>52</v>
      </c>
      <c r="K102" s="7" t="s">
        <v>68</v>
      </c>
      <c r="L102" s="7" t="s">
        <v>56</v>
      </c>
      <c r="M102" s="7" t="s">
        <v>56</v>
      </c>
      <c r="N102" s="7" t="s">
        <v>57</v>
      </c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  <c r="AA102" s="200"/>
      <c r="AB102" s="200"/>
      <c r="AC102" s="200"/>
      <c r="AD102" s="200"/>
      <c r="AE102" s="200"/>
      <c r="AF102" s="200"/>
      <c r="AG102" s="200"/>
      <c r="AH102" s="200"/>
      <c r="AI102" s="200"/>
      <c r="AJ102" s="200"/>
      <c r="AK102" s="200"/>
      <c r="AL102" s="7" t="s">
        <v>52</v>
      </c>
      <c r="AM102" s="7" t="s">
        <v>52</v>
      </c>
      <c r="AN102" s="200"/>
      <c r="AO102" s="7" t="s">
        <v>224</v>
      </c>
      <c r="AP102" s="200">
        <v>261</v>
      </c>
    </row>
    <row r="103" spans="1:42" ht="30" customHeight="1">
      <c r="A103" s="130" t="s">
        <v>1382</v>
      </c>
      <c r="B103" s="130" t="s">
        <v>1436</v>
      </c>
      <c r="C103" s="136" t="s">
        <v>65</v>
      </c>
      <c r="D103" s="133">
        <v>2</v>
      </c>
      <c r="E103" s="208">
        <v>133487</v>
      </c>
      <c r="F103" s="208">
        <v>266974</v>
      </c>
      <c r="G103" s="136" t="s">
        <v>1439</v>
      </c>
      <c r="H103" s="132"/>
      <c r="I103" s="7" t="s">
        <v>52</v>
      </c>
      <c r="J103" s="7" t="s">
        <v>52</v>
      </c>
      <c r="K103" s="7" t="s">
        <v>68</v>
      </c>
      <c r="L103" s="7" t="s">
        <v>56</v>
      </c>
      <c r="M103" s="7" t="s">
        <v>56</v>
      </c>
      <c r="N103" s="7" t="s">
        <v>57</v>
      </c>
      <c r="O103" s="200"/>
      <c r="P103" s="200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  <c r="AA103" s="200"/>
      <c r="AB103" s="200"/>
      <c r="AC103" s="200"/>
      <c r="AD103" s="200"/>
      <c r="AE103" s="200"/>
      <c r="AF103" s="200"/>
      <c r="AG103" s="200"/>
      <c r="AH103" s="200"/>
      <c r="AI103" s="200"/>
      <c r="AJ103" s="200"/>
      <c r="AK103" s="200"/>
      <c r="AL103" s="7" t="s">
        <v>52</v>
      </c>
      <c r="AM103" s="7" t="s">
        <v>52</v>
      </c>
      <c r="AN103" s="200"/>
      <c r="AO103" s="7" t="s">
        <v>226</v>
      </c>
      <c r="AP103" s="200">
        <v>262</v>
      </c>
    </row>
    <row r="104" spans="1:42" ht="30" customHeight="1">
      <c r="A104" s="130" t="s">
        <v>1382</v>
      </c>
      <c r="B104" s="130" t="s">
        <v>1440</v>
      </c>
      <c r="C104" s="136" t="s">
        <v>65</v>
      </c>
      <c r="D104" s="133">
        <v>1</v>
      </c>
      <c r="E104" s="208">
        <v>133487</v>
      </c>
      <c r="F104" s="208">
        <v>133487</v>
      </c>
      <c r="G104" s="136" t="s">
        <v>1441</v>
      </c>
      <c r="H104" s="132"/>
      <c r="I104" s="7" t="s">
        <v>52</v>
      </c>
      <c r="J104" s="7" t="s">
        <v>52</v>
      </c>
      <c r="K104" s="7" t="s">
        <v>68</v>
      </c>
      <c r="L104" s="7" t="s">
        <v>56</v>
      </c>
      <c r="M104" s="7" t="s">
        <v>56</v>
      </c>
      <c r="N104" s="7" t="s">
        <v>57</v>
      </c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7" t="s">
        <v>52</v>
      </c>
      <c r="AM104" s="7" t="s">
        <v>52</v>
      </c>
      <c r="AN104" s="200"/>
      <c r="AO104" s="7" t="s">
        <v>228</v>
      </c>
      <c r="AP104" s="200">
        <v>263</v>
      </c>
    </row>
    <row r="105" spans="1:42" ht="30" customHeight="1">
      <c r="A105" s="130" t="s">
        <v>1382</v>
      </c>
      <c r="B105" s="130" t="s">
        <v>1442</v>
      </c>
      <c r="C105" s="136" t="s">
        <v>65</v>
      </c>
      <c r="D105" s="133">
        <v>1</v>
      </c>
      <c r="E105" s="208">
        <v>133487</v>
      </c>
      <c r="F105" s="208">
        <v>133487</v>
      </c>
      <c r="G105" s="136" t="s">
        <v>1443</v>
      </c>
      <c r="H105" s="132"/>
      <c r="I105" s="7" t="s">
        <v>52</v>
      </c>
      <c r="J105" s="7" t="s">
        <v>52</v>
      </c>
      <c r="K105" s="7" t="s">
        <v>68</v>
      </c>
      <c r="L105" s="7" t="s">
        <v>56</v>
      </c>
      <c r="M105" s="7" t="s">
        <v>56</v>
      </c>
      <c r="N105" s="7" t="s">
        <v>57</v>
      </c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7" t="s">
        <v>52</v>
      </c>
      <c r="AM105" s="7" t="s">
        <v>52</v>
      </c>
      <c r="AN105" s="200"/>
      <c r="AO105" s="7" t="s">
        <v>230</v>
      </c>
      <c r="AP105" s="200">
        <v>264</v>
      </c>
    </row>
    <row r="106" spans="1:42" ht="30" customHeight="1">
      <c r="A106" s="130" t="s">
        <v>1382</v>
      </c>
      <c r="B106" s="130" t="s">
        <v>1444</v>
      </c>
      <c r="C106" s="136" t="s">
        <v>65</v>
      </c>
      <c r="D106" s="133">
        <v>4</v>
      </c>
      <c r="E106" s="208">
        <v>170987</v>
      </c>
      <c r="F106" s="208">
        <v>683948</v>
      </c>
      <c r="G106" s="136" t="s">
        <v>1447</v>
      </c>
      <c r="H106" s="132"/>
      <c r="I106" s="7" t="s">
        <v>52</v>
      </c>
      <c r="J106" s="7" t="s">
        <v>52</v>
      </c>
      <c r="K106" s="7" t="s">
        <v>68</v>
      </c>
      <c r="L106" s="7" t="s">
        <v>56</v>
      </c>
      <c r="M106" s="7" t="s">
        <v>56</v>
      </c>
      <c r="N106" s="7" t="s">
        <v>57</v>
      </c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  <c r="AA106" s="200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7" t="s">
        <v>52</v>
      </c>
      <c r="AM106" s="7" t="s">
        <v>52</v>
      </c>
      <c r="AN106" s="200"/>
      <c r="AO106" s="7" t="s">
        <v>232</v>
      </c>
      <c r="AP106" s="200">
        <v>265</v>
      </c>
    </row>
    <row r="107" spans="1:42" ht="30" customHeight="1">
      <c r="A107" s="130" t="s">
        <v>1382</v>
      </c>
      <c r="B107" s="130" t="s">
        <v>1448</v>
      </c>
      <c r="C107" s="136" t="s">
        <v>65</v>
      </c>
      <c r="D107" s="133">
        <v>4</v>
      </c>
      <c r="E107" s="208">
        <v>170987</v>
      </c>
      <c r="F107" s="208">
        <v>683948</v>
      </c>
      <c r="G107" s="136" t="s">
        <v>1449</v>
      </c>
      <c r="H107" s="132"/>
      <c r="I107" s="7" t="s">
        <v>52</v>
      </c>
      <c r="J107" s="7" t="s">
        <v>52</v>
      </c>
      <c r="K107" s="7" t="s">
        <v>68</v>
      </c>
      <c r="L107" s="7" t="s">
        <v>56</v>
      </c>
      <c r="M107" s="7" t="s">
        <v>56</v>
      </c>
      <c r="N107" s="7" t="s">
        <v>57</v>
      </c>
      <c r="O107" s="20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  <c r="AA107" s="200"/>
      <c r="AB107" s="200"/>
      <c r="AC107" s="200"/>
      <c r="AD107" s="200"/>
      <c r="AE107" s="200"/>
      <c r="AF107" s="200"/>
      <c r="AG107" s="200"/>
      <c r="AH107" s="200"/>
      <c r="AI107" s="200"/>
      <c r="AJ107" s="200"/>
      <c r="AK107" s="200"/>
      <c r="AL107" s="7" t="s">
        <v>52</v>
      </c>
      <c r="AM107" s="7" t="s">
        <v>52</v>
      </c>
      <c r="AN107" s="200"/>
      <c r="AO107" s="7" t="s">
        <v>234</v>
      </c>
      <c r="AP107" s="200">
        <v>266</v>
      </c>
    </row>
    <row r="108" spans="1:42" ht="30" customHeight="1">
      <c r="A108" s="130" t="s">
        <v>1382</v>
      </c>
      <c r="B108" s="130" t="s">
        <v>1450</v>
      </c>
      <c r="C108" s="136" t="s">
        <v>65</v>
      </c>
      <c r="D108" s="133">
        <v>4</v>
      </c>
      <c r="E108" s="208">
        <v>136487</v>
      </c>
      <c r="F108" s="208">
        <v>545948</v>
      </c>
      <c r="G108" s="136" t="s">
        <v>1453</v>
      </c>
      <c r="H108" s="132"/>
      <c r="I108" s="7" t="s">
        <v>52</v>
      </c>
      <c r="J108" s="7" t="s">
        <v>52</v>
      </c>
      <c r="K108" s="7" t="s">
        <v>68</v>
      </c>
      <c r="L108" s="7" t="s">
        <v>56</v>
      </c>
      <c r="M108" s="7" t="s">
        <v>56</v>
      </c>
      <c r="N108" s="7" t="s">
        <v>57</v>
      </c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  <c r="AA108" s="200"/>
      <c r="AB108" s="200"/>
      <c r="AC108" s="200"/>
      <c r="AD108" s="200"/>
      <c r="AE108" s="200"/>
      <c r="AF108" s="200"/>
      <c r="AG108" s="200"/>
      <c r="AH108" s="200"/>
      <c r="AI108" s="200"/>
      <c r="AJ108" s="200"/>
      <c r="AK108" s="200"/>
      <c r="AL108" s="7" t="s">
        <v>52</v>
      </c>
      <c r="AM108" s="7" t="s">
        <v>52</v>
      </c>
      <c r="AN108" s="200"/>
      <c r="AO108" s="7" t="s">
        <v>236</v>
      </c>
      <c r="AP108" s="200">
        <v>267</v>
      </c>
    </row>
    <row r="109" spans="1:42" ht="30" customHeight="1">
      <c r="A109" s="130" t="s">
        <v>1382</v>
      </c>
      <c r="B109" s="130" t="s">
        <v>1454</v>
      </c>
      <c r="C109" s="136" t="s">
        <v>65</v>
      </c>
      <c r="D109" s="133">
        <v>8</v>
      </c>
      <c r="E109" s="208">
        <v>2014150</v>
      </c>
      <c r="F109" s="208">
        <v>16113200</v>
      </c>
      <c r="G109" s="136" t="s">
        <v>1458</v>
      </c>
      <c r="H109" s="132"/>
      <c r="I109" s="7" t="s">
        <v>52</v>
      </c>
      <c r="J109" s="7" t="s">
        <v>52</v>
      </c>
      <c r="K109" s="7" t="s">
        <v>68</v>
      </c>
      <c r="L109" s="7" t="s">
        <v>56</v>
      </c>
      <c r="M109" s="7" t="s">
        <v>56</v>
      </c>
      <c r="N109" s="7" t="s">
        <v>57</v>
      </c>
      <c r="O109" s="20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  <c r="AA109" s="200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7" t="s">
        <v>52</v>
      </c>
      <c r="AM109" s="7" t="s">
        <v>52</v>
      </c>
      <c r="AN109" s="200"/>
      <c r="AO109" s="7" t="s">
        <v>238</v>
      </c>
      <c r="AP109" s="200">
        <v>268</v>
      </c>
    </row>
    <row r="110" spans="1:42" s="199" customFormat="1" ht="30" customHeight="1">
      <c r="A110" s="130" t="s">
        <v>1382</v>
      </c>
      <c r="B110" s="130" t="s">
        <v>1459</v>
      </c>
      <c r="C110" s="136" t="s">
        <v>1200</v>
      </c>
      <c r="D110" s="133">
        <v>4</v>
      </c>
      <c r="E110" s="208">
        <v>1505502</v>
      </c>
      <c r="F110" s="208">
        <v>6022008</v>
      </c>
      <c r="G110" s="136" t="s">
        <v>1463</v>
      </c>
      <c r="H110" s="132"/>
      <c r="I110" s="7" t="s">
        <v>52</v>
      </c>
      <c r="J110" s="7" t="s">
        <v>52</v>
      </c>
      <c r="K110" s="7" t="s">
        <v>68</v>
      </c>
      <c r="L110" s="7" t="s">
        <v>56</v>
      </c>
      <c r="M110" s="7" t="s">
        <v>56</v>
      </c>
      <c r="N110" s="198" t="s">
        <v>57</v>
      </c>
      <c r="O110" s="197"/>
      <c r="P110" s="197"/>
      <c r="Q110" s="197"/>
      <c r="R110" s="197"/>
      <c r="S110" s="197"/>
      <c r="T110" s="197"/>
      <c r="U110" s="197"/>
      <c r="V110" s="197"/>
      <c r="W110" s="197"/>
      <c r="X110" s="197"/>
      <c r="Y110" s="197"/>
      <c r="Z110" s="197"/>
      <c r="AA110" s="197"/>
      <c r="AB110" s="197"/>
      <c r="AC110" s="197"/>
      <c r="AD110" s="197"/>
      <c r="AE110" s="197"/>
      <c r="AF110" s="197"/>
      <c r="AG110" s="197"/>
      <c r="AH110" s="197"/>
      <c r="AI110" s="197"/>
      <c r="AJ110" s="197"/>
      <c r="AK110" s="197"/>
      <c r="AL110" s="198" t="s">
        <v>52</v>
      </c>
      <c r="AM110" s="198" t="s">
        <v>52</v>
      </c>
      <c r="AN110" s="197"/>
      <c r="AO110" s="198" t="s">
        <v>241</v>
      </c>
      <c r="AP110" s="197">
        <v>270</v>
      </c>
    </row>
    <row r="111" spans="1:42" ht="30" customHeight="1">
      <c r="A111" s="191" t="s">
        <v>956</v>
      </c>
      <c r="B111" s="191" t="s">
        <v>52</v>
      </c>
      <c r="C111" s="192" t="s">
        <v>58</v>
      </c>
      <c r="D111" s="193">
        <v>1</v>
      </c>
      <c r="E111" s="207" t="s">
        <v>52</v>
      </c>
      <c r="F111" s="207">
        <v>1960225707</v>
      </c>
      <c r="G111" s="192" t="s">
        <v>52</v>
      </c>
      <c r="H111" s="196"/>
      <c r="I111" s="198" t="s">
        <v>52</v>
      </c>
      <c r="J111" s="198" t="s">
        <v>52</v>
      </c>
      <c r="K111" s="198" t="s">
        <v>68</v>
      </c>
      <c r="L111" s="198" t="s">
        <v>56</v>
      </c>
      <c r="M111" s="198" t="s">
        <v>56</v>
      </c>
      <c r="N111" s="7" t="s">
        <v>57</v>
      </c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  <c r="AA111" s="200"/>
      <c r="AB111" s="200"/>
      <c r="AC111" s="200"/>
      <c r="AD111" s="200"/>
      <c r="AE111" s="200"/>
      <c r="AF111" s="200"/>
      <c r="AG111" s="200"/>
      <c r="AH111" s="200"/>
      <c r="AI111" s="200"/>
      <c r="AJ111" s="200"/>
      <c r="AK111" s="200"/>
      <c r="AL111" s="7" t="s">
        <v>52</v>
      </c>
      <c r="AM111" s="7" t="s">
        <v>52</v>
      </c>
      <c r="AN111" s="200"/>
      <c r="AO111" s="7" t="s">
        <v>243</v>
      </c>
      <c r="AP111" s="200">
        <v>271</v>
      </c>
    </row>
    <row r="112" spans="1:42" ht="30" customHeight="1">
      <c r="A112" s="130" t="s">
        <v>1464</v>
      </c>
      <c r="B112" s="130" t="s">
        <v>1465</v>
      </c>
      <c r="C112" s="136" t="s">
        <v>65</v>
      </c>
      <c r="D112" s="133">
        <v>62</v>
      </c>
      <c r="E112" s="208">
        <v>26012</v>
      </c>
      <c r="F112" s="208">
        <v>1612744</v>
      </c>
      <c r="G112" s="136" t="s">
        <v>1470</v>
      </c>
      <c r="H112" s="132"/>
      <c r="I112" s="7" t="s">
        <v>52</v>
      </c>
      <c r="J112" s="7" t="s">
        <v>52</v>
      </c>
      <c r="K112" s="7" t="s">
        <v>68</v>
      </c>
      <c r="L112" s="7" t="s">
        <v>56</v>
      </c>
      <c r="M112" s="7" t="s">
        <v>56</v>
      </c>
      <c r="N112" s="7" t="s">
        <v>57</v>
      </c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7" t="s">
        <v>52</v>
      </c>
      <c r="AM112" s="7" t="s">
        <v>52</v>
      </c>
      <c r="AN112" s="200"/>
      <c r="AO112" s="7" t="s">
        <v>245</v>
      </c>
      <c r="AP112" s="200">
        <v>272</v>
      </c>
    </row>
    <row r="113" spans="1:42" ht="30" customHeight="1">
      <c r="A113" s="130" t="s">
        <v>1471</v>
      </c>
      <c r="B113" s="130" t="s">
        <v>1465</v>
      </c>
      <c r="C113" s="136" t="s">
        <v>65</v>
      </c>
      <c r="D113" s="133">
        <v>2</v>
      </c>
      <c r="E113" s="208">
        <v>18682</v>
      </c>
      <c r="F113" s="208">
        <v>37364</v>
      </c>
      <c r="G113" s="136" t="s">
        <v>1477</v>
      </c>
      <c r="H113" s="132"/>
      <c r="I113" s="7" t="s">
        <v>52</v>
      </c>
      <c r="J113" s="7" t="s">
        <v>52</v>
      </c>
      <c r="K113" s="7" t="s">
        <v>68</v>
      </c>
      <c r="L113" s="7" t="s">
        <v>56</v>
      </c>
      <c r="M113" s="7" t="s">
        <v>56</v>
      </c>
      <c r="N113" s="7" t="s">
        <v>57</v>
      </c>
      <c r="O113" s="200"/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  <c r="AA113" s="200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7" t="s">
        <v>52</v>
      </c>
      <c r="AM113" s="7" t="s">
        <v>52</v>
      </c>
      <c r="AN113" s="200"/>
      <c r="AO113" s="7" t="s">
        <v>247</v>
      </c>
      <c r="AP113" s="200">
        <v>273</v>
      </c>
    </row>
    <row r="114" spans="1:42" ht="30" customHeight="1">
      <c r="A114" s="130" t="s">
        <v>1478</v>
      </c>
      <c r="B114" s="130" t="s">
        <v>1465</v>
      </c>
      <c r="C114" s="136" t="s">
        <v>65</v>
      </c>
      <c r="D114" s="133">
        <v>88</v>
      </c>
      <c r="E114" s="208">
        <v>37366</v>
      </c>
      <c r="F114" s="208">
        <v>3288208</v>
      </c>
      <c r="G114" s="136" t="s">
        <v>1482</v>
      </c>
      <c r="H114" s="132"/>
      <c r="I114" s="7" t="s">
        <v>52</v>
      </c>
      <c r="J114" s="7" t="s">
        <v>52</v>
      </c>
      <c r="K114" s="7" t="s">
        <v>68</v>
      </c>
      <c r="L114" s="7" t="s">
        <v>56</v>
      </c>
      <c r="M114" s="7" t="s">
        <v>56</v>
      </c>
      <c r="N114" s="7" t="s">
        <v>57</v>
      </c>
      <c r="O114" s="20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200"/>
      <c r="AK114" s="200"/>
      <c r="AL114" s="7" t="s">
        <v>52</v>
      </c>
      <c r="AM114" s="7" t="s">
        <v>52</v>
      </c>
      <c r="AN114" s="200"/>
      <c r="AO114" s="7" t="s">
        <v>249</v>
      </c>
      <c r="AP114" s="200">
        <v>274</v>
      </c>
    </row>
    <row r="115" spans="1:42" ht="30" customHeight="1">
      <c r="A115" s="130" t="s">
        <v>1483</v>
      </c>
      <c r="B115" s="130" t="s">
        <v>1465</v>
      </c>
      <c r="C115" s="136" t="s">
        <v>65</v>
      </c>
      <c r="D115" s="133">
        <v>14</v>
      </c>
      <c r="E115" s="208">
        <v>23098</v>
      </c>
      <c r="F115" s="208">
        <v>323372</v>
      </c>
      <c r="G115" s="136" t="s">
        <v>1488</v>
      </c>
      <c r="H115" s="132"/>
      <c r="I115" s="7" t="s">
        <v>52</v>
      </c>
      <c r="J115" s="7" t="s">
        <v>52</v>
      </c>
      <c r="K115" s="7" t="s">
        <v>68</v>
      </c>
      <c r="L115" s="7" t="s">
        <v>56</v>
      </c>
      <c r="M115" s="7" t="s">
        <v>56</v>
      </c>
      <c r="N115" s="7" t="s">
        <v>57</v>
      </c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00"/>
      <c r="AF115" s="200"/>
      <c r="AG115" s="200"/>
      <c r="AH115" s="200"/>
      <c r="AI115" s="200"/>
      <c r="AJ115" s="200"/>
      <c r="AK115" s="200"/>
      <c r="AL115" s="7" t="s">
        <v>52</v>
      </c>
      <c r="AM115" s="7" t="s">
        <v>52</v>
      </c>
      <c r="AN115" s="200"/>
      <c r="AO115" s="7" t="s">
        <v>251</v>
      </c>
      <c r="AP115" s="200">
        <v>275</v>
      </c>
    </row>
    <row r="116" spans="1:42" ht="30" customHeight="1">
      <c r="A116" s="130" t="s">
        <v>1489</v>
      </c>
      <c r="B116" s="130" t="s">
        <v>1465</v>
      </c>
      <c r="C116" s="136" t="s">
        <v>65</v>
      </c>
      <c r="D116" s="133">
        <v>298</v>
      </c>
      <c r="E116" s="208">
        <v>48409</v>
      </c>
      <c r="F116" s="208">
        <v>14425882</v>
      </c>
      <c r="G116" s="136" t="s">
        <v>1494</v>
      </c>
      <c r="H116" s="132"/>
      <c r="I116" s="7" t="s">
        <v>52</v>
      </c>
      <c r="J116" s="7" t="s">
        <v>52</v>
      </c>
      <c r="K116" s="7" t="s">
        <v>68</v>
      </c>
      <c r="L116" s="7" t="s">
        <v>56</v>
      </c>
      <c r="M116" s="7" t="s">
        <v>56</v>
      </c>
      <c r="N116" s="7" t="s">
        <v>57</v>
      </c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00"/>
      <c r="AF116" s="200"/>
      <c r="AG116" s="200"/>
      <c r="AH116" s="200"/>
      <c r="AI116" s="200"/>
      <c r="AJ116" s="200"/>
      <c r="AK116" s="200"/>
      <c r="AL116" s="7" t="s">
        <v>52</v>
      </c>
      <c r="AM116" s="7" t="s">
        <v>52</v>
      </c>
      <c r="AN116" s="200"/>
      <c r="AO116" s="7" t="s">
        <v>253</v>
      </c>
      <c r="AP116" s="200">
        <v>276</v>
      </c>
    </row>
    <row r="117" spans="1:42" ht="30" customHeight="1">
      <c r="A117" s="130" t="s">
        <v>1495</v>
      </c>
      <c r="B117" s="130" t="s">
        <v>1496</v>
      </c>
      <c r="C117" s="136" t="s">
        <v>65</v>
      </c>
      <c r="D117" s="133">
        <v>600</v>
      </c>
      <c r="E117" s="208">
        <v>35200</v>
      </c>
      <c r="F117" s="208">
        <v>21120000</v>
      </c>
      <c r="G117" s="136" t="s">
        <v>1497</v>
      </c>
      <c r="H117" s="132"/>
      <c r="I117" s="7" t="s">
        <v>52</v>
      </c>
      <c r="J117" s="7" t="s">
        <v>52</v>
      </c>
      <c r="K117" s="7" t="s">
        <v>68</v>
      </c>
      <c r="L117" s="7" t="s">
        <v>56</v>
      </c>
      <c r="M117" s="7" t="s">
        <v>56</v>
      </c>
      <c r="N117" s="7" t="s">
        <v>57</v>
      </c>
      <c r="O117" s="20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  <c r="AA117" s="200"/>
      <c r="AB117" s="200"/>
      <c r="AC117" s="200"/>
      <c r="AD117" s="200"/>
      <c r="AE117" s="200"/>
      <c r="AF117" s="200"/>
      <c r="AG117" s="200"/>
      <c r="AH117" s="200"/>
      <c r="AI117" s="200"/>
      <c r="AJ117" s="200"/>
      <c r="AK117" s="200"/>
      <c r="AL117" s="7" t="s">
        <v>52</v>
      </c>
      <c r="AM117" s="7" t="s">
        <v>52</v>
      </c>
      <c r="AN117" s="200"/>
      <c r="AO117" s="7" t="s">
        <v>255</v>
      </c>
      <c r="AP117" s="200">
        <v>277</v>
      </c>
    </row>
    <row r="118" spans="1:42" ht="30" customHeight="1">
      <c r="A118" s="130" t="s">
        <v>1495</v>
      </c>
      <c r="B118" s="130" t="s">
        <v>1498</v>
      </c>
      <c r="C118" s="136" t="s">
        <v>65</v>
      </c>
      <c r="D118" s="134">
        <v>3939</v>
      </c>
      <c r="E118" s="208">
        <v>40615</v>
      </c>
      <c r="F118" s="208">
        <v>159982485</v>
      </c>
      <c r="G118" s="136" t="s">
        <v>1499</v>
      </c>
      <c r="H118" s="132"/>
      <c r="I118" s="7" t="s">
        <v>52</v>
      </c>
      <c r="J118" s="7" t="s">
        <v>52</v>
      </c>
      <c r="K118" s="7" t="s">
        <v>68</v>
      </c>
      <c r="L118" s="7" t="s">
        <v>56</v>
      </c>
      <c r="M118" s="7" t="s">
        <v>56</v>
      </c>
      <c r="N118" s="7" t="s">
        <v>57</v>
      </c>
      <c r="O118" s="200"/>
      <c r="P118" s="200"/>
      <c r="Q118" s="200"/>
      <c r="R118" s="200"/>
      <c r="S118" s="200"/>
      <c r="T118" s="200"/>
      <c r="U118" s="200"/>
      <c r="V118" s="200"/>
      <c r="W118" s="200"/>
      <c r="X118" s="200"/>
      <c r="Y118" s="200"/>
      <c r="Z118" s="200"/>
      <c r="AA118" s="200"/>
      <c r="AB118" s="200"/>
      <c r="AC118" s="200"/>
      <c r="AD118" s="200"/>
      <c r="AE118" s="200"/>
      <c r="AF118" s="200"/>
      <c r="AG118" s="200"/>
      <c r="AH118" s="200"/>
      <c r="AI118" s="200"/>
      <c r="AJ118" s="200"/>
      <c r="AK118" s="200"/>
      <c r="AL118" s="7" t="s">
        <v>52</v>
      </c>
      <c r="AM118" s="7" t="s">
        <v>52</v>
      </c>
      <c r="AN118" s="200"/>
      <c r="AO118" s="7" t="s">
        <v>257</v>
      </c>
      <c r="AP118" s="200">
        <v>278</v>
      </c>
    </row>
    <row r="119" spans="1:42" ht="30" customHeight="1">
      <c r="A119" s="130" t="s">
        <v>1500</v>
      </c>
      <c r="B119" s="130" t="s">
        <v>1501</v>
      </c>
      <c r="C119" s="136" t="s">
        <v>65</v>
      </c>
      <c r="D119" s="134">
        <v>4539</v>
      </c>
      <c r="E119" s="208">
        <v>9897</v>
      </c>
      <c r="F119" s="208">
        <v>44922483</v>
      </c>
      <c r="G119" s="136" t="s">
        <v>1506</v>
      </c>
      <c r="H119" s="132"/>
      <c r="I119" s="7" t="s">
        <v>52</v>
      </c>
      <c r="J119" s="7" t="s">
        <v>52</v>
      </c>
      <c r="K119" s="7" t="s">
        <v>68</v>
      </c>
      <c r="L119" s="7" t="s">
        <v>56</v>
      </c>
      <c r="M119" s="7" t="s">
        <v>56</v>
      </c>
      <c r="N119" s="7" t="s">
        <v>57</v>
      </c>
      <c r="O119" s="20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00"/>
      <c r="AF119" s="200"/>
      <c r="AG119" s="200"/>
      <c r="AH119" s="200"/>
      <c r="AI119" s="200"/>
      <c r="AJ119" s="200"/>
      <c r="AK119" s="200"/>
      <c r="AL119" s="7" t="s">
        <v>52</v>
      </c>
      <c r="AM119" s="7" t="s">
        <v>52</v>
      </c>
      <c r="AN119" s="200"/>
      <c r="AO119" s="7" t="s">
        <v>259</v>
      </c>
      <c r="AP119" s="200">
        <v>279</v>
      </c>
    </row>
    <row r="120" spans="1:42" ht="30" customHeight="1">
      <c r="A120" s="130" t="s">
        <v>1507</v>
      </c>
      <c r="B120" s="130" t="s">
        <v>1508</v>
      </c>
      <c r="C120" s="136" t="s">
        <v>65</v>
      </c>
      <c r="D120" s="134">
        <v>91097</v>
      </c>
      <c r="E120" s="208">
        <v>4000</v>
      </c>
      <c r="F120" s="208">
        <v>364388000</v>
      </c>
      <c r="G120" s="136" t="s">
        <v>1509</v>
      </c>
      <c r="H120" s="132"/>
      <c r="I120" s="7" t="s">
        <v>52</v>
      </c>
      <c r="J120" s="7" t="s">
        <v>52</v>
      </c>
      <c r="K120" s="7" t="s">
        <v>68</v>
      </c>
      <c r="L120" s="7" t="s">
        <v>56</v>
      </c>
      <c r="M120" s="7" t="s">
        <v>56</v>
      </c>
      <c r="N120" s="7" t="s">
        <v>57</v>
      </c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00"/>
      <c r="AF120" s="200"/>
      <c r="AG120" s="200"/>
      <c r="AH120" s="200"/>
      <c r="AI120" s="200"/>
      <c r="AJ120" s="200"/>
      <c r="AK120" s="200"/>
      <c r="AL120" s="7" t="s">
        <v>52</v>
      </c>
      <c r="AM120" s="7" t="s">
        <v>52</v>
      </c>
      <c r="AN120" s="200"/>
      <c r="AO120" s="7" t="s">
        <v>261</v>
      </c>
      <c r="AP120" s="200">
        <v>280</v>
      </c>
    </row>
    <row r="121" spans="1:42" ht="30" customHeight="1">
      <c r="A121" s="130" t="s">
        <v>1507</v>
      </c>
      <c r="B121" s="130" t="s">
        <v>1510</v>
      </c>
      <c r="C121" s="136" t="s">
        <v>65</v>
      </c>
      <c r="D121" s="133">
        <v>100</v>
      </c>
      <c r="E121" s="208">
        <v>3200</v>
      </c>
      <c r="F121" s="208">
        <v>320000</v>
      </c>
      <c r="G121" s="136" t="s">
        <v>1511</v>
      </c>
      <c r="H121" s="132"/>
      <c r="I121" s="7" t="s">
        <v>52</v>
      </c>
      <c r="J121" s="7" t="s">
        <v>52</v>
      </c>
      <c r="K121" s="7" t="s">
        <v>68</v>
      </c>
      <c r="L121" s="7" t="s">
        <v>56</v>
      </c>
      <c r="M121" s="7" t="s">
        <v>56</v>
      </c>
      <c r="N121" s="7" t="s">
        <v>57</v>
      </c>
      <c r="O121" s="20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00"/>
      <c r="AF121" s="200"/>
      <c r="AG121" s="200"/>
      <c r="AH121" s="200"/>
      <c r="AI121" s="200"/>
      <c r="AJ121" s="200"/>
      <c r="AK121" s="200"/>
      <c r="AL121" s="7" t="s">
        <v>52</v>
      </c>
      <c r="AM121" s="7" t="s">
        <v>52</v>
      </c>
      <c r="AN121" s="200"/>
      <c r="AO121" s="7" t="s">
        <v>263</v>
      </c>
      <c r="AP121" s="200">
        <v>281</v>
      </c>
    </row>
    <row r="122" spans="1:42" ht="30" customHeight="1">
      <c r="A122" s="130" t="s">
        <v>1507</v>
      </c>
      <c r="B122" s="130" t="s">
        <v>1512</v>
      </c>
      <c r="C122" s="136" t="s">
        <v>65</v>
      </c>
      <c r="D122" s="133">
        <v>30</v>
      </c>
      <c r="E122" s="208">
        <v>10000</v>
      </c>
      <c r="F122" s="208">
        <v>300000</v>
      </c>
      <c r="G122" s="136" t="s">
        <v>1513</v>
      </c>
      <c r="H122" s="132"/>
      <c r="I122" s="7" t="s">
        <v>52</v>
      </c>
      <c r="J122" s="7" t="s">
        <v>52</v>
      </c>
      <c r="K122" s="7" t="s">
        <v>68</v>
      </c>
      <c r="L122" s="7" t="s">
        <v>56</v>
      </c>
      <c r="M122" s="7" t="s">
        <v>56</v>
      </c>
      <c r="N122" s="7" t="s">
        <v>57</v>
      </c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  <c r="AF122" s="200"/>
      <c r="AG122" s="200"/>
      <c r="AH122" s="200"/>
      <c r="AI122" s="200"/>
      <c r="AJ122" s="200"/>
      <c r="AK122" s="200"/>
      <c r="AL122" s="7" t="s">
        <v>52</v>
      </c>
      <c r="AM122" s="7" t="s">
        <v>52</v>
      </c>
      <c r="AN122" s="200"/>
      <c r="AO122" s="7" t="s">
        <v>265</v>
      </c>
      <c r="AP122" s="200">
        <v>282</v>
      </c>
    </row>
    <row r="123" spans="1:42" ht="30" customHeight="1">
      <c r="A123" s="130" t="s">
        <v>1507</v>
      </c>
      <c r="B123" s="130" t="s">
        <v>1514</v>
      </c>
      <c r="C123" s="136" t="s">
        <v>65</v>
      </c>
      <c r="D123" s="134">
        <v>3452</v>
      </c>
      <c r="E123" s="208">
        <v>3648</v>
      </c>
      <c r="F123" s="208">
        <v>12592896</v>
      </c>
      <c r="G123" s="136" t="s">
        <v>1519</v>
      </c>
      <c r="H123" s="132"/>
      <c r="I123" s="7" t="s">
        <v>52</v>
      </c>
      <c r="J123" s="7" t="s">
        <v>52</v>
      </c>
      <c r="K123" s="7" t="s">
        <v>68</v>
      </c>
      <c r="L123" s="7" t="s">
        <v>56</v>
      </c>
      <c r="M123" s="7" t="s">
        <v>56</v>
      </c>
      <c r="N123" s="7" t="s">
        <v>57</v>
      </c>
      <c r="O123" s="20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  <c r="AF123" s="200"/>
      <c r="AG123" s="200"/>
      <c r="AH123" s="200"/>
      <c r="AI123" s="200"/>
      <c r="AJ123" s="200"/>
      <c r="AK123" s="200"/>
      <c r="AL123" s="7" t="s">
        <v>52</v>
      </c>
      <c r="AM123" s="7" t="s">
        <v>52</v>
      </c>
      <c r="AN123" s="200"/>
      <c r="AO123" s="7" t="s">
        <v>267</v>
      </c>
      <c r="AP123" s="200">
        <v>283</v>
      </c>
    </row>
    <row r="124" spans="1:42" ht="30" customHeight="1">
      <c r="A124" s="130" t="s">
        <v>1520</v>
      </c>
      <c r="B124" s="130" t="s">
        <v>1521</v>
      </c>
      <c r="C124" s="136" t="s">
        <v>65</v>
      </c>
      <c r="D124" s="134">
        <v>95039</v>
      </c>
      <c r="E124" s="208">
        <v>107</v>
      </c>
      <c r="F124" s="208">
        <v>10169173</v>
      </c>
      <c r="G124" s="136" t="s">
        <v>1525</v>
      </c>
      <c r="H124" s="132"/>
      <c r="I124" s="7" t="s">
        <v>52</v>
      </c>
      <c r="J124" s="7" t="s">
        <v>52</v>
      </c>
      <c r="K124" s="7" t="s">
        <v>68</v>
      </c>
      <c r="L124" s="7" t="s">
        <v>56</v>
      </c>
      <c r="M124" s="7" t="s">
        <v>56</v>
      </c>
      <c r="N124" s="7" t="s">
        <v>57</v>
      </c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  <c r="AF124" s="200"/>
      <c r="AG124" s="200"/>
      <c r="AH124" s="200"/>
      <c r="AI124" s="200"/>
      <c r="AJ124" s="200"/>
      <c r="AK124" s="200"/>
      <c r="AL124" s="7" t="s">
        <v>52</v>
      </c>
      <c r="AM124" s="7" t="s">
        <v>52</v>
      </c>
      <c r="AN124" s="200"/>
      <c r="AO124" s="7" t="s">
        <v>269</v>
      </c>
      <c r="AP124" s="200">
        <v>284</v>
      </c>
    </row>
    <row r="125" spans="1:42" ht="30" customHeight="1">
      <c r="A125" s="130" t="s">
        <v>1520</v>
      </c>
      <c r="B125" s="130" t="s">
        <v>1526</v>
      </c>
      <c r="C125" s="136" t="s">
        <v>65</v>
      </c>
      <c r="D125" s="133">
        <v>30</v>
      </c>
      <c r="E125" s="208">
        <v>65</v>
      </c>
      <c r="F125" s="208">
        <v>1950</v>
      </c>
      <c r="G125" s="136" t="s">
        <v>1529</v>
      </c>
      <c r="H125" s="132"/>
      <c r="I125" s="7" t="s">
        <v>52</v>
      </c>
      <c r="J125" s="7" t="s">
        <v>52</v>
      </c>
      <c r="K125" s="7" t="s">
        <v>68</v>
      </c>
      <c r="L125" s="7" t="s">
        <v>56</v>
      </c>
      <c r="M125" s="7" t="s">
        <v>56</v>
      </c>
      <c r="N125" s="7" t="s">
        <v>57</v>
      </c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  <c r="AA125" s="200"/>
      <c r="AB125" s="200"/>
      <c r="AC125" s="200"/>
      <c r="AD125" s="200"/>
      <c r="AE125" s="200"/>
      <c r="AF125" s="200"/>
      <c r="AG125" s="200"/>
      <c r="AH125" s="200"/>
      <c r="AI125" s="200"/>
      <c r="AJ125" s="200"/>
      <c r="AK125" s="200"/>
      <c r="AL125" s="7" t="s">
        <v>52</v>
      </c>
      <c r="AM125" s="7" t="s">
        <v>52</v>
      </c>
      <c r="AN125" s="200"/>
      <c r="AO125" s="7" t="s">
        <v>271</v>
      </c>
      <c r="AP125" s="200">
        <v>285</v>
      </c>
    </row>
    <row r="126" spans="1:42" ht="30" customHeight="1">
      <c r="A126" s="130" t="s">
        <v>1530</v>
      </c>
      <c r="B126" s="130" t="s">
        <v>1531</v>
      </c>
      <c r="C126" s="136" t="s">
        <v>1045</v>
      </c>
      <c r="D126" s="135">
        <v>144082.35</v>
      </c>
      <c r="E126" s="208">
        <v>9000</v>
      </c>
      <c r="F126" s="208">
        <v>1296741150</v>
      </c>
      <c r="G126" s="136" t="s">
        <v>1532</v>
      </c>
      <c r="H126" s="132"/>
      <c r="I126" s="7" t="s">
        <v>52</v>
      </c>
      <c r="J126" s="7" t="s">
        <v>52</v>
      </c>
      <c r="K126" s="7" t="s">
        <v>68</v>
      </c>
      <c r="L126" s="7" t="s">
        <v>56</v>
      </c>
      <c r="M126" s="7" t="s">
        <v>56</v>
      </c>
      <c r="N126" s="7" t="s">
        <v>57</v>
      </c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  <c r="AF126" s="200"/>
      <c r="AG126" s="200"/>
      <c r="AH126" s="200"/>
      <c r="AI126" s="200"/>
      <c r="AJ126" s="200"/>
      <c r="AK126" s="200"/>
      <c r="AL126" s="7" t="s">
        <v>52</v>
      </c>
      <c r="AM126" s="7" t="s">
        <v>52</v>
      </c>
      <c r="AN126" s="200"/>
      <c r="AO126" s="7" t="s">
        <v>273</v>
      </c>
      <c r="AP126" s="200">
        <v>286</v>
      </c>
    </row>
    <row r="127" spans="1:42" s="199" customFormat="1" ht="30" customHeight="1">
      <c r="A127" s="130" t="s">
        <v>1533</v>
      </c>
      <c r="B127" s="130" t="s">
        <v>1534</v>
      </c>
      <c r="C127" s="136" t="s">
        <v>58</v>
      </c>
      <c r="D127" s="133">
        <v>10</v>
      </c>
      <c r="E127" s="208">
        <v>3000000</v>
      </c>
      <c r="F127" s="208">
        <v>30000000</v>
      </c>
      <c r="G127" s="136" t="s">
        <v>1536</v>
      </c>
      <c r="H127" s="132"/>
      <c r="I127" s="7" t="s">
        <v>52</v>
      </c>
      <c r="J127" s="7" t="s">
        <v>52</v>
      </c>
      <c r="K127" s="7" t="s">
        <v>68</v>
      </c>
      <c r="L127" s="7" t="s">
        <v>56</v>
      </c>
      <c r="M127" s="7" t="s">
        <v>56</v>
      </c>
      <c r="N127" s="198" t="s">
        <v>57</v>
      </c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8" t="s">
        <v>52</v>
      </c>
      <c r="AM127" s="198" t="s">
        <v>52</v>
      </c>
      <c r="AN127" s="197"/>
      <c r="AO127" s="198" t="s">
        <v>276</v>
      </c>
      <c r="AP127" s="197">
        <v>288</v>
      </c>
    </row>
    <row r="128" spans="1:42" ht="30" customHeight="1">
      <c r="A128" s="191" t="s">
        <v>957</v>
      </c>
      <c r="B128" s="191" t="s">
        <v>52</v>
      </c>
      <c r="C128" s="192" t="s">
        <v>58</v>
      </c>
      <c r="D128" s="193">
        <v>1</v>
      </c>
      <c r="E128" s="207" t="s">
        <v>52</v>
      </c>
      <c r="F128" s="207">
        <v>13942196516</v>
      </c>
      <c r="G128" s="192" t="s">
        <v>52</v>
      </c>
      <c r="H128" s="196"/>
      <c r="I128" s="198" t="s">
        <v>52</v>
      </c>
      <c r="J128" s="198" t="s">
        <v>52</v>
      </c>
      <c r="K128" s="198" t="s">
        <v>68</v>
      </c>
      <c r="L128" s="198" t="s">
        <v>56</v>
      </c>
      <c r="M128" s="198" t="s">
        <v>56</v>
      </c>
      <c r="N128" s="7" t="s">
        <v>57</v>
      </c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  <c r="AH128" s="200"/>
      <c r="AI128" s="200"/>
      <c r="AJ128" s="200"/>
      <c r="AK128" s="200"/>
      <c r="AL128" s="7" t="s">
        <v>52</v>
      </c>
      <c r="AM128" s="7" t="s">
        <v>52</v>
      </c>
      <c r="AN128" s="200"/>
      <c r="AO128" s="7" t="s">
        <v>278</v>
      </c>
      <c r="AP128" s="200">
        <v>289</v>
      </c>
    </row>
    <row r="129" spans="1:42" ht="30" customHeight="1">
      <c r="A129" s="130" t="s">
        <v>1537</v>
      </c>
      <c r="B129" s="130" t="s">
        <v>1538</v>
      </c>
      <c r="C129" s="136" t="s">
        <v>65</v>
      </c>
      <c r="D129" s="133">
        <v>62</v>
      </c>
      <c r="E129" s="208">
        <v>1870000</v>
      </c>
      <c r="F129" s="208">
        <v>115940000</v>
      </c>
      <c r="G129" s="136" t="s">
        <v>1539</v>
      </c>
      <c r="H129" s="132"/>
      <c r="I129" s="7" t="s">
        <v>52</v>
      </c>
      <c r="J129" s="7" t="s">
        <v>52</v>
      </c>
      <c r="K129" s="7" t="s">
        <v>68</v>
      </c>
      <c r="L129" s="7" t="s">
        <v>56</v>
      </c>
      <c r="M129" s="7" t="s">
        <v>56</v>
      </c>
      <c r="N129" s="7" t="s">
        <v>57</v>
      </c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  <c r="AA129" s="200"/>
      <c r="AB129" s="200"/>
      <c r="AC129" s="200"/>
      <c r="AD129" s="200"/>
      <c r="AE129" s="200"/>
      <c r="AF129" s="200"/>
      <c r="AG129" s="200"/>
      <c r="AH129" s="200"/>
      <c r="AI129" s="200"/>
      <c r="AJ129" s="200"/>
      <c r="AK129" s="200"/>
      <c r="AL129" s="7" t="s">
        <v>52</v>
      </c>
      <c r="AM129" s="7" t="s">
        <v>52</v>
      </c>
      <c r="AN129" s="200"/>
      <c r="AO129" s="7" t="s">
        <v>280</v>
      </c>
      <c r="AP129" s="200">
        <v>290</v>
      </c>
    </row>
    <row r="130" spans="1:42" ht="30" customHeight="1">
      <c r="A130" s="130" t="s">
        <v>1540</v>
      </c>
      <c r="B130" s="130" t="s">
        <v>1541</v>
      </c>
      <c r="C130" s="136" t="s">
        <v>65</v>
      </c>
      <c r="D130" s="133">
        <v>2</v>
      </c>
      <c r="E130" s="208">
        <v>1300000</v>
      </c>
      <c r="F130" s="208">
        <v>2600000</v>
      </c>
      <c r="G130" s="136" t="s">
        <v>1542</v>
      </c>
      <c r="H130" s="132"/>
      <c r="I130" s="7" t="s">
        <v>52</v>
      </c>
      <c r="J130" s="7" t="s">
        <v>52</v>
      </c>
      <c r="K130" s="7" t="s">
        <v>68</v>
      </c>
      <c r="L130" s="7" t="s">
        <v>56</v>
      </c>
      <c r="M130" s="7" t="s">
        <v>56</v>
      </c>
      <c r="N130" s="7" t="s">
        <v>57</v>
      </c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  <c r="AA130" s="200"/>
      <c r="AB130" s="200"/>
      <c r="AC130" s="200"/>
      <c r="AD130" s="200"/>
      <c r="AE130" s="200"/>
      <c r="AF130" s="200"/>
      <c r="AG130" s="200"/>
      <c r="AH130" s="200"/>
      <c r="AI130" s="200"/>
      <c r="AJ130" s="200"/>
      <c r="AK130" s="200"/>
      <c r="AL130" s="7" t="s">
        <v>52</v>
      </c>
      <c r="AM130" s="7" t="s">
        <v>52</v>
      </c>
      <c r="AN130" s="200"/>
      <c r="AO130" s="7" t="s">
        <v>282</v>
      </c>
      <c r="AP130" s="200">
        <v>291</v>
      </c>
    </row>
    <row r="131" spans="1:42" ht="30" customHeight="1">
      <c r="A131" s="130" t="s">
        <v>1540</v>
      </c>
      <c r="B131" s="130" t="s">
        <v>1543</v>
      </c>
      <c r="C131" s="136" t="s">
        <v>65</v>
      </c>
      <c r="D131" s="133">
        <v>88</v>
      </c>
      <c r="E131" s="208">
        <v>1870000</v>
      </c>
      <c r="F131" s="208">
        <v>164560000</v>
      </c>
      <c r="G131" s="136" t="s">
        <v>1544</v>
      </c>
      <c r="H131" s="132"/>
      <c r="I131" s="7" t="s">
        <v>52</v>
      </c>
      <c r="J131" s="7" t="s">
        <v>52</v>
      </c>
      <c r="K131" s="7" t="s">
        <v>68</v>
      </c>
      <c r="L131" s="7" t="s">
        <v>56</v>
      </c>
      <c r="M131" s="7" t="s">
        <v>56</v>
      </c>
      <c r="N131" s="7" t="s">
        <v>57</v>
      </c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200"/>
      <c r="AF131" s="200"/>
      <c r="AG131" s="200"/>
      <c r="AH131" s="200"/>
      <c r="AI131" s="200"/>
      <c r="AJ131" s="200"/>
      <c r="AK131" s="200"/>
      <c r="AL131" s="7" t="s">
        <v>52</v>
      </c>
      <c r="AM131" s="7" t="s">
        <v>52</v>
      </c>
      <c r="AN131" s="200"/>
      <c r="AO131" s="7" t="s">
        <v>284</v>
      </c>
      <c r="AP131" s="200">
        <v>292</v>
      </c>
    </row>
    <row r="132" spans="1:42" ht="30" customHeight="1">
      <c r="A132" s="130" t="s">
        <v>1540</v>
      </c>
      <c r="B132" s="130" t="s">
        <v>1545</v>
      </c>
      <c r="C132" s="136" t="s">
        <v>65</v>
      </c>
      <c r="D132" s="133">
        <v>14</v>
      </c>
      <c r="E132" s="208">
        <v>1430000</v>
      </c>
      <c r="F132" s="208">
        <v>20020000</v>
      </c>
      <c r="G132" s="136" t="s">
        <v>1546</v>
      </c>
      <c r="H132" s="132"/>
      <c r="I132" s="7" t="s">
        <v>52</v>
      </c>
      <c r="J132" s="7" t="s">
        <v>52</v>
      </c>
      <c r="K132" s="7" t="s">
        <v>68</v>
      </c>
      <c r="L132" s="7" t="s">
        <v>56</v>
      </c>
      <c r="M132" s="7" t="s">
        <v>56</v>
      </c>
      <c r="N132" s="7" t="s">
        <v>57</v>
      </c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00"/>
      <c r="AF132" s="200"/>
      <c r="AG132" s="200"/>
      <c r="AH132" s="200"/>
      <c r="AI132" s="200"/>
      <c r="AJ132" s="200"/>
      <c r="AK132" s="200"/>
      <c r="AL132" s="7" t="s">
        <v>52</v>
      </c>
      <c r="AM132" s="7" t="s">
        <v>52</v>
      </c>
      <c r="AN132" s="200"/>
      <c r="AO132" s="7" t="s">
        <v>286</v>
      </c>
      <c r="AP132" s="200">
        <v>293</v>
      </c>
    </row>
    <row r="133" spans="1:42" ht="30" customHeight="1">
      <c r="A133" s="130" t="s">
        <v>1540</v>
      </c>
      <c r="B133" s="130" t="s">
        <v>1547</v>
      </c>
      <c r="C133" s="136" t="s">
        <v>65</v>
      </c>
      <c r="D133" s="133">
        <v>298</v>
      </c>
      <c r="E133" s="208">
        <v>2090000</v>
      </c>
      <c r="F133" s="208">
        <v>622820000</v>
      </c>
      <c r="G133" s="136" t="s">
        <v>1548</v>
      </c>
      <c r="H133" s="132"/>
      <c r="I133" s="7" t="s">
        <v>52</v>
      </c>
      <c r="J133" s="7" t="s">
        <v>52</v>
      </c>
      <c r="K133" s="7" t="s">
        <v>68</v>
      </c>
      <c r="L133" s="7" t="s">
        <v>56</v>
      </c>
      <c r="M133" s="7" t="s">
        <v>56</v>
      </c>
      <c r="N133" s="7" t="s">
        <v>57</v>
      </c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0"/>
      <c r="AL133" s="7" t="s">
        <v>52</v>
      </c>
      <c r="AM133" s="7" t="s">
        <v>52</v>
      </c>
      <c r="AN133" s="200"/>
      <c r="AO133" s="7" t="s">
        <v>288</v>
      </c>
      <c r="AP133" s="200">
        <v>294</v>
      </c>
    </row>
    <row r="134" spans="1:42" ht="30" customHeight="1">
      <c r="A134" s="130" t="s">
        <v>1549</v>
      </c>
      <c r="B134" s="130" t="s">
        <v>1550</v>
      </c>
      <c r="C134" s="136" t="s">
        <v>65</v>
      </c>
      <c r="D134" s="133">
        <v>30</v>
      </c>
      <c r="E134" s="208">
        <v>108000</v>
      </c>
      <c r="F134" s="208">
        <v>3240000</v>
      </c>
      <c r="G134" s="136" t="s">
        <v>1551</v>
      </c>
      <c r="H134" s="132"/>
      <c r="I134" s="7" t="s">
        <v>52</v>
      </c>
      <c r="J134" s="7" t="s">
        <v>52</v>
      </c>
      <c r="K134" s="7" t="s">
        <v>68</v>
      </c>
      <c r="L134" s="7" t="s">
        <v>56</v>
      </c>
      <c r="M134" s="7" t="s">
        <v>56</v>
      </c>
      <c r="N134" s="7" t="s">
        <v>57</v>
      </c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  <c r="AF134" s="200"/>
      <c r="AG134" s="200"/>
      <c r="AH134" s="200"/>
      <c r="AI134" s="200"/>
      <c r="AJ134" s="200"/>
      <c r="AK134" s="200"/>
      <c r="AL134" s="7" t="s">
        <v>52</v>
      </c>
      <c r="AM134" s="7" t="s">
        <v>52</v>
      </c>
      <c r="AN134" s="200"/>
      <c r="AO134" s="7" t="s">
        <v>290</v>
      </c>
      <c r="AP134" s="200">
        <v>295</v>
      </c>
    </row>
    <row r="135" spans="1:42" ht="30" customHeight="1">
      <c r="A135" s="130" t="s">
        <v>1552</v>
      </c>
      <c r="B135" s="130" t="s">
        <v>1553</v>
      </c>
      <c r="C135" s="136" t="s">
        <v>65</v>
      </c>
      <c r="D135" s="134">
        <v>7913</v>
      </c>
      <c r="E135" s="208">
        <v>64410</v>
      </c>
      <c r="F135" s="208">
        <v>509676330</v>
      </c>
      <c r="G135" s="136" t="s">
        <v>1554</v>
      </c>
      <c r="H135" s="132"/>
      <c r="I135" s="7" t="s">
        <v>52</v>
      </c>
      <c r="J135" s="7" t="s">
        <v>52</v>
      </c>
      <c r="K135" s="7" t="s">
        <v>68</v>
      </c>
      <c r="L135" s="7" t="s">
        <v>56</v>
      </c>
      <c r="M135" s="7" t="s">
        <v>56</v>
      </c>
      <c r="N135" s="7" t="s">
        <v>57</v>
      </c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  <c r="AF135" s="200"/>
      <c r="AG135" s="200"/>
      <c r="AH135" s="200"/>
      <c r="AI135" s="200"/>
      <c r="AJ135" s="200"/>
      <c r="AK135" s="200"/>
      <c r="AL135" s="7" t="s">
        <v>52</v>
      </c>
      <c r="AM135" s="7" t="s">
        <v>52</v>
      </c>
      <c r="AN135" s="200"/>
      <c r="AO135" s="7" t="s">
        <v>292</v>
      </c>
      <c r="AP135" s="200">
        <v>296</v>
      </c>
    </row>
    <row r="136" spans="1:42" ht="30" customHeight="1">
      <c r="A136" s="130" t="s">
        <v>1552</v>
      </c>
      <c r="B136" s="130" t="s">
        <v>1555</v>
      </c>
      <c r="C136" s="136" t="s">
        <v>65</v>
      </c>
      <c r="D136" s="133">
        <v>513</v>
      </c>
      <c r="E136" s="208">
        <v>65360</v>
      </c>
      <c r="F136" s="208">
        <v>33529680</v>
      </c>
      <c r="G136" s="136" t="s">
        <v>1556</v>
      </c>
      <c r="H136" s="132"/>
      <c r="I136" s="7" t="s">
        <v>52</v>
      </c>
      <c r="J136" s="7" t="s">
        <v>52</v>
      </c>
      <c r="K136" s="7" t="s">
        <v>68</v>
      </c>
      <c r="L136" s="7" t="s">
        <v>56</v>
      </c>
      <c r="M136" s="7" t="s">
        <v>56</v>
      </c>
      <c r="N136" s="7" t="s">
        <v>57</v>
      </c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200"/>
      <c r="AL136" s="7" t="s">
        <v>52</v>
      </c>
      <c r="AM136" s="7" t="s">
        <v>52</v>
      </c>
      <c r="AN136" s="200"/>
      <c r="AO136" s="7" t="s">
        <v>294</v>
      </c>
      <c r="AP136" s="200">
        <v>297</v>
      </c>
    </row>
    <row r="137" spans="1:42" ht="30" customHeight="1">
      <c r="A137" s="130" t="s">
        <v>1552</v>
      </c>
      <c r="B137" s="130" t="s">
        <v>1557</v>
      </c>
      <c r="C137" s="136" t="s">
        <v>65</v>
      </c>
      <c r="D137" s="134">
        <v>82464</v>
      </c>
      <c r="E137" s="208">
        <v>64410</v>
      </c>
      <c r="F137" s="208">
        <v>5311506240</v>
      </c>
      <c r="G137" s="136" t="s">
        <v>1558</v>
      </c>
      <c r="H137" s="132"/>
      <c r="I137" s="7" t="s">
        <v>52</v>
      </c>
      <c r="J137" s="7" t="s">
        <v>52</v>
      </c>
      <c r="K137" s="7" t="s">
        <v>68</v>
      </c>
      <c r="L137" s="7" t="s">
        <v>56</v>
      </c>
      <c r="M137" s="7" t="s">
        <v>56</v>
      </c>
      <c r="N137" s="7" t="s">
        <v>57</v>
      </c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7" t="s">
        <v>52</v>
      </c>
      <c r="AM137" s="7" t="s">
        <v>52</v>
      </c>
      <c r="AN137" s="200"/>
      <c r="AO137" s="7" t="s">
        <v>296</v>
      </c>
      <c r="AP137" s="200">
        <v>298</v>
      </c>
    </row>
    <row r="138" spans="1:42" ht="30" customHeight="1">
      <c r="A138" s="130" t="s">
        <v>1552</v>
      </c>
      <c r="B138" s="130" t="s">
        <v>1559</v>
      </c>
      <c r="C138" s="136" t="s">
        <v>65</v>
      </c>
      <c r="D138" s="133">
        <v>207</v>
      </c>
      <c r="E138" s="208">
        <v>65360</v>
      </c>
      <c r="F138" s="208">
        <v>13529520</v>
      </c>
      <c r="G138" s="136" t="s">
        <v>1560</v>
      </c>
      <c r="H138" s="132"/>
      <c r="I138" s="7" t="s">
        <v>52</v>
      </c>
      <c r="J138" s="7" t="s">
        <v>52</v>
      </c>
      <c r="K138" s="7" t="s">
        <v>68</v>
      </c>
      <c r="L138" s="7" t="s">
        <v>56</v>
      </c>
      <c r="M138" s="7" t="s">
        <v>56</v>
      </c>
      <c r="N138" s="7" t="s">
        <v>57</v>
      </c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7" t="s">
        <v>52</v>
      </c>
      <c r="AM138" s="7" t="s">
        <v>52</v>
      </c>
      <c r="AN138" s="200"/>
      <c r="AO138" s="7" t="s">
        <v>298</v>
      </c>
      <c r="AP138" s="200">
        <v>299</v>
      </c>
    </row>
    <row r="139" spans="1:42" ht="30" customHeight="1">
      <c r="A139" s="130" t="s">
        <v>1552</v>
      </c>
      <c r="B139" s="130" t="s">
        <v>1561</v>
      </c>
      <c r="C139" s="136" t="s">
        <v>65</v>
      </c>
      <c r="D139" s="133">
        <v>100</v>
      </c>
      <c r="E139" s="208">
        <v>297000</v>
      </c>
      <c r="F139" s="208">
        <v>29700000</v>
      </c>
      <c r="G139" s="136" t="s">
        <v>1562</v>
      </c>
      <c r="H139" s="132"/>
      <c r="I139" s="7" t="s">
        <v>52</v>
      </c>
      <c r="J139" s="7" t="s">
        <v>52</v>
      </c>
      <c r="K139" s="7" t="s">
        <v>68</v>
      </c>
      <c r="L139" s="7" t="s">
        <v>56</v>
      </c>
      <c r="M139" s="7" t="s">
        <v>56</v>
      </c>
      <c r="N139" s="7" t="s">
        <v>57</v>
      </c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  <c r="AA139" s="200"/>
      <c r="AB139" s="200"/>
      <c r="AC139" s="200"/>
      <c r="AD139" s="200"/>
      <c r="AE139" s="200"/>
      <c r="AF139" s="200"/>
      <c r="AG139" s="200"/>
      <c r="AH139" s="200"/>
      <c r="AI139" s="200"/>
      <c r="AJ139" s="200"/>
      <c r="AK139" s="200"/>
      <c r="AL139" s="7" t="s">
        <v>52</v>
      </c>
      <c r="AM139" s="7" t="s">
        <v>52</v>
      </c>
      <c r="AN139" s="200"/>
      <c r="AO139" s="7" t="s">
        <v>300</v>
      </c>
      <c r="AP139" s="200">
        <v>300</v>
      </c>
    </row>
    <row r="140" spans="1:42" ht="30" customHeight="1">
      <c r="A140" s="130" t="s">
        <v>1552</v>
      </c>
      <c r="B140" s="130" t="s">
        <v>1563</v>
      </c>
      <c r="C140" s="136" t="s">
        <v>65</v>
      </c>
      <c r="D140" s="133">
        <v>45</v>
      </c>
      <c r="E140" s="208">
        <v>195000</v>
      </c>
      <c r="F140" s="208">
        <v>8775000</v>
      </c>
      <c r="G140" s="136" t="s">
        <v>1564</v>
      </c>
      <c r="H140" s="132"/>
      <c r="I140" s="7" t="s">
        <v>52</v>
      </c>
      <c r="J140" s="7" t="s">
        <v>52</v>
      </c>
      <c r="K140" s="7" t="s">
        <v>68</v>
      </c>
      <c r="L140" s="7" t="s">
        <v>56</v>
      </c>
      <c r="M140" s="7" t="s">
        <v>56</v>
      </c>
      <c r="N140" s="7" t="s">
        <v>57</v>
      </c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  <c r="AA140" s="200"/>
      <c r="AB140" s="200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7" t="s">
        <v>52</v>
      </c>
      <c r="AM140" s="7" t="s">
        <v>52</v>
      </c>
      <c r="AN140" s="200"/>
      <c r="AO140" s="7" t="s">
        <v>302</v>
      </c>
      <c r="AP140" s="200">
        <v>301</v>
      </c>
    </row>
    <row r="141" spans="1:42" ht="30" customHeight="1">
      <c r="A141" s="130" t="s">
        <v>1552</v>
      </c>
      <c r="B141" s="130" t="s">
        <v>1565</v>
      </c>
      <c r="C141" s="136" t="s">
        <v>65</v>
      </c>
      <c r="D141" s="133">
        <v>156</v>
      </c>
      <c r="E141" s="208">
        <v>195000</v>
      </c>
      <c r="F141" s="208">
        <v>30420000</v>
      </c>
      <c r="G141" s="136" t="s">
        <v>1566</v>
      </c>
      <c r="H141" s="132"/>
      <c r="I141" s="7" t="s">
        <v>52</v>
      </c>
      <c r="J141" s="7" t="s">
        <v>52</v>
      </c>
      <c r="K141" s="7" t="s">
        <v>68</v>
      </c>
      <c r="L141" s="7" t="s">
        <v>56</v>
      </c>
      <c r="M141" s="7" t="s">
        <v>56</v>
      </c>
      <c r="N141" s="7" t="s">
        <v>57</v>
      </c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200"/>
      <c r="AF141" s="200"/>
      <c r="AG141" s="200"/>
      <c r="AH141" s="200"/>
      <c r="AI141" s="200"/>
      <c r="AJ141" s="200"/>
      <c r="AK141" s="200"/>
      <c r="AL141" s="7" t="s">
        <v>52</v>
      </c>
      <c r="AM141" s="7" t="s">
        <v>52</v>
      </c>
      <c r="AN141" s="200"/>
      <c r="AO141" s="7" t="s">
        <v>304</v>
      </c>
      <c r="AP141" s="200">
        <v>302</v>
      </c>
    </row>
    <row r="142" spans="1:42" ht="30" customHeight="1">
      <c r="A142" s="130" t="s">
        <v>1552</v>
      </c>
      <c r="B142" s="130" t="s">
        <v>1567</v>
      </c>
      <c r="C142" s="136" t="s">
        <v>65</v>
      </c>
      <c r="D142" s="133">
        <v>170</v>
      </c>
      <c r="E142" s="208">
        <v>195000</v>
      </c>
      <c r="F142" s="208">
        <v>33150000</v>
      </c>
      <c r="G142" s="136" t="s">
        <v>1569</v>
      </c>
      <c r="H142" s="132"/>
      <c r="I142" s="7" t="s">
        <v>52</v>
      </c>
      <c r="J142" s="7" t="s">
        <v>52</v>
      </c>
      <c r="K142" s="7" t="s">
        <v>68</v>
      </c>
      <c r="L142" s="7" t="s">
        <v>56</v>
      </c>
      <c r="M142" s="7" t="s">
        <v>56</v>
      </c>
      <c r="N142" s="7" t="s">
        <v>57</v>
      </c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7" t="s">
        <v>52</v>
      </c>
      <c r="AM142" s="7" t="s">
        <v>52</v>
      </c>
      <c r="AN142" s="200"/>
      <c r="AO142" s="7" t="s">
        <v>306</v>
      </c>
      <c r="AP142" s="200">
        <v>303</v>
      </c>
    </row>
    <row r="143" spans="1:42" ht="30" customHeight="1">
      <c r="A143" s="130" t="s">
        <v>1552</v>
      </c>
      <c r="B143" s="130" t="s">
        <v>1570</v>
      </c>
      <c r="C143" s="136" t="s">
        <v>65</v>
      </c>
      <c r="D143" s="133">
        <v>19</v>
      </c>
      <c r="E143" s="208">
        <v>195000</v>
      </c>
      <c r="F143" s="208">
        <v>3705000</v>
      </c>
      <c r="G143" s="136" t="s">
        <v>1571</v>
      </c>
      <c r="H143" s="132"/>
      <c r="I143" s="7" t="s">
        <v>52</v>
      </c>
      <c r="J143" s="7" t="s">
        <v>52</v>
      </c>
      <c r="K143" s="7" t="s">
        <v>68</v>
      </c>
      <c r="L143" s="7" t="s">
        <v>56</v>
      </c>
      <c r="M143" s="7" t="s">
        <v>56</v>
      </c>
      <c r="N143" s="7" t="s">
        <v>57</v>
      </c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  <c r="AF143" s="200"/>
      <c r="AG143" s="200"/>
      <c r="AH143" s="200"/>
      <c r="AI143" s="200"/>
      <c r="AJ143" s="200"/>
      <c r="AK143" s="200"/>
      <c r="AL143" s="7" t="s">
        <v>52</v>
      </c>
      <c r="AM143" s="7" t="s">
        <v>52</v>
      </c>
      <c r="AN143" s="200"/>
      <c r="AO143" s="7" t="s">
        <v>308</v>
      </c>
      <c r="AP143" s="200">
        <v>304</v>
      </c>
    </row>
    <row r="144" spans="1:42" ht="30" customHeight="1">
      <c r="A144" s="130" t="s">
        <v>1572</v>
      </c>
      <c r="B144" s="130" t="s">
        <v>1573</v>
      </c>
      <c r="C144" s="136" t="s">
        <v>65</v>
      </c>
      <c r="D144" s="134">
        <v>46118</v>
      </c>
      <c r="E144" s="208">
        <v>962</v>
      </c>
      <c r="F144" s="208">
        <v>44365516</v>
      </c>
      <c r="G144" s="136" t="s">
        <v>1574</v>
      </c>
      <c r="H144" s="132"/>
      <c r="I144" s="7" t="s">
        <v>52</v>
      </c>
      <c r="J144" s="7" t="s">
        <v>52</v>
      </c>
      <c r="K144" s="7" t="s">
        <v>68</v>
      </c>
      <c r="L144" s="7" t="s">
        <v>56</v>
      </c>
      <c r="M144" s="7" t="s">
        <v>56</v>
      </c>
      <c r="N144" s="7" t="s">
        <v>57</v>
      </c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  <c r="AA144" s="200"/>
      <c r="AB144" s="200"/>
      <c r="AC144" s="200"/>
      <c r="AD144" s="200"/>
      <c r="AE144" s="200"/>
      <c r="AF144" s="200"/>
      <c r="AG144" s="200"/>
      <c r="AH144" s="200"/>
      <c r="AI144" s="200"/>
      <c r="AJ144" s="200"/>
      <c r="AK144" s="200"/>
      <c r="AL144" s="7" t="s">
        <v>52</v>
      </c>
      <c r="AM144" s="7" t="s">
        <v>52</v>
      </c>
      <c r="AN144" s="200"/>
      <c r="AO144" s="7" t="s">
        <v>310</v>
      </c>
      <c r="AP144" s="200">
        <v>305</v>
      </c>
    </row>
    <row r="145" spans="1:42" ht="30" customHeight="1">
      <c r="A145" s="130" t="s">
        <v>1572</v>
      </c>
      <c r="B145" s="130" t="s">
        <v>1575</v>
      </c>
      <c r="C145" s="136" t="s">
        <v>65</v>
      </c>
      <c r="D145" s="133">
        <v>368</v>
      </c>
      <c r="E145" s="208">
        <v>988</v>
      </c>
      <c r="F145" s="208">
        <v>363584</v>
      </c>
      <c r="G145" s="136" t="s">
        <v>1576</v>
      </c>
      <c r="H145" s="132"/>
      <c r="I145" s="7" t="s">
        <v>52</v>
      </c>
      <c r="J145" s="7" t="s">
        <v>52</v>
      </c>
      <c r="K145" s="7" t="s">
        <v>68</v>
      </c>
      <c r="L145" s="7" t="s">
        <v>56</v>
      </c>
      <c r="M145" s="7" t="s">
        <v>56</v>
      </c>
      <c r="N145" s="7" t="s">
        <v>57</v>
      </c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00"/>
      <c r="AD145" s="200"/>
      <c r="AE145" s="200"/>
      <c r="AF145" s="200"/>
      <c r="AG145" s="200"/>
      <c r="AH145" s="200"/>
      <c r="AI145" s="200"/>
      <c r="AJ145" s="200"/>
      <c r="AK145" s="200"/>
      <c r="AL145" s="7" t="s">
        <v>52</v>
      </c>
      <c r="AM145" s="7" t="s">
        <v>52</v>
      </c>
      <c r="AN145" s="200"/>
      <c r="AO145" s="7" t="s">
        <v>312</v>
      </c>
      <c r="AP145" s="200">
        <v>306</v>
      </c>
    </row>
    <row r="146" spans="1:42" ht="30" customHeight="1">
      <c r="A146" s="130" t="s">
        <v>1572</v>
      </c>
      <c r="B146" s="130" t="s">
        <v>1577</v>
      </c>
      <c r="C146" s="136" t="s">
        <v>65</v>
      </c>
      <c r="D146" s="133">
        <v>368</v>
      </c>
      <c r="E146" s="208">
        <v>1014</v>
      </c>
      <c r="F146" s="208">
        <v>373152</v>
      </c>
      <c r="G146" s="136" t="s">
        <v>1578</v>
      </c>
      <c r="H146" s="132"/>
      <c r="I146" s="7" t="s">
        <v>52</v>
      </c>
      <c r="J146" s="7" t="s">
        <v>52</v>
      </c>
      <c r="K146" s="7" t="s">
        <v>68</v>
      </c>
      <c r="L146" s="7" t="s">
        <v>56</v>
      </c>
      <c r="M146" s="7" t="s">
        <v>56</v>
      </c>
      <c r="N146" s="7" t="s">
        <v>57</v>
      </c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0"/>
      <c r="AL146" s="7" t="s">
        <v>52</v>
      </c>
      <c r="AM146" s="7" t="s">
        <v>52</v>
      </c>
      <c r="AN146" s="200"/>
      <c r="AO146" s="7" t="s">
        <v>314</v>
      </c>
      <c r="AP146" s="200">
        <v>307</v>
      </c>
    </row>
    <row r="147" spans="1:42" ht="30" customHeight="1">
      <c r="A147" s="130" t="s">
        <v>1572</v>
      </c>
      <c r="B147" s="130" t="s">
        <v>1579</v>
      </c>
      <c r="C147" s="136" t="s">
        <v>65</v>
      </c>
      <c r="D147" s="133">
        <v>658</v>
      </c>
      <c r="E147" s="208">
        <v>1048</v>
      </c>
      <c r="F147" s="208">
        <v>689584</v>
      </c>
      <c r="G147" s="136" t="s">
        <v>1580</v>
      </c>
      <c r="H147" s="132"/>
      <c r="I147" s="7" t="s">
        <v>52</v>
      </c>
      <c r="J147" s="7" t="s">
        <v>52</v>
      </c>
      <c r="K147" s="7" t="s">
        <v>68</v>
      </c>
      <c r="L147" s="7" t="s">
        <v>56</v>
      </c>
      <c r="M147" s="7" t="s">
        <v>56</v>
      </c>
      <c r="N147" s="7" t="s">
        <v>57</v>
      </c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200"/>
      <c r="AL147" s="7" t="s">
        <v>52</v>
      </c>
      <c r="AM147" s="7" t="s">
        <v>52</v>
      </c>
      <c r="AN147" s="200"/>
      <c r="AO147" s="7" t="s">
        <v>316</v>
      </c>
      <c r="AP147" s="200">
        <v>308</v>
      </c>
    </row>
    <row r="148" spans="1:42" ht="30" customHeight="1">
      <c r="A148" s="130" t="s">
        <v>1572</v>
      </c>
      <c r="B148" s="130" t="s">
        <v>1581</v>
      </c>
      <c r="C148" s="136" t="s">
        <v>65</v>
      </c>
      <c r="D148" s="134">
        <v>330038</v>
      </c>
      <c r="E148" s="208">
        <v>921</v>
      </c>
      <c r="F148" s="208">
        <v>303964998</v>
      </c>
      <c r="G148" s="136" t="s">
        <v>1582</v>
      </c>
      <c r="H148" s="132"/>
      <c r="I148" s="7" t="s">
        <v>52</v>
      </c>
      <c r="J148" s="7" t="s">
        <v>52</v>
      </c>
      <c r="K148" s="7" t="s">
        <v>68</v>
      </c>
      <c r="L148" s="7" t="s">
        <v>56</v>
      </c>
      <c r="M148" s="7" t="s">
        <v>56</v>
      </c>
      <c r="N148" s="7" t="s">
        <v>57</v>
      </c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200"/>
      <c r="AL148" s="7" t="s">
        <v>52</v>
      </c>
      <c r="AM148" s="7" t="s">
        <v>52</v>
      </c>
      <c r="AN148" s="200"/>
      <c r="AO148" s="7" t="s">
        <v>318</v>
      </c>
      <c r="AP148" s="200">
        <v>309</v>
      </c>
    </row>
    <row r="149" spans="1:42" ht="30" customHeight="1">
      <c r="A149" s="130" t="s">
        <v>1572</v>
      </c>
      <c r="B149" s="130" t="s">
        <v>1583</v>
      </c>
      <c r="C149" s="136" t="s">
        <v>65</v>
      </c>
      <c r="D149" s="133">
        <v>184</v>
      </c>
      <c r="E149" s="208">
        <v>921</v>
      </c>
      <c r="F149" s="208">
        <v>169464</v>
      </c>
      <c r="G149" s="136" t="s">
        <v>1584</v>
      </c>
      <c r="H149" s="132"/>
      <c r="I149" s="7" t="s">
        <v>52</v>
      </c>
      <c r="J149" s="7" t="s">
        <v>52</v>
      </c>
      <c r="K149" s="7" t="s">
        <v>68</v>
      </c>
      <c r="L149" s="7" t="s">
        <v>56</v>
      </c>
      <c r="M149" s="7" t="s">
        <v>56</v>
      </c>
      <c r="N149" s="7" t="s">
        <v>57</v>
      </c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200"/>
      <c r="AL149" s="7" t="s">
        <v>52</v>
      </c>
      <c r="AM149" s="7" t="s">
        <v>52</v>
      </c>
      <c r="AN149" s="200"/>
      <c r="AO149" s="7" t="s">
        <v>320</v>
      </c>
      <c r="AP149" s="200">
        <v>310</v>
      </c>
    </row>
    <row r="150" spans="1:42" ht="30" customHeight="1">
      <c r="A150" s="130" t="s">
        <v>1572</v>
      </c>
      <c r="B150" s="130" t="s">
        <v>1585</v>
      </c>
      <c r="C150" s="136" t="s">
        <v>65</v>
      </c>
      <c r="D150" s="133">
        <v>184</v>
      </c>
      <c r="E150" s="208">
        <v>921</v>
      </c>
      <c r="F150" s="208">
        <v>169464</v>
      </c>
      <c r="G150" s="136" t="s">
        <v>1586</v>
      </c>
      <c r="H150" s="132"/>
      <c r="I150" s="7" t="s">
        <v>52</v>
      </c>
      <c r="J150" s="7" t="s">
        <v>52</v>
      </c>
      <c r="K150" s="7" t="s">
        <v>68</v>
      </c>
      <c r="L150" s="7" t="s">
        <v>56</v>
      </c>
      <c r="M150" s="7" t="s">
        <v>56</v>
      </c>
      <c r="N150" s="7" t="s">
        <v>57</v>
      </c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200"/>
      <c r="AL150" s="7" t="s">
        <v>52</v>
      </c>
      <c r="AM150" s="7" t="s">
        <v>52</v>
      </c>
      <c r="AN150" s="200"/>
      <c r="AO150" s="7" t="s">
        <v>322</v>
      </c>
      <c r="AP150" s="200">
        <v>311</v>
      </c>
    </row>
    <row r="151" spans="1:42" ht="30" customHeight="1">
      <c r="A151" s="130" t="s">
        <v>1572</v>
      </c>
      <c r="B151" s="130" t="s">
        <v>1587</v>
      </c>
      <c r="C151" s="136" t="s">
        <v>65</v>
      </c>
      <c r="D151" s="133">
        <v>182</v>
      </c>
      <c r="E151" s="208">
        <v>921</v>
      </c>
      <c r="F151" s="208">
        <v>167622</v>
      </c>
      <c r="G151" s="136" t="s">
        <v>1589</v>
      </c>
      <c r="H151" s="132"/>
      <c r="I151" s="7" t="s">
        <v>52</v>
      </c>
      <c r="J151" s="7" t="s">
        <v>52</v>
      </c>
      <c r="K151" s="7" t="s">
        <v>68</v>
      </c>
      <c r="L151" s="7" t="s">
        <v>56</v>
      </c>
      <c r="M151" s="7" t="s">
        <v>56</v>
      </c>
      <c r="N151" s="7" t="s">
        <v>57</v>
      </c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200"/>
      <c r="AL151" s="7" t="s">
        <v>52</v>
      </c>
      <c r="AM151" s="7" t="s">
        <v>52</v>
      </c>
      <c r="AN151" s="200"/>
      <c r="AO151" s="7" t="s">
        <v>324</v>
      </c>
      <c r="AP151" s="200">
        <v>312</v>
      </c>
    </row>
    <row r="152" spans="1:42" ht="30" customHeight="1">
      <c r="A152" s="130" t="s">
        <v>1590</v>
      </c>
      <c r="B152" s="130" t="s">
        <v>1591</v>
      </c>
      <c r="C152" s="136" t="s">
        <v>1592</v>
      </c>
      <c r="D152" s="133">
        <v>340</v>
      </c>
      <c r="E152" s="208">
        <v>148000</v>
      </c>
      <c r="F152" s="208">
        <v>50320000</v>
      </c>
      <c r="G152" s="136" t="s">
        <v>1593</v>
      </c>
      <c r="H152" s="132"/>
      <c r="I152" s="7" t="s">
        <v>52</v>
      </c>
      <c r="J152" s="7" t="s">
        <v>52</v>
      </c>
      <c r="K152" s="7" t="s">
        <v>68</v>
      </c>
      <c r="L152" s="7" t="s">
        <v>56</v>
      </c>
      <c r="M152" s="7" t="s">
        <v>56</v>
      </c>
      <c r="N152" s="7" t="s">
        <v>57</v>
      </c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200"/>
      <c r="AL152" s="7" t="s">
        <v>52</v>
      </c>
      <c r="AM152" s="7" t="s">
        <v>52</v>
      </c>
      <c r="AN152" s="200"/>
      <c r="AO152" s="7" t="s">
        <v>326</v>
      </c>
      <c r="AP152" s="200">
        <v>313</v>
      </c>
    </row>
    <row r="153" spans="1:42" ht="30" customHeight="1">
      <c r="A153" s="130" t="s">
        <v>1590</v>
      </c>
      <c r="B153" s="130" t="s">
        <v>1594</v>
      </c>
      <c r="C153" s="136" t="s">
        <v>1592</v>
      </c>
      <c r="D153" s="133">
        <v>38</v>
      </c>
      <c r="E153" s="208">
        <v>148000</v>
      </c>
      <c r="F153" s="208">
        <v>5624000</v>
      </c>
      <c r="G153" s="136" t="s">
        <v>1596</v>
      </c>
      <c r="H153" s="132"/>
      <c r="I153" s="7" t="s">
        <v>52</v>
      </c>
      <c r="J153" s="7" t="s">
        <v>52</v>
      </c>
      <c r="K153" s="7" t="s">
        <v>68</v>
      </c>
      <c r="L153" s="7" t="s">
        <v>56</v>
      </c>
      <c r="M153" s="7" t="s">
        <v>56</v>
      </c>
      <c r="N153" s="7" t="s">
        <v>57</v>
      </c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200"/>
      <c r="AL153" s="7" t="s">
        <v>52</v>
      </c>
      <c r="AM153" s="7" t="s">
        <v>52</v>
      </c>
      <c r="AN153" s="200"/>
      <c r="AO153" s="7" t="s">
        <v>328</v>
      </c>
      <c r="AP153" s="200">
        <v>314</v>
      </c>
    </row>
    <row r="154" spans="1:42" ht="30" customHeight="1">
      <c r="A154" s="130" t="s">
        <v>1590</v>
      </c>
      <c r="B154" s="130" t="s">
        <v>1563</v>
      </c>
      <c r="C154" s="136" t="s">
        <v>1592</v>
      </c>
      <c r="D154" s="133">
        <v>90</v>
      </c>
      <c r="E154" s="208">
        <v>158000</v>
      </c>
      <c r="F154" s="208">
        <v>14220000</v>
      </c>
      <c r="G154" s="136" t="s">
        <v>1598</v>
      </c>
      <c r="H154" s="132"/>
      <c r="I154" s="7" t="s">
        <v>52</v>
      </c>
      <c r="J154" s="7" t="s">
        <v>52</v>
      </c>
      <c r="K154" s="7" t="s">
        <v>68</v>
      </c>
      <c r="L154" s="7" t="s">
        <v>56</v>
      </c>
      <c r="M154" s="7" t="s">
        <v>56</v>
      </c>
      <c r="N154" s="7" t="s">
        <v>57</v>
      </c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7" t="s">
        <v>52</v>
      </c>
      <c r="AM154" s="7" t="s">
        <v>52</v>
      </c>
      <c r="AN154" s="200"/>
      <c r="AO154" s="7" t="s">
        <v>330</v>
      </c>
      <c r="AP154" s="200">
        <v>315</v>
      </c>
    </row>
    <row r="155" spans="1:42" ht="30" customHeight="1">
      <c r="A155" s="130" t="s">
        <v>1590</v>
      </c>
      <c r="B155" s="130" t="s">
        <v>1565</v>
      </c>
      <c r="C155" s="136" t="s">
        <v>1592</v>
      </c>
      <c r="D155" s="133">
        <v>312</v>
      </c>
      <c r="E155" s="208">
        <v>158000</v>
      </c>
      <c r="F155" s="208">
        <v>49296000</v>
      </c>
      <c r="G155" s="136" t="s">
        <v>1599</v>
      </c>
      <c r="H155" s="132"/>
      <c r="I155" s="7" t="s">
        <v>52</v>
      </c>
      <c r="J155" s="7" t="s">
        <v>52</v>
      </c>
      <c r="K155" s="7" t="s">
        <v>68</v>
      </c>
      <c r="L155" s="7" t="s">
        <v>56</v>
      </c>
      <c r="M155" s="7" t="s">
        <v>56</v>
      </c>
      <c r="N155" s="7" t="s">
        <v>57</v>
      </c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7" t="s">
        <v>52</v>
      </c>
      <c r="AM155" s="7" t="s">
        <v>52</v>
      </c>
      <c r="AN155" s="200"/>
      <c r="AO155" s="7" t="s">
        <v>331</v>
      </c>
      <c r="AP155" s="200">
        <v>316</v>
      </c>
    </row>
    <row r="156" spans="1:42" ht="30" customHeight="1">
      <c r="A156" s="130" t="s">
        <v>1600</v>
      </c>
      <c r="B156" s="130" t="s">
        <v>1601</v>
      </c>
      <c r="C156" s="136" t="s">
        <v>1592</v>
      </c>
      <c r="D156" s="133">
        <v>200</v>
      </c>
      <c r="E156" s="208">
        <v>49750</v>
      </c>
      <c r="F156" s="208">
        <v>9950000</v>
      </c>
      <c r="G156" s="136" t="s">
        <v>1602</v>
      </c>
      <c r="H156" s="132"/>
      <c r="I156" s="7" t="s">
        <v>52</v>
      </c>
      <c r="J156" s="7" t="s">
        <v>52</v>
      </c>
      <c r="K156" s="7" t="s">
        <v>68</v>
      </c>
      <c r="L156" s="7" t="s">
        <v>56</v>
      </c>
      <c r="M156" s="7" t="s">
        <v>56</v>
      </c>
      <c r="N156" s="7" t="s">
        <v>57</v>
      </c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7" t="s">
        <v>52</v>
      </c>
      <c r="AM156" s="7" t="s">
        <v>52</v>
      </c>
      <c r="AN156" s="200"/>
      <c r="AO156" s="7" t="s">
        <v>333</v>
      </c>
      <c r="AP156" s="200">
        <v>317</v>
      </c>
    </row>
    <row r="157" spans="1:42" ht="30" customHeight="1">
      <c r="A157" s="130" t="s">
        <v>1600</v>
      </c>
      <c r="B157" s="130" t="s">
        <v>1603</v>
      </c>
      <c r="C157" s="136" t="s">
        <v>1592</v>
      </c>
      <c r="D157" s="133">
        <v>200</v>
      </c>
      <c r="E157" s="208">
        <v>20000</v>
      </c>
      <c r="F157" s="208">
        <v>4000000</v>
      </c>
      <c r="G157" s="136" t="s">
        <v>1604</v>
      </c>
      <c r="H157" s="132"/>
      <c r="I157" s="7" t="s">
        <v>52</v>
      </c>
      <c r="J157" s="7" t="s">
        <v>52</v>
      </c>
      <c r="K157" s="7" t="s">
        <v>68</v>
      </c>
      <c r="L157" s="7" t="s">
        <v>56</v>
      </c>
      <c r="M157" s="7" t="s">
        <v>56</v>
      </c>
      <c r="N157" s="7" t="s">
        <v>57</v>
      </c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7" t="s">
        <v>52</v>
      </c>
      <c r="AM157" s="7" t="s">
        <v>52</v>
      </c>
      <c r="AN157" s="200"/>
      <c r="AO157" s="7" t="s">
        <v>335</v>
      </c>
      <c r="AP157" s="200">
        <v>318</v>
      </c>
    </row>
    <row r="158" spans="1:42" ht="30" customHeight="1">
      <c r="A158" s="130" t="s">
        <v>1600</v>
      </c>
      <c r="B158" s="130" t="s">
        <v>1605</v>
      </c>
      <c r="C158" s="136" t="s">
        <v>1592</v>
      </c>
      <c r="D158" s="133">
        <v>18</v>
      </c>
      <c r="E158" s="208">
        <v>19712</v>
      </c>
      <c r="F158" s="208">
        <v>354816</v>
      </c>
      <c r="G158" s="136" t="s">
        <v>1606</v>
      </c>
      <c r="H158" s="132"/>
      <c r="I158" s="7" t="s">
        <v>52</v>
      </c>
      <c r="J158" s="7" t="s">
        <v>52</v>
      </c>
      <c r="K158" s="7" t="s">
        <v>68</v>
      </c>
      <c r="L158" s="7" t="s">
        <v>56</v>
      </c>
      <c r="M158" s="7" t="s">
        <v>56</v>
      </c>
      <c r="N158" s="7" t="s">
        <v>57</v>
      </c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7" t="s">
        <v>52</v>
      </c>
      <c r="AM158" s="7" t="s">
        <v>52</v>
      </c>
      <c r="AN158" s="200"/>
      <c r="AO158" s="7" t="s">
        <v>337</v>
      </c>
      <c r="AP158" s="200">
        <v>319</v>
      </c>
    </row>
    <row r="159" spans="1:42" ht="30" customHeight="1">
      <c r="A159" s="130" t="s">
        <v>1607</v>
      </c>
      <c r="B159" s="130" t="s">
        <v>1608</v>
      </c>
      <c r="C159" s="136" t="s">
        <v>65</v>
      </c>
      <c r="D159" s="134">
        <v>379756</v>
      </c>
      <c r="E159" s="208">
        <v>2486</v>
      </c>
      <c r="F159" s="208">
        <v>944073416</v>
      </c>
      <c r="G159" s="136" t="s">
        <v>1609</v>
      </c>
      <c r="H159" s="132"/>
      <c r="I159" s="7" t="s">
        <v>52</v>
      </c>
      <c r="J159" s="7" t="s">
        <v>52</v>
      </c>
      <c r="K159" s="7" t="s">
        <v>68</v>
      </c>
      <c r="L159" s="7" t="s">
        <v>56</v>
      </c>
      <c r="M159" s="7" t="s">
        <v>56</v>
      </c>
      <c r="N159" s="7" t="s">
        <v>57</v>
      </c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  <c r="AK159" s="200"/>
      <c r="AL159" s="7" t="s">
        <v>52</v>
      </c>
      <c r="AM159" s="7" t="s">
        <v>52</v>
      </c>
      <c r="AN159" s="200"/>
      <c r="AO159" s="7" t="s">
        <v>339</v>
      </c>
      <c r="AP159" s="200">
        <v>320</v>
      </c>
    </row>
    <row r="160" spans="1:42" ht="30" customHeight="1">
      <c r="A160" s="130" t="s">
        <v>1610</v>
      </c>
      <c r="B160" s="130" t="s">
        <v>1611</v>
      </c>
      <c r="C160" s="136" t="s">
        <v>65</v>
      </c>
      <c r="D160" s="133">
        <v>680</v>
      </c>
      <c r="E160" s="208">
        <v>51000</v>
      </c>
      <c r="F160" s="208">
        <v>34680000</v>
      </c>
      <c r="G160" s="136" t="s">
        <v>1613</v>
      </c>
      <c r="H160" s="132"/>
      <c r="I160" s="7" t="s">
        <v>52</v>
      </c>
      <c r="J160" s="7" t="s">
        <v>52</v>
      </c>
      <c r="K160" s="7" t="s">
        <v>68</v>
      </c>
      <c r="L160" s="7" t="s">
        <v>56</v>
      </c>
      <c r="M160" s="7" t="s">
        <v>56</v>
      </c>
      <c r="N160" s="7" t="s">
        <v>57</v>
      </c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7" t="s">
        <v>52</v>
      </c>
      <c r="AM160" s="7" t="s">
        <v>52</v>
      </c>
      <c r="AN160" s="200"/>
      <c r="AO160" s="7" t="s">
        <v>341</v>
      </c>
      <c r="AP160" s="200">
        <v>321</v>
      </c>
    </row>
    <row r="161" spans="1:42" ht="30" customHeight="1">
      <c r="A161" s="130" t="s">
        <v>1610</v>
      </c>
      <c r="B161" s="130" t="s">
        <v>1614</v>
      </c>
      <c r="C161" s="136" t="s">
        <v>65</v>
      </c>
      <c r="D161" s="133">
        <v>76</v>
      </c>
      <c r="E161" s="208">
        <v>81000</v>
      </c>
      <c r="F161" s="208">
        <v>6156000</v>
      </c>
      <c r="G161" s="136" t="s">
        <v>1615</v>
      </c>
      <c r="H161" s="132"/>
      <c r="I161" s="7" t="s">
        <v>52</v>
      </c>
      <c r="J161" s="7" t="s">
        <v>52</v>
      </c>
      <c r="K161" s="7" t="s">
        <v>68</v>
      </c>
      <c r="L161" s="7" t="s">
        <v>56</v>
      </c>
      <c r="M161" s="7" t="s">
        <v>56</v>
      </c>
      <c r="N161" s="7" t="s">
        <v>57</v>
      </c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  <c r="AK161" s="200"/>
      <c r="AL161" s="7" t="s">
        <v>52</v>
      </c>
      <c r="AM161" s="7" t="s">
        <v>52</v>
      </c>
      <c r="AN161" s="200"/>
      <c r="AO161" s="7" t="s">
        <v>342</v>
      </c>
      <c r="AP161" s="200">
        <v>322</v>
      </c>
    </row>
    <row r="162" spans="1:42" ht="30" customHeight="1">
      <c r="A162" s="130" t="s">
        <v>1616</v>
      </c>
      <c r="B162" s="130" t="s">
        <v>1617</v>
      </c>
      <c r="C162" s="136" t="s">
        <v>65</v>
      </c>
      <c r="D162" s="134">
        <v>1588</v>
      </c>
      <c r="E162" s="208">
        <v>3900</v>
      </c>
      <c r="F162" s="208">
        <v>6193200</v>
      </c>
      <c r="G162" s="136" t="s">
        <v>1618</v>
      </c>
      <c r="H162" s="132"/>
      <c r="I162" s="7" t="s">
        <v>52</v>
      </c>
      <c r="J162" s="7" t="s">
        <v>52</v>
      </c>
      <c r="K162" s="7" t="s">
        <v>68</v>
      </c>
      <c r="L162" s="7" t="s">
        <v>56</v>
      </c>
      <c r="M162" s="7" t="s">
        <v>56</v>
      </c>
      <c r="N162" s="7" t="s">
        <v>57</v>
      </c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  <c r="AK162" s="200"/>
      <c r="AL162" s="7" t="s">
        <v>52</v>
      </c>
      <c r="AM162" s="7" t="s">
        <v>52</v>
      </c>
      <c r="AN162" s="200"/>
      <c r="AO162" s="7" t="s">
        <v>343</v>
      </c>
      <c r="AP162" s="200">
        <v>323</v>
      </c>
    </row>
    <row r="163" spans="1:42" ht="30" customHeight="1">
      <c r="A163" s="130" t="s">
        <v>1619</v>
      </c>
      <c r="B163" s="130" t="s">
        <v>1620</v>
      </c>
      <c r="C163" s="136" t="s">
        <v>65</v>
      </c>
      <c r="D163" s="134">
        <v>22730</v>
      </c>
      <c r="E163" s="208">
        <v>2606</v>
      </c>
      <c r="F163" s="208">
        <v>59234380</v>
      </c>
      <c r="G163" s="136" t="s">
        <v>1621</v>
      </c>
      <c r="H163" s="132"/>
      <c r="I163" s="7" t="s">
        <v>52</v>
      </c>
      <c r="J163" s="7" t="s">
        <v>52</v>
      </c>
      <c r="K163" s="7" t="s">
        <v>68</v>
      </c>
      <c r="L163" s="7" t="s">
        <v>56</v>
      </c>
      <c r="M163" s="7" t="s">
        <v>56</v>
      </c>
      <c r="N163" s="7" t="s">
        <v>57</v>
      </c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  <c r="AK163" s="200"/>
      <c r="AL163" s="7" t="s">
        <v>52</v>
      </c>
      <c r="AM163" s="7" t="s">
        <v>52</v>
      </c>
      <c r="AN163" s="200"/>
      <c r="AO163" s="7" t="s">
        <v>345</v>
      </c>
      <c r="AP163" s="200">
        <v>324</v>
      </c>
    </row>
    <row r="164" spans="1:42" ht="30" customHeight="1">
      <c r="A164" s="130" t="s">
        <v>1619</v>
      </c>
      <c r="B164" s="130" t="s">
        <v>1622</v>
      </c>
      <c r="C164" s="136" t="s">
        <v>65</v>
      </c>
      <c r="D164" s="134">
        <v>1026</v>
      </c>
      <c r="E164" s="208">
        <v>2606</v>
      </c>
      <c r="F164" s="208">
        <v>2673756</v>
      </c>
      <c r="G164" s="136" t="s">
        <v>1623</v>
      </c>
      <c r="H164" s="132"/>
      <c r="I164" s="7" t="s">
        <v>52</v>
      </c>
      <c r="J164" s="7" t="s">
        <v>52</v>
      </c>
      <c r="K164" s="7" t="s">
        <v>68</v>
      </c>
      <c r="L164" s="7" t="s">
        <v>56</v>
      </c>
      <c r="M164" s="7" t="s">
        <v>56</v>
      </c>
      <c r="N164" s="7" t="s">
        <v>57</v>
      </c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  <c r="AK164" s="200"/>
      <c r="AL164" s="7" t="s">
        <v>52</v>
      </c>
      <c r="AM164" s="7" t="s">
        <v>52</v>
      </c>
      <c r="AN164" s="200"/>
      <c r="AO164" s="7" t="s">
        <v>347</v>
      </c>
      <c r="AP164" s="200">
        <v>325</v>
      </c>
    </row>
    <row r="165" spans="1:42" ht="30" customHeight="1">
      <c r="A165" s="130" t="s">
        <v>1619</v>
      </c>
      <c r="B165" s="130" t="s">
        <v>1624</v>
      </c>
      <c r="C165" s="136" t="s">
        <v>65</v>
      </c>
      <c r="D165" s="134">
        <v>164928</v>
      </c>
      <c r="E165" s="208">
        <v>2727</v>
      </c>
      <c r="F165" s="208">
        <v>449758656</v>
      </c>
      <c r="G165" s="136" t="s">
        <v>1625</v>
      </c>
      <c r="H165" s="132"/>
      <c r="I165" s="7" t="s">
        <v>52</v>
      </c>
      <c r="J165" s="7" t="s">
        <v>52</v>
      </c>
      <c r="K165" s="7" t="s">
        <v>68</v>
      </c>
      <c r="L165" s="7" t="s">
        <v>56</v>
      </c>
      <c r="M165" s="7" t="s">
        <v>56</v>
      </c>
      <c r="N165" s="7" t="s">
        <v>57</v>
      </c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  <c r="AK165" s="200"/>
      <c r="AL165" s="7" t="s">
        <v>52</v>
      </c>
      <c r="AM165" s="7" t="s">
        <v>52</v>
      </c>
      <c r="AN165" s="200"/>
      <c r="AO165" s="7" t="s">
        <v>349</v>
      </c>
      <c r="AP165" s="200">
        <v>326</v>
      </c>
    </row>
    <row r="166" spans="1:42" ht="30" customHeight="1">
      <c r="A166" s="130" t="s">
        <v>1619</v>
      </c>
      <c r="B166" s="130" t="s">
        <v>1626</v>
      </c>
      <c r="C166" s="136" t="s">
        <v>65</v>
      </c>
      <c r="D166" s="133">
        <v>414</v>
      </c>
      <c r="E166" s="208">
        <v>2727</v>
      </c>
      <c r="F166" s="208">
        <v>1128978</v>
      </c>
      <c r="G166" s="136" t="s">
        <v>1628</v>
      </c>
      <c r="H166" s="132"/>
      <c r="I166" s="7" t="s">
        <v>52</v>
      </c>
      <c r="J166" s="7" t="s">
        <v>52</v>
      </c>
      <c r="K166" s="7" t="s">
        <v>68</v>
      </c>
      <c r="L166" s="7" t="s">
        <v>56</v>
      </c>
      <c r="M166" s="7" t="s">
        <v>56</v>
      </c>
      <c r="N166" s="7" t="s">
        <v>57</v>
      </c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  <c r="AK166" s="200"/>
      <c r="AL166" s="7" t="s">
        <v>52</v>
      </c>
      <c r="AM166" s="7" t="s">
        <v>52</v>
      </c>
      <c r="AN166" s="200"/>
      <c r="AO166" s="7" t="s">
        <v>351</v>
      </c>
      <c r="AP166" s="200">
        <v>327</v>
      </c>
    </row>
    <row r="167" spans="1:42" ht="30" customHeight="1">
      <c r="A167" s="130" t="s">
        <v>1629</v>
      </c>
      <c r="B167" s="130" t="s">
        <v>1630</v>
      </c>
      <c r="C167" s="136" t="s">
        <v>1045</v>
      </c>
      <c r="D167" s="135">
        <v>144082.35</v>
      </c>
      <c r="E167" s="208">
        <v>17000</v>
      </c>
      <c r="F167" s="208">
        <v>2449399950</v>
      </c>
      <c r="G167" s="136" t="s">
        <v>1631</v>
      </c>
      <c r="H167" s="132"/>
      <c r="I167" s="7" t="s">
        <v>52</v>
      </c>
      <c r="J167" s="7" t="s">
        <v>52</v>
      </c>
      <c r="K167" s="7" t="s">
        <v>68</v>
      </c>
      <c r="L167" s="7" t="s">
        <v>56</v>
      </c>
      <c r="M167" s="7" t="s">
        <v>56</v>
      </c>
      <c r="N167" s="7" t="s">
        <v>57</v>
      </c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  <c r="AK167" s="200"/>
      <c r="AL167" s="7" t="s">
        <v>52</v>
      </c>
      <c r="AM167" s="7" t="s">
        <v>52</v>
      </c>
      <c r="AN167" s="200"/>
      <c r="AO167" s="7" t="s">
        <v>353</v>
      </c>
      <c r="AP167" s="200">
        <v>328</v>
      </c>
    </row>
    <row r="168" spans="1:42" ht="30" customHeight="1">
      <c r="A168" s="130" t="s">
        <v>1632</v>
      </c>
      <c r="B168" s="130" t="s">
        <v>1633</v>
      </c>
      <c r="C168" s="136" t="s">
        <v>1592</v>
      </c>
      <c r="D168" s="133">
        <v>4</v>
      </c>
      <c r="E168" s="208">
        <v>2350000</v>
      </c>
      <c r="F168" s="208">
        <v>9400000</v>
      </c>
      <c r="G168" s="136" t="s">
        <v>1634</v>
      </c>
      <c r="H168" s="132"/>
      <c r="I168" s="7" t="s">
        <v>52</v>
      </c>
      <c r="J168" s="7" t="s">
        <v>52</v>
      </c>
      <c r="K168" s="7" t="s">
        <v>68</v>
      </c>
      <c r="L168" s="7" t="s">
        <v>56</v>
      </c>
      <c r="M168" s="7" t="s">
        <v>56</v>
      </c>
      <c r="N168" s="7" t="s">
        <v>57</v>
      </c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  <c r="AK168" s="200"/>
      <c r="AL168" s="7" t="s">
        <v>52</v>
      </c>
      <c r="AM168" s="7" t="s">
        <v>52</v>
      </c>
      <c r="AN168" s="200"/>
      <c r="AO168" s="7" t="s">
        <v>355</v>
      </c>
      <c r="AP168" s="200">
        <v>332</v>
      </c>
    </row>
    <row r="169" spans="1:42" ht="30" customHeight="1">
      <c r="A169" s="130" t="s">
        <v>1632</v>
      </c>
      <c r="B169" s="130" t="s">
        <v>1635</v>
      </c>
      <c r="C169" s="136" t="s">
        <v>1592</v>
      </c>
      <c r="D169" s="133">
        <v>2</v>
      </c>
      <c r="E169" s="208">
        <v>3030000</v>
      </c>
      <c r="F169" s="208">
        <v>6060000</v>
      </c>
      <c r="G169" s="136" t="s">
        <v>1636</v>
      </c>
      <c r="H169" s="132"/>
      <c r="I169" s="7" t="s">
        <v>52</v>
      </c>
      <c r="J169" s="7" t="s">
        <v>52</v>
      </c>
      <c r="K169" s="7" t="s">
        <v>68</v>
      </c>
      <c r="L169" s="7" t="s">
        <v>56</v>
      </c>
      <c r="M169" s="7" t="s">
        <v>56</v>
      </c>
      <c r="N169" s="7" t="s">
        <v>57</v>
      </c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  <c r="AK169" s="200"/>
      <c r="AL169" s="7" t="s">
        <v>52</v>
      </c>
      <c r="AM169" s="7" t="s">
        <v>52</v>
      </c>
      <c r="AN169" s="200"/>
      <c r="AO169" s="7" t="s">
        <v>357</v>
      </c>
      <c r="AP169" s="200">
        <v>333</v>
      </c>
    </row>
    <row r="170" spans="1:42" ht="30" customHeight="1">
      <c r="A170" s="130" t="s">
        <v>1637</v>
      </c>
      <c r="B170" s="130" t="s">
        <v>1638</v>
      </c>
      <c r="C170" s="136" t="s">
        <v>1286</v>
      </c>
      <c r="D170" s="134">
        <v>8562</v>
      </c>
      <c r="E170" s="208">
        <v>141500</v>
      </c>
      <c r="F170" s="208">
        <v>1211523000</v>
      </c>
      <c r="G170" s="136" t="s">
        <v>1639</v>
      </c>
      <c r="H170" s="132"/>
      <c r="I170" s="7" t="s">
        <v>52</v>
      </c>
      <c r="J170" s="7" t="s">
        <v>52</v>
      </c>
      <c r="K170" s="7" t="s">
        <v>68</v>
      </c>
      <c r="L170" s="7" t="s">
        <v>56</v>
      </c>
      <c r="M170" s="7" t="s">
        <v>56</v>
      </c>
      <c r="N170" s="7" t="s">
        <v>57</v>
      </c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  <c r="AK170" s="200"/>
      <c r="AL170" s="7" t="s">
        <v>52</v>
      </c>
      <c r="AM170" s="7" t="s">
        <v>52</v>
      </c>
      <c r="AN170" s="200"/>
      <c r="AO170" s="7" t="s">
        <v>358</v>
      </c>
      <c r="AP170" s="200">
        <v>334</v>
      </c>
    </row>
    <row r="171" spans="1:42" ht="30" customHeight="1">
      <c r="A171" s="130" t="s">
        <v>1640</v>
      </c>
      <c r="B171" s="130" t="s">
        <v>1641</v>
      </c>
      <c r="C171" s="136" t="s">
        <v>69</v>
      </c>
      <c r="D171" s="135">
        <v>1036.1400000000001</v>
      </c>
      <c r="E171" s="208">
        <v>121500</v>
      </c>
      <c r="F171" s="208">
        <v>125891010</v>
      </c>
      <c r="G171" s="136" t="s">
        <v>1642</v>
      </c>
      <c r="H171" s="132"/>
      <c r="I171" s="7" t="s">
        <v>52</v>
      </c>
      <c r="J171" s="7" t="s">
        <v>52</v>
      </c>
      <c r="K171" s="7" t="s">
        <v>68</v>
      </c>
      <c r="L171" s="7" t="s">
        <v>56</v>
      </c>
      <c r="M171" s="7" t="s">
        <v>56</v>
      </c>
      <c r="N171" s="7" t="s">
        <v>57</v>
      </c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7" t="s">
        <v>52</v>
      </c>
      <c r="AM171" s="7" t="s">
        <v>52</v>
      </c>
      <c r="AN171" s="200"/>
      <c r="AO171" s="7" t="s">
        <v>359</v>
      </c>
      <c r="AP171" s="200">
        <v>335</v>
      </c>
    </row>
    <row r="172" spans="1:42" ht="30" customHeight="1">
      <c r="A172" s="130" t="s">
        <v>1640</v>
      </c>
      <c r="B172" s="130" t="s">
        <v>1643</v>
      </c>
      <c r="C172" s="136" t="s">
        <v>69</v>
      </c>
      <c r="D172" s="135">
        <v>7574.8</v>
      </c>
      <c r="E172" s="208">
        <v>121500</v>
      </c>
      <c r="F172" s="208">
        <v>920338200</v>
      </c>
      <c r="G172" s="136" t="s">
        <v>1644</v>
      </c>
      <c r="H172" s="132"/>
      <c r="I172" s="7" t="s">
        <v>52</v>
      </c>
      <c r="J172" s="7" t="s">
        <v>52</v>
      </c>
      <c r="K172" s="7" t="s">
        <v>68</v>
      </c>
      <c r="L172" s="7" t="s">
        <v>56</v>
      </c>
      <c r="M172" s="7" t="s">
        <v>56</v>
      </c>
      <c r="N172" s="7" t="s">
        <v>56</v>
      </c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  <c r="AK172" s="200"/>
      <c r="AL172" s="7" t="s">
        <v>52</v>
      </c>
      <c r="AM172" s="7" t="s">
        <v>52</v>
      </c>
      <c r="AN172" s="200"/>
      <c r="AO172" s="7" t="s">
        <v>361</v>
      </c>
      <c r="AP172" s="200">
        <v>336</v>
      </c>
    </row>
    <row r="173" spans="1:42" ht="30" customHeight="1">
      <c r="A173" s="130" t="s">
        <v>1640</v>
      </c>
      <c r="B173" s="130" t="s">
        <v>1645</v>
      </c>
      <c r="C173" s="136" t="s">
        <v>69</v>
      </c>
      <c r="D173" s="134">
        <v>1444</v>
      </c>
      <c r="E173" s="208">
        <v>131500</v>
      </c>
      <c r="F173" s="208">
        <v>189886000</v>
      </c>
      <c r="G173" s="136" t="s">
        <v>1646</v>
      </c>
      <c r="H173" s="132"/>
      <c r="I173" s="7" t="s">
        <v>52</v>
      </c>
      <c r="J173" s="7" t="s">
        <v>52</v>
      </c>
      <c r="K173" s="7" t="s">
        <v>68</v>
      </c>
      <c r="L173" s="7" t="s">
        <v>57</v>
      </c>
      <c r="M173" s="7" t="s">
        <v>56</v>
      </c>
      <c r="N173" s="7" t="s">
        <v>56</v>
      </c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  <c r="AG173" s="200"/>
      <c r="AH173" s="200"/>
      <c r="AI173" s="200"/>
      <c r="AJ173" s="200"/>
      <c r="AK173" s="200"/>
      <c r="AL173" s="7" t="s">
        <v>52</v>
      </c>
      <c r="AM173" s="7" t="s">
        <v>52</v>
      </c>
      <c r="AN173" s="200"/>
      <c r="AO173" s="7" t="s">
        <v>363</v>
      </c>
      <c r="AP173" s="200">
        <v>342</v>
      </c>
    </row>
    <row r="174" spans="1:42" s="199" customFormat="1" ht="30" customHeight="1">
      <c r="A174" s="130" t="s">
        <v>1647</v>
      </c>
      <c r="B174" s="130" t="s">
        <v>1648</v>
      </c>
      <c r="C174" s="136" t="s">
        <v>1592</v>
      </c>
      <c r="D174" s="133">
        <v>14</v>
      </c>
      <c r="E174" s="208">
        <v>9900000</v>
      </c>
      <c r="F174" s="208">
        <v>138600000</v>
      </c>
      <c r="G174" s="136" t="s">
        <v>1649</v>
      </c>
      <c r="H174" s="132"/>
      <c r="I174" s="7" t="s">
        <v>52</v>
      </c>
      <c r="J174" s="7" t="s">
        <v>52</v>
      </c>
      <c r="K174" s="7" t="s">
        <v>68</v>
      </c>
      <c r="L174" s="7" t="s">
        <v>57</v>
      </c>
      <c r="M174" s="7" t="s">
        <v>56</v>
      </c>
      <c r="N174" s="198" t="s">
        <v>56</v>
      </c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7"/>
      <c r="AK174" s="197"/>
      <c r="AL174" s="198" t="s">
        <v>52</v>
      </c>
      <c r="AM174" s="198" t="s">
        <v>52</v>
      </c>
      <c r="AN174" s="197"/>
      <c r="AO174" s="198" t="s">
        <v>367</v>
      </c>
      <c r="AP174" s="197">
        <v>344</v>
      </c>
    </row>
    <row r="175" spans="1:42" s="199" customFormat="1" ht="30" customHeight="1">
      <c r="A175" s="191" t="s">
        <v>949</v>
      </c>
      <c r="B175" s="191" t="s">
        <v>52</v>
      </c>
      <c r="C175" s="192" t="s">
        <v>58</v>
      </c>
      <c r="D175" s="193">
        <v>1</v>
      </c>
      <c r="E175" s="207" t="s">
        <v>52</v>
      </c>
      <c r="F175" s="207">
        <v>1985169835</v>
      </c>
      <c r="G175" s="192" t="s">
        <v>52</v>
      </c>
      <c r="H175" s="196"/>
      <c r="I175" s="198" t="s">
        <v>52</v>
      </c>
      <c r="J175" s="198" t="s">
        <v>52</v>
      </c>
      <c r="K175" s="198" t="s">
        <v>68</v>
      </c>
      <c r="L175" s="198" t="s">
        <v>57</v>
      </c>
      <c r="M175" s="198" t="s">
        <v>56</v>
      </c>
      <c r="N175" s="198" t="s">
        <v>57</v>
      </c>
      <c r="O175" s="197"/>
      <c r="P175" s="197"/>
      <c r="Q175" s="197"/>
      <c r="R175" s="197">
        <v>1</v>
      </c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7"/>
      <c r="AK175" s="197"/>
      <c r="AL175" s="198" t="s">
        <v>52</v>
      </c>
      <c r="AM175" s="198" t="s">
        <v>52</v>
      </c>
      <c r="AN175" s="197"/>
      <c r="AO175" s="198" t="s">
        <v>369</v>
      </c>
      <c r="AP175" s="197">
        <v>345</v>
      </c>
    </row>
    <row r="176" spans="1:42" ht="30" customHeight="1">
      <c r="A176" s="191" t="s">
        <v>1650</v>
      </c>
      <c r="B176" s="191" t="s">
        <v>52</v>
      </c>
      <c r="C176" s="192" t="s">
        <v>58</v>
      </c>
      <c r="D176" s="193">
        <v>1</v>
      </c>
      <c r="E176" s="207">
        <v>710006378</v>
      </c>
      <c r="F176" s="207">
        <v>710006378</v>
      </c>
      <c r="G176" s="192" t="s">
        <v>52</v>
      </c>
      <c r="H176" s="196"/>
      <c r="I176" s="198" t="s">
        <v>52</v>
      </c>
      <c r="J176" s="198" t="s">
        <v>52</v>
      </c>
      <c r="K176" s="198" t="s">
        <v>68</v>
      </c>
      <c r="L176" s="198" t="s">
        <v>56</v>
      </c>
      <c r="M176" s="198" t="s">
        <v>56</v>
      </c>
      <c r="N176" s="7" t="s">
        <v>57</v>
      </c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  <c r="AK176" s="200"/>
      <c r="AL176" s="7" t="s">
        <v>52</v>
      </c>
      <c r="AM176" s="7" t="s">
        <v>52</v>
      </c>
      <c r="AN176" s="200"/>
      <c r="AO176" s="7" t="s">
        <v>378</v>
      </c>
      <c r="AP176" s="200">
        <v>937</v>
      </c>
    </row>
    <row r="177" spans="1:42" ht="30" customHeight="1">
      <c r="A177" s="130" t="s">
        <v>958</v>
      </c>
      <c r="B177" s="130" t="s">
        <v>1651</v>
      </c>
      <c r="C177" s="136" t="s">
        <v>960</v>
      </c>
      <c r="D177" s="133">
        <v>3.6960000000000002</v>
      </c>
      <c r="E177" s="208">
        <v>17349707</v>
      </c>
      <c r="F177" s="208">
        <v>64124516</v>
      </c>
      <c r="G177" s="136" t="s">
        <v>1656</v>
      </c>
      <c r="H177" s="132"/>
      <c r="I177" s="7" t="s">
        <v>52</v>
      </c>
      <c r="J177" s="7" t="s">
        <v>52</v>
      </c>
      <c r="K177" s="7" t="s">
        <v>377</v>
      </c>
      <c r="L177" s="7" t="s">
        <v>56</v>
      </c>
      <c r="M177" s="7" t="s">
        <v>56</v>
      </c>
      <c r="N177" s="7" t="s">
        <v>57</v>
      </c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  <c r="AK177" s="200"/>
      <c r="AL177" s="7" t="s">
        <v>52</v>
      </c>
      <c r="AM177" s="7" t="s">
        <v>52</v>
      </c>
      <c r="AN177" s="200"/>
      <c r="AO177" s="7" t="s">
        <v>379</v>
      </c>
      <c r="AP177" s="200">
        <v>938</v>
      </c>
    </row>
    <row r="178" spans="1:42" ht="30" customHeight="1">
      <c r="A178" s="130" t="s">
        <v>1657</v>
      </c>
      <c r="B178" s="130" t="s">
        <v>1658</v>
      </c>
      <c r="C178" s="136" t="s">
        <v>69</v>
      </c>
      <c r="D178" s="135">
        <v>2161.39</v>
      </c>
      <c r="E178" s="208">
        <v>21453</v>
      </c>
      <c r="F178" s="208">
        <v>46368299</v>
      </c>
      <c r="G178" s="136" t="s">
        <v>1662</v>
      </c>
      <c r="H178" s="132"/>
      <c r="I178" s="7" t="s">
        <v>52</v>
      </c>
      <c r="J178" s="7" t="s">
        <v>52</v>
      </c>
      <c r="K178" s="7" t="s">
        <v>377</v>
      </c>
      <c r="L178" s="7" t="s">
        <v>56</v>
      </c>
      <c r="M178" s="7" t="s">
        <v>56</v>
      </c>
      <c r="N178" s="7" t="s">
        <v>57</v>
      </c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  <c r="AK178" s="200"/>
      <c r="AL178" s="7" t="s">
        <v>52</v>
      </c>
      <c r="AM178" s="7" t="s">
        <v>52</v>
      </c>
      <c r="AN178" s="200"/>
      <c r="AO178" s="7" t="s">
        <v>381</v>
      </c>
      <c r="AP178" s="200">
        <v>939</v>
      </c>
    </row>
    <row r="179" spans="1:42" ht="30" customHeight="1">
      <c r="A179" s="130" t="s">
        <v>1663</v>
      </c>
      <c r="B179" s="130" t="s">
        <v>1664</v>
      </c>
      <c r="C179" s="136" t="s">
        <v>69</v>
      </c>
      <c r="D179" s="133">
        <v>13.282</v>
      </c>
      <c r="E179" s="208">
        <v>26156</v>
      </c>
      <c r="F179" s="208">
        <v>347403</v>
      </c>
      <c r="G179" s="136" t="s">
        <v>11103</v>
      </c>
      <c r="H179" s="132"/>
      <c r="I179" s="7" t="s">
        <v>52</v>
      </c>
      <c r="J179" s="7" t="s">
        <v>52</v>
      </c>
      <c r="K179" s="7" t="s">
        <v>377</v>
      </c>
      <c r="L179" s="7" t="s">
        <v>56</v>
      </c>
      <c r="M179" s="7" t="s">
        <v>56</v>
      </c>
      <c r="N179" s="7" t="s">
        <v>57</v>
      </c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  <c r="AK179" s="200"/>
      <c r="AL179" s="7" t="s">
        <v>52</v>
      </c>
      <c r="AM179" s="7" t="s">
        <v>52</v>
      </c>
      <c r="AN179" s="200"/>
      <c r="AO179" s="7" t="s">
        <v>383</v>
      </c>
      <c r="AP179" s="200">
        <v>940</v>
      </c>
    </row>
    <row r="180" spans="1:42" ht="30" customHeight="1">
      <c r="A180" s="130" t="s">
        <v>1665</v>
      </c>
      <c r="B180" s="130" t="s">
        <v>1666</v>
      </c>
      <c r="C180" s="136" t="s">
        <v>1667</v>
      </c>
      <c r="D180" s="133">
        <v>138.63</v>
      </c>
      <c r="E180" s="208">
        <v>365845</v>
      </c>
      <c r="F180" s="208">
        <v>50717092</v>
      </c>
      <c r="G180" s="136" t="s">
        <v>11104</v>
      </c>
      <c r="H180" s="132"/>
      <c r="I180" s="7" t="s">
        <v>52</v>
      </c>
      <c r="J180" s="7" t="s">
        <v>52</v>
      </c>
      <c r="K180" s="7" t="s">
        <v>377</v>
      </c>
      <c r="L180" s="7" t="s">
        <v>56</v>
      </c>
      <c r="M180" s="7" t="s">
        <v>56</v>
      </c>
      <c r="N180" s="7" t="s">
        <v>57</v>
      </c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200"/>
      <c r="AI180" s="200"/>
      <c r="AJ180" s="200"/>
      <c r="AK180" s="200"/>
      <c r="AL180" s="7" t="s">
        <v>52</v>
      </c>
      <c r="AM180" s="7" t="s">
        <v>52</v>
      </c>
      <c r="AN180" s="200"/>
      <c r="AO180" s="7" t="s">
        <v>385</v>
      </c>
      <c r="AP180" s="200">
        <v>941</v>
      </c>
    </row>
    <row r="181" spans="1:42" ht="30" customHeight="1">
      <c r="A181" s="130" t="s">
        <v>1671</v>
      </c>
      <c r="B181" s="130" t="s">
        <v>1672</v>
      </c>
      <c r="C181" s="136" t="s">
        <v>960</v>
      </c>
      <c r="D181" s="133">
        <v>3.6960000000000002</v>
      </c>
      <c r="E181" s="208">
        <v>74480132</v>
      </c>
      <c r="F181" s="208">
        <v>275278566</v>
      </c>
      <c r="G181" s="136" t="s">
        <v>11076</v>
      </c>
      <c r="H181" s="132"/>
      <c r="I181" s="7" t="s">
        <v>52</v>
      </c>
      <c r="J181" s="7" t="s">
        <v>52</v>
      </c>
      <c r="K181" s="7" t="s">
        <v>377</v>
      </c>
      <c r="L181" s="7" t="s">
        <v>56</v>
      </c>
      <c r="M181" s="7" t="s">
        <v>56</v>
      </c>
      <c r="N181" s="7" t="s">
        <v>57</v>
      </c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200"/>
      <c r="AF181" s="200"/>
      <c r="AG181" s="200"/>
      <c r="AH181" s="200"/>
      <c r="AI181" s="200"/>
      <c r="AJ181" s="200"/>
      <c r="AK181" s="200"/>
      <c r="AL181" s="7" t="s">
        <v>52</v>
      </c>
      <c r="AM181" s="7" t="s">
        <v>52</v>
      </c>
      <c r="AN181" s="200"/>
      <c r="AO181" s="7" t="s">
        <v>387</v>
      </c>
      <c r="AP181" s="200">
        <v>942</v>
      </c>
    </row>
    <row r="182" spans="1:42" ht="30" customHeight="1">
      <c r="A182" s="130" t="s">
        <v>1677</v>
      </c>
      <c r="B182" s="130" t="s">
        <v>1678</v>
      </c>
      <c r="C182" s="136" t="s">
        <v>960</v>
      </c>
      <c r="D182" s="133">
        <v>3.6960000000000002</v>
      </c>
      <c r="E182" s="208">
        <v>7288752</v>
      </c>
      <c r="F182" s="208">
        <v>26939226</v>
      </c>
      <c r="G182" s="136" t="s">
        <v>11077</v>
      </c>
      <c r="H182" s="132"/>
      <c r="I182" s="7" t="s">
        <v>52</v>
      </c>
      <c r="J182" s="7" t="s">
        <v>52</v>
      </c>
      <c r="K182" s="7" t="s">
        <v>377</v>
      </c>
      <c r="L182" s="7" t="s">
        <v>56</v>
      </c>
      <c r="M182" s="7" t="s">
        <v>56</v>
      </c>
      <c r="N182" s="7" t="s">
        <v>57</v>
      </c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  <c r="AK182" s="200"/>
      <c r="AL182" s="7" t="s">
        <v>52</v>
      </c>
      <c r="AM182" s="7" t="s">
        <v>52</v>
      </c>
      <c r="AN182" s="200"/>
      <c r="AO182" s="7" t="s">
        <v>388</v>
      </c>
      <c r="AP182" s="200">
        <v>943</v>
      </c>
    </row>
    <row r="183" spans="1:42" ht="30" customHeight="1">
      <c r="A183" s="130" t="s">
        <v>1683</v>
      </c>
      <c r="B183" s="130" t="s">
        <v>1684</v>
      </c>
      <c r="C183" s="136" t="s">
        <v>960</v>
      </c>
      <c r="D183" s="133">
        <v>3.6960000000000002</v>
      </c>
      <c r="E183" s="208">
        <v>1005241</v>
      </c>
      <c r="F183" s="208">
        <v>3715369</v>
      </c>
      <c r="G183" s="136" t="s">
        <v>11078</v>
      </c>
      <c r="H183" s="132"/>
      <c r="I183" s="7" t="s">
        <v>52</v>
      </c>
      <c r="J183" s="7" t="s">
        <v>52</v>
      </c>
      <c r="K183" s="7" t="s">
        <v>377</v>
      </c>
      <c r="L183" s="7" t="s">
        <v>56</v>
      </c>
      <c r="M183" s="7" t="s">
        <v>56</v>
      </c>
      <c r="N183" s="7" t="s">
        <v>57</v>
      </c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  <c r="AK183" s="200"/>
      <c r="AL183" s="7" t="s">
        <v>52</v>
      </c>
      <c r="AM183" s="7" t="s">
        <v>52</v>
      </c>
      <c r="AN183" s="200"/>
      <c r="AO183" s="7" t="s">
        <v>389</v>
      </c>
      <c r="AP183" s="200">
        <v>944</v>
      </c>
    </row>
    <row r="184" spans="1:42" ht="30" customHeight="1">
      <c r="A184" s="130" t="s">
        <v>1690</v>
      </c>
      <c r="B184" s="130" t="s">
        <v>1691</v>
      </c>
      <c r="C184" s="136" t="s">
        <v>1045</v>
      </c>
      <c r="D184" s="135">
        <v>1386.55</v>
      </c>
      <c r="E184" s="208">
        <v>12071</v>
      </c>
      <c r="F184" s="208">
        <v>16737043</v>
      </c>
      <c r="G184" s="136" t="s">
        <v>11105</v>
      </c>
      <c r="H184" s="132"/>
      <c r="I184" s="7" t="s">
        <v>52</v>
      </c>
      <c r="J184" s="7" t="s">
        <v>52</v>
      </c>
      <c r="K184" s="7" t="s">
        <v>377</v>
      </c>
      <c r="L184" s="7" t="s">
        <v>56</v>
      </c>
      <c r="M184" s="7" t="s">
        <v>56</v>
      </c>
      <c r="N184" s="7" t="s">
        <v>57</v>
      </c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200"/>
      <c r="AF184" s="200"/>
      <c r="AG184" s="200"/>
      <c r="AH184" s="200"/>
      <c r="AI184" s="200"/>
      <c r="AJ184" s="200"/>
      <c r="AK184" s="200"/>
      <c r="AL184" s="7" t="s">
        <v>52</v>
      </c>
      <c r="AM184" s="7" t="s">
        <v>52</v>
      </c>
      <c r="AN184" s="200"/>
      <c r="AO184" s="7" t="s">
        <v>390</v>
      </c>
      <c r="AP184" s="200">
        <v>945</v>
      </c>
    </row>
    <row r="185" spans="1:42" ht="30" customHeight="1">
      <c r="A185" s="130" t="s">
        <v>1690</v>
      </c>
      <c r="B185" s="130" t="s">
        <v>1696</v>
      </c>
      <c r="C185" s="136" t="s">
        <v>1045</v>
      </c>
      <c r="D185" s="135">
        <v>1376.12</v>
      </c>
      <c r="E185" s="208">
        <v>24690</v>
      </c>
      <c r="F185" s="208">
        <v>33976401</v>
      </c>
      <c r="G185" s="136" t="s">
        <v>11079</v>
      </c>
      <c r="H185" s="132"/>
      <c r="I185" s="7" t="s">
        <v>52</v>
      </c>
      <c r="J185" s="7" t="s">
        <v>52</v>
      </c>
      <c r="K185" s="7" t="s">
        <v>377</v>
      </c>
      <c r="L185" s="7" t="s">
        <v>56</v>
      </c>
      <c r="M185" s="7" t="s">
        <v>56</v>
      </c>
      <c r="N185" s="7" t="s">
        <v>56</v>
      </c>
      <c r="O185" s="20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  <c r="AA185" s="200"/>
      <c r="AB185" s="200"/>
      <c r="AC185" s="200"/>
      <c r="AD185" s="200"/>
      <c r="AE185" s="200"/>
      <c r="AF185" s="200"/>
      <c r="AG185" s="200"/>
      <c r="AH185" s="200"/>
      <c r="AI185" s="200"/>
      <c r="AJ185" s="200"/>
      <c r="AK185" s="200"/>
      <c r="AL185" s="7" t="s">
        <v>52</v>
      </c>
      <c r="AM185" s="7" t="s">
        <v>52</v>
      </c>
      <c r="AN185" s="200"/>
      <c r="AO185" s="7" t="s">
        <v>392</v>
      </c>
      <c r="AP185" s="200">
        <v>946</v>
      </c>
    </row>
    <row r="186" spans="1:42" ht="30" customHeight="1">
      <c r="A186" s="130" t="s">
        <v>1700</v>
      </c>
      <c r="B186" s="130" t="s">
        <v>52</v>
      </c>
      <c r="C186" s="136" t="s">
        <v>960</v>
      </c>
      <c r="D186" s="133">
        <v>1.8480000000000001</v>
      </c>
      <c r="E186" s="208">
        <v>969217</v>
      </c>
      <c r="F186" s="208">
        <v>1791111</v>
      </c>
      <c r="G186" s="136" t="s">
        <v>1705</v>
      </c>
      <c r="H186" s="132"/>
      <c r="I186" s="7" t="s">
        <v>52</v>
      </c>
      <c r="J186" s="7" t="s">
        <v>52</v>
      </c>
      <c r="K186" s="7" t="s">
        <v>377</v>
      </c>
      <c r="L186" s="7" t="s">
        <v>57</v>
      </c>
      <c r="M186" s="7" t="s">
        <v>56</v>
      </c>
      <c r="N186" s="7" t="s">
        <v>57</v>
      </c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  <c r="AA186" s="200"/>
      <c r="AB186" s="200"/>
      <c r="AC186" s="200"/>
      <c r="AD186" s="200"/>
      <c r="AE186" s="200"/>
      <c r="AF186" s="200"/>
      <c r="AG186" s="200"/>
      <c r="AH186" s="200"/>
      <c r="AI186" s="200"/>
      <c r="AJ186" s="200"/>
      <c r="AK186" s="200"/>
      <c r="AL186" s="7" t="s">
        <v>52</v>
      </c>
      <c r="AM186" s="7" t="s">
        <v>52</v>
      </c>
      <c r="AN186" s="200"/>
      <c r="AO186" s="7" t="s">
        <v>393</v>
      </c>
      <c r="AP186" s="200">
        <v>947</v>
      </c>
    </row>
    <row r="187" spans="1:42" ht="30" customHeight="1">
      <c r="A187" s="130" t="s">
        <v>1706</v>
      </c>
      <c r="B187" s="130" t="s">
        <v>1707</v>
      </c>
      <c r="C187" s="136" t="s">
        <v>69</v>
      </c>
      <c r="D187" s="135">
        <v>7648.05</v>
      </c>
      <c r="E187" s="208">
        <v>3976</v>
      </c>
      <c r="F187" s="208">
        <v>30408646</v>
      </c>
      <c r="G187" s="136" t="s">
        <v>11106</v>
      </c>
      <c r="H187" s="132"/>
      <c r="I187" s="7" t="s">
        <v>52</v>
      </c>
      <c r="J187" s="7" t="s">
        <v>52</v>
      </c>
      <c r="K187" s="7" t="s">
        <v>377</v>
      </c>
      <c r="L187" s="7" t="s">
        <v>56</v>
      </c>
      <c r="M187" s="7" t="s">
        <v>56</v>
      </c>
      <c r="N187" s="7" t="s">
        <v>57</v>
      </c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  <c r="AA187" s="200"/>
      <c r="AB187" s="200"/>
      <c r="AC187" s="200"/>
      <c r="AD187" s="200"/>
      <c r="AE187" s="200"/>
      <c r="AF187" s="200"/>
      <c r="AG187" s="200"/>
      <c r="AH187" s="200"/>
      <c r="AI187" s="200"/>
      <c r="AJ187" s="200"/>
      <c r="AK187" s="200"/>
      <c r="AL187" s="7" t="s">
        <v>52</v>
      </c>
      <c r="AM187" s="7" t="s">
        <v>52</v>
      </c>
      <c r="AN187" s="200"/>
      <c r="AO187" s="7" t="s">
        <v>395</v>
      </c>
      <c r="AP187" s="200">
        <v>948</v>
      </c>
    </row>
    <row r="188" spans="1:42" ht="30" customHeight="1">
      <c r="A188" s="130" t="s">
        <v>1709</v>
      </c>
      <c r="B188" s="130" t="s">
        <v>1710</v>
      </c>
      <c r="C188" s="136" t="s">
        <v>1045</v>
      </c>
      <c r="D188" s="135">
        <v>2762.67</v>
      </c>
      <c r="E188" s="208">
        <v>680</v>
      </c>
      <c r="F188" s="208">
        <v>1878614</v>
      </c>
      <c r="G188" s="136" t="s">
        <v>11107</v>
      </c>
      <c r="H188" s="132"/>
      <c r="I188" s="7" t="s">
        <v>52</v>
      </c>
      <c r="J188" s="7" t="s">
        <v>52</v>
      </c>
      <c r="K188" s="7" t="s">
        <v>377</v>
      </c>
      <c r="L188" s="7" t="s">
        <v>56</v>
      </c>
      <c r="M188" s="7" t="s">
        <v>56</v>
      </c>
      <c r="N188" s="7" t="s">
        <v>57</v>
      </c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  <c r="AA188" s="200"/>
      <c r="AB188" s="200"/>
      <c r="AC188" s="200"/>
      <c r="AD188" s="200"/>
      <c r="AE188" s="200"/>
      <c r="AF188" s="200"/>
      <c r="AG188" s="200"/>
      <c r="AH188" s="200"/>
      <c r="AI188" s="200"/>
      <c r="AJ188" s="200"/>
      <c r="AK188" s="200"/>
      <c r="AL188" s="7" t="s">
        <v>52</v>
      </c>
      <c r="AM188" s="7" t="s">
        <v>52</v>
      </c>
      <c r="AN188" s="200"/>
      <c r="AO188" s="7" t="s">
        <v>396</v>
      </c>
      <c r="AP188" s="200">
        <v>949</v>
      </c>
    </row>
    <row r="189" spans="1:42" ht="30" customHeight="1">
      <c r="A189" s="130" t="s">
        <v>1712</v>
      </c>
      <c r="B189" s="130" t="s">
        <v>1713</v>
      </c>
      <c r="C189" s="136" t="s">
        <v>69</v>
      </c>
      <c r="D189" s="133">
        <v>176.68</v>
      </c>
      <c r="E189" s="208">
        <v>834</v>
      </c>
      <c r="F189" s="208">
        <v>147350</v>
      </c>
      <c r="G189" s="136" t="s">
        <v>11108</v>
      </c>
      <c r="H189" s="132"/>
      <c r="I189" s="7" t="s">
        <v>52</v>
      </c>
      <c r="J189" s="7" t="s">
        <v>52</v>
      </c>
      <c r="K189" s="7" t="s">
        <v>377</v>
      </c>
      <c r="L189" s="7" t="s">
        <v>56</v>
      </c>
      <c r="M189" s="7" t="s">
        <v>56</v>
      </c>
      <c r="N189" s="7" t="s">
        <v>57</v>
      </c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  <c r="AA189" s="200"/>
      <c r="AB189" s="200"/>
      <c r="AC189" s="200"/>
      <c r="AD189" s="200"/>
      <c r="AE189" s="200"/>
      <c r="AF189" s="200"/>
      <c r="AG189" s="200"/>
      <c r="AH189" s="200"/>
      <c r="AI189" s="200"/>
      <c r="AJ189" s="200"/>
      <c r="AK189" s="200"/>
      <c r="AL189" s="7" t="s">
        <v>52</v>
      </c>
      <c r="AM189" s="7" t="s">
        <v>52</v>
      </c>
      <c r="AN189" s="200"/>
      <c r="AO189" s="7" t="s">
        <v>397</v>
      </c>
      <c r="AP189" s="200">
        <v>950</v>
      </c>
    </row>
    <row r="190" spans="1:42" ht="30" customHeight="1">
      <c r="A190" s="130" t="s">
        <v>1717</v>
      </c>
      <c r="B190" s="130" t="s">
        <v>1718</v>
      </c>
      <c r="C190" s="136" t="s">
        <v>69</v>
      </c>
      <c r="D190" s="133">
        <v>13.28</v>
      </c>
      <c r="E190" s="208">
        <v>20810</v>
      </c>
      <c r="F190" s="208">
        <v>276356</v>
      </c>
      <c r="G190" s="136" t="s">
        <v>11109</v>
      </c>
      <c r="H190" s="132"/>
      <c r="I190" s="7" t="s">
        <v>52</v>
      </c>
      <c r="J190" s="7" t="s">
        <v>52</v>
      </c>
      <c r="K190" s="7" t="s">
        <v>377</v>
      </c>
      <c r="L190" s="7" t="s">
        <v>56</v>
      </c>
      <c r="M190" s="7" t="s">
        <v>56</v>
      </c>
      <c r="N190" s="7" t="s">
        <v>56</v>
      </c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  <c r="AA190" s="200"/>
      <c r="AB190" s="200"/>
      <c r="AC190" s="200"/>
      <c r="AD190" s="200"/>
      <c r="AE190" s="200"/>
      <c r="AF190" s="200"/>
      <c r="AG190" s="200"/>
      <c r="AH190" s="200"/>
      <c r="AI190" s="200"/>
      <c r="AJ190" s="200"/>
      <c r="AK190" s="200"/>
      <c r="AL190" s="7" t="s">
        <v>52</v>
      </c>
      <c r="AM190" s="7" t="s">
        <v>52</v>
      </c>
      <c r="AN190" s="200"/>
      <c r="AO190" s="7" t="s">
        <v>398</v>
      </c>
      <c r="AP190" s="200">
        <v>954</v>
      </c>
    </row>
    <row r="191" spans="1:42" ht="30" customHeight="1">
      <c r="A191" s="130" t="s">
        <v>1722</v>
      </c>
      <c r="B191" s="130" t="s">
        <v>1723</v>
      </c>
      <c r="C191" s="136" t="s">
        <v>960</v>
      </c>
      <c r="D191" s="133">
        <v>3.6960000000000002</v>
      </c>
      <c r="E191" s="208">
        <v>343448</v>
      </c>
      <c r="F191" s="208">
        <v>1269383</v>
      </c>
      <c r="G191" s="136" t="s">
        <v>1727</v>
      </c>
      <c r="H191" s="132"/>
      <c r="I191" s="7" t="s">
        <v>52</v>
      </c>
      <c r="J191" s="7" t="s">
        <v>52</v>
      </c>
      <c r="K191" s="7" t="s">
        <v>377</v>
      </c>
      <c r="L191" s="7" t="s">
        <v>57</v>
      </c>
      <c r="M191" s="7" t="s">
        <v>56</v>
      </c>
      <c r="N191" s="7" t="s">
        <v>57</v>
      </c>
      <c r="O191" s="200"/>
      <c r="P191" s="200"/>
      <c r="Q191" s="200"/>
      <c r="R191" s="200">
        <v>1</v>
      </c>
      <c r="S191" s="200"/>
      <c r="T191" s="200"/>
      <c r="U191" s="200"/>
      <c r="V191" s="200"/>
      <c r="W191" s="200"/>
      <c r="X191" s="200"/>
      <c r="Y191" s="200"/>
      <c r="Z191" s="200"/>
      <c r="AA191" s="200"/>
      <c r="AB191" s="200"/>
      <c r="AC191" s="200"/>
      <c r="AD191" s="200"/>
      <c r="AE191" s="200"/>
      <c r="AF191" s="200"/>
      <c r="AG191" s="200"/>
      <c r="AH191" s="200"/>
      <c r="AI191" s="200"/>
      <c r="AJ191" s="200"/>
      <c r="AK191" s="200"/>
      <c r="AL191" s="7" t="s">
        <v>52</v>
      </c>
      <c r="AM191" s="7" t="s">
        <v>52</v>
      </c>
      <c r="AN191" s="200"/>
      <c r="AO191" s="7" t="s">
        <v>399</v>
      </c>
      <c r="AP191" s="200">
        <v>955</v>
      </c>
    </row>
    <row r="192" spans="1:42" ht="30" customHeight="1">
      <c r="A192" s="130" t="s">
        <v>1728</v>
      </c>
      <c r="B192" s="130" t="s">
        <v>1729</v>
      </c>
      <c r="C192" s="136" t="s">
        <v>960</v>
      </c>
      <c r="D192" s="133">
        <v>3.6960000000000002</v>
      </c>
      <c r="E192" s="208">
        <v>5407531</v>
      </c>
      <c r="F192" s="208">
        <v>19986233</v>
      </c>
      <c r="G192" s="136" t="s">
        <v>1734</v>
      </c>
      <c r="H192" s="132"/>
      <c r="I192" s="7" t="s">
        <v>52</v>
      </c>
      <c r="J192" s="7" t="s">
        <v>52</v>
      </c>
      <c r="K192" s="7" t="s">
        <v>377</v>
      </c>
      <c r="L192" s="7" t="s">
        <v>56</v>
      </c>
      <c r="M192" s="7" t="s">
        <v>56</v>
      </c>
      <c r="N192" s="7" t="s">
        <v>57</v>
      </c>
      <c r="O192" s="200"/>
      <c r="P192" s="200"/>
      <c r="Q192" s="200"/>
      <c r="R192" s="200">
        <v>1</v>
      </c>
      <c r="S192" s="200"/>
      <c r="T192" s="200"/>
      <c r="U192" s="200"/>
      <c r="V192" s="200"/>
      <c r="W192" s="200"/>
      <c r="X192" s="200"/>
      <c r="Y192" s="200"/>
      <c r="Z192" s="200"/>
      <c r="AA192" s="200"/>
      <c r="AB192" s="200"/>
      <c r="AC192" s="200"/>
      <c r="AD192" s="200"/>
      <c r="AE192" s="200"/>
      <c r="AF192" s="200"/>
      <c r="AG192" s="200"/>
      <c r="AH192" s="200"/>
      <c r="AI192" s="200"/>
      <c r="AJ192" s="200"/>
      <c r="AK192" s="200"/>
      <c r="AL192" s="7" t="s">
        <v>52</v>
      </c>
      <c r="AM192" s="7" t="s">
        <v>52</v>
      </c>
      <c r="AN192" s="200"/>
      <c r="AO192" s="7" t="s">
        <v>400</v>
      </c>
      <c r="AP192" s="200">
        <v>956</v>
      </c>
    </row>
    <row r="193" spans="1:42" ht="30" customHeight="1">
      <c r="A193" s="130" t="s">
        <v>1728</v>
      </c>
      <c r="B193" s="130" t="s">
        <v>1735</v>
      </c>
      <c r="C193" s="136" t="s">
        <v>960</v>
      </c>
      <c r="D193" s="133">
        <v>3.6960000000000002</v>
      </c>
      <c r="E193" s="208">
        <v>223652</v>
      </c>
      <c r="F193" s="208">
        <v>826617</v>
      </c>
      <c r="G193" s="136" t="s">
        <v>1740</v>
      </c>
      <c r="H193" s="132"/>
      <c r="I193" s="7" t="s">
        <v>52</v>
      </c>
      <c r="J193" s="7" t="s">
        <v>52</v>
      </c>
      <c r="K193" s="7" t="s">
        <v>377</v>
      </c>
      <c r="L193" s="7" t="s">
        <v>56</v>
      </c>
      <c r="M193" s="7" t="s">
        <v>56</v>
      </c>
      <c r="N193" s="7" t="s">
        <v>57</v>
      </c>
      <c r="O193" s="200"/>
      <c r="P193" s="200"/>
      <c r="Q193" s="200"/>
      <c r="R193" s="200">
        <v>1</v>
      </c>
      <c r="S193" s="200"/>
      <c r="T193" s="200"/>
      <c r="U193" s="200"/>
      <c r="V193" s="200"/>
      <c r="W193" s="200"/>
      <c r="X193" s="200"/>
      <c r="Y193" s="200"/>
      <c r="Z193" s="200"/>
      <c r="AA193" s="200"/>
      <c r="AB193" s="200"/>
      <c r="AC193" s="200"/>
      <c r="AD193" s="200"/>
      <c r="AE193" s="200"/>
      <c r="AF193" s="200"/>
      <c r="AG193" s="200"/>
      <c r="AH193" s="200"/>
      <c r="AI193" s="200"/>
      <c r="AJ193" s="200"/>
      <c r="AK193" s="200"/>
      <c r="AL193" s="7" t="s">
        <v>52</v>
      </c>
      <c r="AM193" s="7" t="s">
        <v>52</v>
      </c>
      <c r="AN193" s="200"/>
      <c r="AO193" s="7" t="s">
        <v>401</v>
      </c>
      <c r="AP193" s="200">
        <v>957</v>
      </c>
    </row>
    <row r="194" spans="1:42" ht="30" customHeight="1">
      <c r="A194" s="130" t="s">
        <v>1167</v>
      </c>
      <c r="B194" s="130" t="s">
        <v>1741</v>
      </c>
      <c r="C194" s="136" t="s">
        <v>960</v>
      </c>
      <c r="D194" s="133">
        <v>0.01</v>
      </c>
      <c r="E194" s="208">
        <v>2855731</v>
      </c>
      <c r="F194" s="208">
        <v>28556</v>
      </c>
      <c r="G194" s="136" t="s">
        <v>1173</v>
      </c>
      <c r="H194" s="132"/>
      <c r="I194" s="7" t="s">
        <v>52</v>
      </c>
      <c r="J194" s="7" t="s">
        <v>52</v>
      </c>
      <c r="K194" s="7" t="s">
        <v>377</v>
      </c>
      <c r="L194" s="7" t="s">
        <v>56</v>
      </c>
      <c r="M194" s="7" t="s">
        <v>56</v>
      </c>
      <c r="N194" s="7" t="s">
        <v>56</v>
      </c>
      <c r="O194" s="200">
        <v>1</v>
      </c>
      <c r="P194" s="200">
        <v>0</v>
      </c>
      <c r="Q194" s="200">
        <v>0.03</v>
      </c>
      <c r="R194" s="200"/>
      <c r="S194" s="200"/>
      <c r="T194" s="200"/>
      <c r="U194" s="200"/>
      <c r="V194" s="200"/>
      <c r="W194" s="200"/>
      <c r="X194" s="200"/>
      <c r="Y194" s="200"/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7" t="s">
        <v>52</v>
      </c>
      <c r="AM194" s="7" t="s">
        <v>52</v>
      </c>
      <c r="AN194" s="200"/>
      <c r="AO194" s="7" t="s">
        <v>402</v>
      </c>
      <c r="AP194" s="200">
        <v>2584</v>
      </c>
    </row>
    <row r="195" spans="1:42" ht="30" customHeight="1">
      <c r="A195" s="130" t="s">
        <v>1249</v>
      </c>
      <c r="B195" s="130" t="s">
        <v>1742</v>
      </c>
      <c r="C195" s="136" t="s">
        <v>960</v>
      </c>
      <c r="D195" s="133">
        <v>3.6960000000000002</v>
      </c>
      <c r="E195" s="208">
        <v>5669231</v>
      </c>
      <c r="F195" s="208">
        <v>20953476</v>
      </c>
      <c r="G195" s="136" t="s">
        <v>1260</v>
      </c>
      <c r="H195" s="132"/>
      <c r="I195" s="7" t="s">
        <v>52</v>
      </c>
      <c r="J195" s="7" t="s">
        <v>52</v>
      </c>
      <c r="K195" s="7" t="s">
        <v>377</v>
      </c>
      <c r="L195" s="7" t="s">
        <v>56</v>
      </c>
      <c r="M195" s="7" t="s">
        <v>56</v>
      </c>
    </row>
    <row r="196" spans="1:42" s="199" customFormat="1" ht="30" customHeight="1">
      <c r="A196" s="130" t="s">
        <v>1743</v>
      </c>
      <c r="B196" s="130" t="s">
        <v>1744</v>
      </c>
      <c r="C196" s="136" t="s">
        <v>69</v>
      </c>
      <c r="D196" s="135">
        <v>7392.01</v>
      </c>
      <c r="E196" s="208">
        <v>15454</v>
      </c>
      <c r="F196" s="208">
        <v>114236121</v>
      </c>
      <c r="G196" s="136" t="s">
        <v>1748</v>
      </c>
      <c r="H196" s="132"/>
      <c r="I196" s="2"/>
      <c r="J196" s="2"/>
      <c r="K196" s="2"/>
      <c r="L196" s="2"/>
      <c r="M196" s="2"/>
    </row>
    <row r="197" spans="1:42" ht="30" customHeight="1">
      <c r="A197" s="191" t="s">
        <v>1749</v>
      </c>
      <c r="B197" s="191" t="s">
        <v>52</v>
      </c>
      <c r="C197" s="192" t="s">
        <v>58</v>
      </c>
      <c r="D197" s="193">
        <v>1</v>
      </c>
      <c r="E197" s="207" t="s">
        <v>52</v>
      </c>
      <c r="F197" s="207">
        <v>4174237</v>
      </c>
      <c r="G197" s="192" t="s">
        <v>52</v>
      </c>
      <c r="H197" s="196"/>
      <c r="I197" s="199"/>
      <c r="J197" s="199"/>
      <c r="K197" s="199"/>
      <c r="L197" s="199"/>
      <c r="M197" s="199"/>
    </row>
    <row r="198" spans="1:42" ht="30" customHeight="1">
      <c r="A198" s="130" t="s">
        <v>958</v>
      </c>
      <c r="B198" s="130" t="s">
        <v>1750</v>
      </c>
      <c r="C198" s="136" t="s">
        <v>960</v>
      </c>
      <c r="D198" s="133">
        <v>0.02</v>
      </c>
      <c r="E198" s="208">
        <v>17375238</v>
      </c>
      <c r="F198" s="208">
        <v>347503</v>
      </c>
      <c r="G198" s="136" t="s">
        <v>1755</v>
      </c>
      <c r="H198" s="132"/>
    </row>
    <row r="199" spans="1:42" ht="30" customHeight="1">
      <c r="A199" s="130" t="s">
        <v>1657</v>
      </c>
      <c r="B199" s="130" t="s">
        <v>1756</v>
      </c>
      <c r="C199" s="136" t="s">
        <v>69</v>
      </c>
      <c r="D199" s="133">
        <v>11.12</v>
      </c>
      <c r="E199" s="208">
        <v>21453</v>
      </c>
      <c r="F199" s="208">
        <v>238556</v>
      </c>
      <c r="G199" s="136" t="s">
        <v>11110</v>
      </c>
      <c r="H199" s="132"/>
    </row>
    <row r="200" spans="1:42" ht="30" customHeight="1">
      <c r="A200" s="130" t="s">
        <v>1663</v>
      </c>
      <c r="B200" s="130" t="s">
        <v>1664</v>
      </c>
      <c r="C200" s="136" t="s">
        <v>69</v>
      </c>
      <c r="D200" s="133">
        <v>3.11</v>
      </c>
      <c r="E200" s="208">
        <v>26156</v>
      </c>
      <c r="F200" s="208">
        <v>81344</v>
      </c>
      <c r="G200" s="136" t="s">
        <v>11103</v>
      </c>
      <c r="H200" s="132"/>
    </row>
    <row r="201" spans="1:42" ht="30" customHeight="1">
      <c r="A201" s="130" t="s">
        <v>1665</v>
      </c>
      <c r="B201" s="130" t="s">
        <v>1666</v>
      </c>
      <c r="C201" s="136" t="s">
        <v>1667</v>
      </c>
      <c r="D201" s="133">
        <v>0.9</v>
      </c>
      <c r="E201" s="208">
        <v>365845</v>
      </c>
      <c r="F201" s="208">
        <v>329259</v>
      </c>
      <c r="G201" s="136" t="s">
        <v>11111</v>
      </c>
      <c r="H201" s="132"/>
    </row>
    <row r="202" spans="1:42" ht="30" customHeight="1">
      <c r="A202" s="130" t="s">
        <v>1671</v>
      </c>
      <c r="B202" s="130" t="s">
        <v>1757</v>
      </c>
      <c r="C202" s="136" t="s">
        <v>960</v>
      </c>
      <c r="D202" s="133">
        <v>0.02</v>
      </c>
      <c r="E202" s="208">
        <v>75067734</v>
      </c>
      <c r="F202" s="208">
        <v>1501353</v>
      </c>
      <c r="G202" s="136" t="s">
        <v>11080</v>
      </c>
      <c r="H202" s="132"/>
    </row>
    <row r="203" spans="1:42" ht="30" customHeight="1">
      <c r="A203" s="130" t="s">
        <v>1677</v>
      </c>
      <c r="B203" s="130" t="s">
        <v>1760</v>
      </c>
      <c r="C203" s="136" t="s">
        <v>960</v>
      </c>
      <c r="D203" s="133">
        <v>0.02</v>
      </c>
      <c r="E203" s="208">
        <v>7447262</v>
      </c>
      <c r="F203" s="208">
        <v>148944</v>
      </c>
      <c r="G203" s="136" t="s">
        <v>11081</v>
      </c>
      <c r="H203" s="132"/>
    </row>
    <row r="204" spans="1:42" ht="30" customHeight="1">
      <c r="A204" s="130" t="s">
        <v>1683</v>
      </c>
      <c r="B204" s="130" t="s">
        <v>1765</v>
      </c>
      <c r="C204" s="136" t="s">
        <v>960</v>
      </c>
      <c r="D204" s="133">
        <v>0.02</v>
      </c>
      <c r="E204" s="208">
        <v>1028945</v>
      </c>
      <c r="F204" s="208">
        <v>20577</v>
      </c>
      <c r="G204" s="136" t="s">
        <v>11082</v>
      </c>
      <c r="H204" s="132"/>
    </row>
    <row r="205" spans="1:42" ht="30" customHeight="1">
      <c r="A205" s="130" t="s">
        <v>1690</v>
      </c>
      <c r="B205" s="130" t="s">
        <v>1691</v>
      </c>
      <c r="C205" s="136" t="s">
        <v>1045</v>
      </c>
      <c r="D205" s="133">
        <v>13.76</v>
      </c>
      <c r="E205" s="208">
        <v>12071</v>
      </c>
      <c r="F205" s="208">
        <v>166096</v>
      </c>
      <c r="G205" s="136" t="s">
        <v>11112</v>
      </c>
      <c r="H205" s="132"/>
    </row>
    <row r="206" spans="1:42" ht="30" customHeight="1">
      <c r="A206" s="130" t="s">
        <v>1706</v>
      </c>
      <c r="B206" s="130" t="s">
        <v>1769</v>
      </c>
      <c r="C206" s="136" t="s">
        <v>69</v>
      </c>
      <c r="D206" s="133">
        <v>37.840000000000003</v>
      </c>
      <c r="E206" s="208">
        <v>3976</v>
      </c>
      <c r="F206" s="208">
        <v>150451</v>
      </c>
      <c r="G206" s="136" t="s">
        <v>11113</v>
      </c>
      <c r="H206" s="132"/>
    </row>
    <row r="207" spans="1:42" ht="30" customHeight="1">
      <c r="A207" s="130" t="s">
        <v>1709</v>
      </c>
      <c r="B207" s="130" t="s">
        <v>1710</v>
      </c>
      <c r="C207" s="136" t="s">
        <v>69</v>
      </c>
      <c r="D207" s="133">
        <v>13.76</v>
      </c>
      <c r="E207" s="208">
        <v>680</v>
      </c>
      <c r="F207" s="208">
        <v>9356</v>
      </c>
      <c r="G207" s="136" t="s">
        <v>11114</v>
      </c>
      <c r="H207" s="132"/>
    </row>
    <row r="208" spans="1:42" ht="30" customHeight="1">
      <c r="A208" s="130" t="s">
        <v>1717</v>
      </c>
      <c r="B208" s="130" t="s">
        <v>1718</v>
      </c>
      <c r="C208" s="136" t="s">
        <v>69</v>
      </c>
      <c r="D208" s="133">
        <v>3.11</v>
      </c>
      <c r="E208" s="208">
        <v>20810</v>
      </c>
      <c r="F208" s="208">
        <v>64718</v>
      </c>
      <c r="G208" s="136" t="s">
        <v>11115</v>
      </c>
      <c r="H208" s="132"/>
    </row>
    <row r="209" spans="1:42" ht="30" customHeight="1">
      <c r="A209" s="130" t="s">
        <v>1722</v>
      </c>
      <c r="B209" s="130" t="s">
        <v>1770</v>
      </c>
      <c r="C209" s="136" t="s">
        <v>960</v>
      </c>
      <c r="D209" s="133">
        <v>0.02</v>
      </c>
      <c r="E209" s="208">
        <v>350589</v>
      </c>
      <c r="F209" s="208">
        <v>7011</v>
      </c>
      <c r="G209" s="136" t="s">
        <v>1774</v>
      </c>
      <c r="H209" s="132"/>
    </row>
    <row r="210" spans="1:42" ht="30" customHeight="1">
      <c r="A210" s="130" t="s">
        <v>1775</v>
      </c>
      <c r="B210" s="130" t="s">
        <v>1776</v>
      </c>
      <c r="C210" s="136" t="s">
        <v>1200</v>
      </c>
      <c r="D210" s="133">
        <v>48</v>
      </c>
      <c r="E210" s="208">
        <v>8167</v>
      </c>
      <c r="F210" s="208">
        <v>392016</v>
      </c>
      <c r="G210" s="136" t="s">
        <v>1781</v>
      </c>
      <c r="H210" s="132"/>
    </row>
    <row r="211" spans="1:42" ht="30" customHeight="1">
      <c r="A211" s="130" t="s">
        <v>1728</v>
      </c>
      <c r="B211" s="130" t="s">
        <v>1729</v>
      </c>
      <c r="C211" s="136" t="s">
        <v>960</v>
      </c>
      <c r="D211" s="133">
        <v>0.02</v>
      </c>
      <c r="E211" s="208">
        <v>5407531</v>
      </c>
      <c r="F211" s="208">
        <v>108150</v>
      </c>
      <c r="G211" s="136" t="s">
        <v>1734</v>
      </c>
      <c r="H211" s="132"/>
    </row>
    <row r="212" spans="1:42" ht="30" customHeight="1">
      <c r="A212" s="130" t="s">
        <v>1728</v>
      </c>
      <c r="B212" s="130" t="s">
        <v>1735</v>
      </c>
      <c r="C212" s="136" t="s">
        <v>960</v>
      </c>
      <c r="D212" s="133">
        <v>0.02</v>
      </c>
      <c r="E212" s="208">
        <v>223652</v>
      </c>
      <c r="F212" s="208">
        <v>4472</v>
      </c>
      <c r="G212" s="136" t="s">
        <v>1740</v>
      </c>
      <c r="H212" s="132"/>
    </row>
    <row r="213" spans="1:42" ht="30" customHeight="1">
      <c r="A213" s="130" t="s">
        <v>1167</v>
      </c>
      <c r="B213" s="130" t="s">
        <v>1741</v>
      </c>
      <c r="C213" s="136" t="s">
        <v>960</v>
      </c>
      <c r="D213" s="133">
        <v>0.01</v>
      </c>
      <c r="E213" s="208">
        <v>2855731</v>
      </c>
      <c r="F213" s="208">
        <v>28556</v>
      </c>
      <c r="G213" s="136" t="s">
        <v>1173</v>
      </c>
      <c r="H213" s="132"/>
    </row>
    <row r="214" spans="1:42" ht="30" customHeight="1">
      <c r="A214" s="130" t="s">
        <v>1249</v>
      </c>
      <c r="B214" s="130" t="s">
        <v>1742</v>
      </c>
      <c r="C214" s="136" t="s">
        <v>960</v>
      </c>
      <c r="D214" s="133">
        <v>0.02</v>
      </c>
      <c r="E214" s="208">
        <v>5669231</v>
      </c>
      <c r="F214" s="208">
        <v>113382</v>
      </c>
      <c r="G214" s="136" t="s">
        <v>1260</v>
      </c>
      <c r="H214" s="132"/>
    </row>
    <row r="215" spans="1:42" ht="30" customHeight="1">
      <c r="A215" s="130" t="s">
        <v>1782</v>
      </c>
      <c r="B215" s="130" t="s">
        <v>1783</v>
      </c>
      <c r="C215" s="136" t="s">
        <v>1200</v>
      </c>
      <c r="D215" s="133">
        <v>4</v>
      </c>
      <c r="E215" s="208">
        <v>113447</v>
      </c>
      <c r="F215" s="208">
        <v>453788</v>
      </c>
      <c r="G215" s="136" t="s">
        <v>1788</v>
      </c>
      <c r="H215" s="132"/>
    </row>
    <row r="216" spans="1:42" ht="30" customHeight="1">
      <c r="A216" s="130" t="s">
        <v>1789</v>
      </c>
      <c r="B216" s="130" t="s">
        <v>364</v>
      </c>
      <c r="C216" s="136" t="s">
        <v>1667</v>
      </c>
      <c r="D216" s="133">
        <v>0.04</v>
      </c>
      <c r="E216" s="208">
        <v>202216</v>
      </c>
      <c r="F216" s="208">
        <v>8088</v>
      </c>
      <c r="G216" s="136" t="s">
        <v>1794</v>
      </c>
      <c r="H216" s="132"/>
    </row>
    <row r="217" spans="1:42" s="199" customFormat="1" ht="30" customHeight="1">
      <c r="A217" s="130" t="s">
        <v>1743</v>
      </c>
      <c r="B217" s="130" t="s">
        <v>1744</v>
      </c>
      <c r="C217" s="136" t="s">
        <v>69</v>
      </c>
      <c r="D217" s="133">
        <v>0.04</v>
      </c>
      <c r="E217" s="208">
        <v>15454</v>
      </c>
      <c r="F217" s="208">
        <v>617</v>
      </c>
      <c r="G217" s="136" t="s">
        <v>1748</v>
      </c>
      <c r="H217" s="132"/>
      <c r="I217" s="2"/>
      <c r="J217" s="2"/>
      <c r="K217" s="2"/>
      <c r="L217" s="2"/>
      <c r="M217" s="2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7"/>
      <c r="AK217" s="197"/>
      <c r="AL217" s="197"/>
      <c r="AM217" s="197"/>
      <c r="AN217" s="197"/>
      <c r="AO217" s="197"/>
      <c r="AP217" s="197"/>
    </row>
    <row r="218" spans="1:42" ht="30" customHeight="1">
      <c r="A218" s="191" t="s">
        <v>1795</v>
      </c>
      <c r="B218" s="191" t="s">
        <v>52</v>
      </c>
      <c r="C218" s="192" t="s">
        <v>58</v>
      </c>
      <c r="D218" s="193">
        <v>1</v>
      </c>
      <c r="E218" s="207" t="s">
        <v>52</v>
      </c>
      <c r="F218" s="207">
        <v>63233126</v>
      </c>
      <c r="G218" s="192" t="s">
        <v>52</v>
      </c>
      <c r="H218" s="196"/>
      <c r="I218" s="197"/>
      <c r="J218" s="197"/>
      <c r="K218" s="198" t="s">
        <v>408</v>
      </c>
      <c r="L218" s="197"/>
      <c r="M218" s="197"/>
      <c r="N218" s="7" t="s">
        <v>56</v>
      </c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  <c r="AA218" s="200"/>
      <c r="AB218" s="200"/>
      <c r="AC218" s="200"/>
      <c r="AD218" s="200"/>
      <c r="AE218" s="200"/>
      <c r="AF218" s="200"/>
      <c r="AG218" s="200"/>
      <c r="AH218" s="200"/>
      <c r="AI218" s="200"/>
      <c r="AJ218" s="200"/>
      <c r="AK218" s="200"/>
      <c r="AL218" s="7" t="s">
        <v>52</v>
      </c>
      <c r="AM218" s="7" t="s">
        <v>52</v>
      </c>
      <c r="AN218" s="200"/>
      <c r="AO218" s="7" t="s">
        <v>409</v>
      </c>
      <c r="AP218" s="200">
        <v>1038</v>
      </c>
    </row>
    <row r="219" spans="1:42" ht="30" customHeight="1">
      <c r="A219" s="130" t="s">
        <v>1307</v>
      </c>
      <c r="B219" s="130" t="s">
        <v>1247</v>
      </c>
      <c r="C219" s="136" t="s">
        <v>1200</v>
      </c>
      <c r="D219" s="133">
        <v>260</v>
      </c>
      <c r="E219" s="208">
        <v>197577</v>
      </c>
      <c r="F219" s="208">
        <v>51370020</v>
      </c>
      <c r="G219" s="136" t="s">
        <v>1317</v>
      </c>
      <c r="H219" s="132"/>
      <c r="I219" s="7" t="s">
        <v>52</v>
      </c>
      <c r="J219" s="7" t="s">
        <v>52</v>
      </c>
      <c r="K219" s="7" t="s">
        <v>408</v>
      </c>
      <c r="L219" s="7" t="s">
        <v>57</v>
      </c>
      <c r="M219" s="7" t="s">
        <v>56</v>
      </c>
      <c r="N219" s="7" t="s">
        <v>56</v>
      </c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  <c r="AL219" s="7" t="s">
        <v>52</v>
      </c>
      <c r="AM219" s="7" t="s">
        <v>52</v>
      </c>
      <c r="AN219" s="200"/>
      <c r="AO219" s="7" t="s">
        <v>410</v>
      </c>
      <c r="AP219" s="200">
        <v>1039</v>
      </c>
    </row>
    <row r="220" spans="1:42" s="199" customFormat="1" ht="30" customHeight="1">
      <c r="A220" s="130" t="s">
        <v>1318</v>
      </c>
      <c r="B220" s="130" t="s">
        <v>1796</v>
      </c>
      <c r="C220" s="136" t="s">
        <v>1200</v>
      </c>
      <c r="D220" s="133">
        <v>38</v>
      </c>
      <c r="E220" s="208">
        <v>312187</v>
      </c>
      <c r="F220" s="208">
        <v>11863106</v>
      </c>
      <c r="G220" s="136" t="s">
        <v>1348</v>
      </c>
      <c r="H220" s="132"/>
      <c r="I220" s="7" t="s">
        <v>52</v>
      </c>
      <c r="J220" s="7" t="s">
        <v>52</v>
      </c>
      <c r="K220" s="7" t="s">
        <v>408</v>
      </c>
      <c r="L220" s="7" t="s">
        <v>57</v>
      </c>
      <c r="M220" s="7" t="s">
        <v>56</v>
      </c>
      <c r="N220" s="198" t="s">
        <v>56</v>
      </c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7"/>
      <c r="AK220" s="197"/>
      <c r="AL220" s="198" t="s">
        <v>52</v>
      </c>
      <c r="AM220" s="198" t="s">
        <v>52</v>
      </c>
      <c r="AN220" s="197"/>
      <c r="AO220" s="198" t="s">
        <v>411</v>
      </c>
      <c r="AP220" s="197">
        <v>1066</v>
      </c>
    </row>
    <row r="221" spans="1:42" ht="30" customHeight="1">
      <c r="A221" s="191" t="s">
        <v>1797</v>
      </c>
      <c r="B221" s="191" t="s">
        <v>52</v>
      </c>
      <c r="C221" s="192" t="s">
        <v>58</v>
      </c>
      <c r="D221" s="193">
        <v>1</v>
      </c>
      <c r="E221" s="207" t="s">
        <v>52</v>
      </c>
      <c r="F221" s="207">
        <v>1082336</v>
      </c>
      <c r="G221" s="192" t="s">
        <v>52</v>
      </c>
      <c r="H221" s="196"/>
      <c r="I221" s="198" t="s">
        <v>52</v>
      </c>
      <c r="J221" s="198" t="s">
        <v>52</v>
      </c>
      <c r="K221" s="198" t="s">
        <v>408</v>
      </c>
      <c r="L221" s="198" t="s">
        <v>57</v>
      </c>
      <c r="M221" s="198" t="s">
        <v>56</v>
      </c>
      <c r="N221" s="7" t="s">
        <v>56</v>
      </c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  <c r="AA221" s="200"/>
      <c r="AB221" s="200"/>
      <c r="AC221" s="200"/>
      <c r="AD221" s="200"/>
      <c r="AE221" s="200"/>
      <c r="AF221" s="200"/>
      <c r="AG221" s="200"/>
      <c r="AH221" s="200"/>
      <c r="AI221" s="200"/>
      <c r="AJ221" s="200"/>
      <c r="AK221" s="200"/>
      <c r="AL221" s="7" t="s">
        <v>52</v>
      </c>
      <c r="AM221" s="7" t="s">
        <v>52</v>
      </c>
      <c r="AN221" s="200"/>
      <c r="AO221" s="7" t="s">
        <v>412</v>
      </c>
      <c r="AP221" s="200">
        <v>1067</v>
      </c>
    </row>
    <row r="222" spans="1:42" ht="30" customHeight="1">
      <c r="A222" s="130" t="s">
        <v>1382</v>
      </c>
      <c r="B222" s="130" t="s">
        <v>1798</v>
      </c>
      <c r="C222" s="136" t="s">
        <v>65</v>
      </c>
      <c r="D222" s="133">
        <v>4</v>
      </c>
      <c r="E222" s="208">
        <v>42876</v>
      </c>
      <c r="F222" s="208">
        <v>171504</v>
      </c>
      <c r="G222" s="136" t="s">
        <v>11083</v>
      </c>
      <c r="H222" s="132"/>
      <c r="I222" s="7" t="s">
        <v>52</v>
      </c>
      <c r="J222" s="7" t="s">
        <v>52</v>
      </c>
      <c r="K222" s="7" t="s">
        <v>408</v>
      </c>
      <c r="L222" s="7" t="s">
        <v>57</v>
      </c>
      <c r="M222" s="7" t="s">
        <v>56</v>
      </c>
      <c r="N222" s="7" t="s">
        <v>56</v>
      </c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  <c r="AA222" s="200"/>
      <c r="AB222" s="200"/>
      <c r="AC222" s="200"/>
      <c r="AD222" s="200"/>
      <c r="AE222" s="200"/>
      <c r="AF222" s="200"/>
      <c r="AG222" s="200"/>
      <c r="AH222" s="200"/>
      <c r="AI222" s="200"/>
      <c r="AJ222" s="200"/>
      <c r="AK222" s="200"/>
      <c r="AL222" s="7" t="s">
        <v>52</v>
      </c>
      <c r="AM222" s="7" t="s">
        <v>52</v>
      </c>
      <c r="AN222" s="200"/>
      <c r="AO222" s="7" t="s">
        <v>413</v>
      </c>
      <c r="AP222" s="200">
        <v>1068</v>
      </c>
    </row>
    <row r="223" spans="1:42" ht="30" customHeight="1">
      <c r="A223" s="130" t="s">
        <v>1382</v>
      </c>
      <c r="B223" s="130" t="s">
        <v>1803</v>
      </c>
      <c r="C223" s="136" t="s">
        <v>65</v>
      </c>
      <c r="D223" s="133">
        <v>20</v>
      </c>
      <c r="E223" s="208">
        <v>38932</v>
      </c>
      <c r="F223" s="208">
        <v>778640</v>
      </c>
      <c r="G223" s="136" t="s">
        <v>11084</v>
      </c>
      <c r="H223" s="132"/>
      <c r="I223" s="7" t="s">
        <v>52</v>
      </c>
      <c r="J223" s="7" t="s">
        <v>52</v>
      </c>
      <c r="K223" s="7" t="s">
        <v>408</v>
      </c>
      <c r="L223" s="7" t="s">
        <v>57</v>
      </c>
      <c r="M223" s="7" t="s">
        <v>56</v>
      </c>
      <c r="N223" s="7" t="s">
        <v>57</v>
      </c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  <c r="AA223" s="200"/>
      <c r="AB223" s="200"/>
      <c r="AC223" s="200"/>
      <c r="AD223" s="200"/>
      <c r="AE223" s="200"/>
      <c r="AF223" s="200"/>
      <c r="AG223" s="200"/>
      <c r="AH223" s="200"/>
      <c r="AI223" s="200"/>
      <c r="AJ223" s="200"/>
      <c r="AK223" s="200"/>
      <c r="AL223" s="7" t="s">
        <v>52</v>
      </c>
      <c r="AM223" s="7" t="s">
        <v>52</v>
      </c>
      <c r="AN223" s="200"/>
      <c r="AO223" s="7" t="s">
        <v>414</v>
      </c>
      <c r="AP223" s="200">
        <v>1041</v>
      </c>
    </row>
    <row r="224" spans="1:42" ht="30" customHeight="1">
      <c r="A224" s="130" t="s">
        <v>1382</v>
      </c>
      <c r="B224" s="130" t="s">
        <v>1808</v>
      </c>
      <c r="C224" s="136" t="s">
        <v>65</v>
      </c>
      <c r="D224" s="133">
        <v>4</v>
      </c>
      <c r="E224" s="208">
        <v>23124</v>
      </c>
      <c r="F224" s="208">
        <v>92496</v>
      </c>
      <c r="G224" s="136" t="s">
        <v>11085</v>
      </c>
      <c r="H224" s="132"/>
      <c r="I224" s="7" t="s">
        <v>52</v>
      </c>
      <c r="J224" s="7" t="s">
        <v>52</v>
      </c>
      <c r="K224" s="7" t="s">
        <v>408</v>
      </c>
      <c r="L224" s="7" t="s">
        <v>56</v>
      </c>
      <c r="M224" s="7" t="s">
        <v>56</v>
      </c>
      <c r="N224" s="7" t="s">
        <v>57</v>
      </c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200"/>
      <c r="AE224" s="200"/>
      <c r="AF224" s="200"/>
      <c r="AG224" s="200"/>
      <c r="AH224" s="200"/>
      <c r="AI224" s="200"/>
      <c r="AJ224" s="200"/>
      <c r="AK224" s="200"/>
      <c r="AL224" s="7" t="s">
        <v>52</v>
      </c>
      <c r="AM224" s="7" t="s">
        <v>52</v>
      </c>
      <c r="AN224" s="200"/>
      <c r="AO224" s="7" t="s">
        <v>415</v>
      </c>
      <c r="AP224" s="200">
        <v>1042</v>
      </c>
    </row>
    <row r="225" spans="1:42" s="199" customFormat="1" ht="30" customHeight="1">
      <c r="A225" s="130" t="s">
        <v>1382</v>
      </c>
      <c r="B225" s="130" t="s">
        <v>1812</v>
      </c>
      <c r="C225" s="136" t="s">
        <v>65</v>
      </c>
      <c r="D225" s="133">
        <v>2</v>
      </c>
      <c r="E225" s="208">
        <v>19848</v>
      </c>
      <c r="F225" s="208">
        <v>39696</v>
      </c>
      <c r="G225" s="136" t="s">
        <v>11086</v>
      </c>
      <c r="H225" s="132"/>
      <c r="I225" s="7" t="s">
        <v>52</v>
      </c>
      <c r="J225" s="7" t="s">
        <v>52</v>
      </c>
      <c r="K225" s="7" t="s">
        <v>408</v>
      </c>
      <c r="L225" s="7" t="s">
        <v>56</v>
      </c>
      <c r="M225" s="7" t="s">
        <v>56</v>
      </c>
      <c r="N225" s="198" t="s">
        <v>57</v>
      </c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8" t="s">
        <v>52</v>
      </c>
      <c r="AM225" s="198" t="s">
        <v>52</v>
      </c>
      <c r="AN225" s="197"/>
      <c r="AO225" s="198" t="s">
        <v>416</v>
      </c>
      <c r="AP225" s="197">
        <v>1044</v>
      </c>
    </row>
    <row r="226" spans="1:42" ht="30" customHeight="1">
      <c r="A226" s="191" t="s">
        <v>1815</v>
      </c>
      <c r="B226" s="191" t="s">
        <v>52</v>
      </c>
      <c r="C226" s="192" t="s">
        <v>58</v>
      </c>
      <c r="D226" s="193">
        <v>1</v>
      </c>
      <c r="E226" s="207" t="s">
        <v>52</v>
      </c>
      <c r="F226" s="207">
        <v>35733583</v>
      </c>
      <c r="G226" s="192" t="s">
        <v>52</v>
      </c>
      <c r="H226" s="196"/>
      <c r="I226" s="198" t="s">
        <v>52</v>
      </c>
      <c r="J226" s="198" t="s">
        <v>52</v>
      </c>
      <c r="K226" s="198" t="s">
        <v>408</v>
      </c>
      <c r="L226" s="198" t="s">
        <v>56</v>
      </c>
      <c r="M226" s="198" t="s">
        <v>56</v>
      </c>
      <c r="N226" s="7" t="s">
        <v>57</v>
      </c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  <c r="AA226" s="200"/>
      <c r="AB226" s="200"/>
      <c r="AC226" s="200"/>
      <c r="AD226" s="200"/>
      <c r="AE226" s="200"/>
      <c r="AF226" s="200"/>
      <c r="AG226" s="200"/>
      <c r="AH226" s="200"/>
      <c r="AI226" s="200"/>
      <c r="AJ226" s="200"/>
      <c r="AK226" s="200"/>
      <c r="AL226" s="7" t="s">
        <v>52</v>
      </c>
      <c r="AM226" s="7" t="s">
        <v>52</v>
      </c>
      <c r="AN226" s="200"/>
      <c r="AO226" s="7" t="s">
        <v>417</v>
      </c>
      <c r="AP226" s="200">
        <v>1045</v>
      </c>
    </row>
    <row r="227" spans="1:42" ht="30" customHeight="1">
      <c r="A227" s="130" t="s">
        <v>1495</v>
      </c>
      <c r="B227" s="130" t="s">
        <v>1498</v>
      </c>
      <c r="C227" s="136" t="s">
        <v>65</v>
      </c>
      <c r="D227" s="133">
        <v>300</v>
      </c>
      <c r="E227" s="208">
        <v>40615</v>
      </c>
      <c r="F227" s="208">
        <v>12184500</v>
      </c>
      <c r="G227" s="136" t="s">
        <v>1499</v>
      </c>
      <c r="H227" s="132"/>
      <c r="I227" s="7" t="s">
        <v>52</v>
      </c>
      <c r="J227" s="7" t="s">
        <v>52</v>
      </c>
      <c r="K227" s="7" t="s">
        <v>408</v>
      </c>
      <c r="L227" s="7" t="s">
        <v>56</v>
      </c>
      <c r="M227" s="7" t="s">
        <v>56</v>
      </c>
      <c r="N227" s="7" t="s">
        <v>57</v>
      </c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  <c r="AA227" s="200"/>
      <c r="AB227" s="200"/>
      <c r="AC227" s="200"/>
      <c r="AD227" s="200"/>
      <c r="AE227" s="200"/>
      <c r="AF227" s="200"/>
      <c r="AG227" s="200"/>
      <c r="AH227" s="200"/>
      <c r="AI227" s="200"/>
      <c r="AJ227" s="200"/>
      <c r="AK227" s="200"/>
      <c r="AL227" s="7" t="s">
        <v>52</v>
      </c>
      <c r="AM227" s="7" t="s">
        <v>52</v>
      </c>
      <c r="AN227" s="200"/>
      <c r="AO227" s="7" t="s">
        <v>419</v>
      </c>
      <c r="AP227" s="200">
        <v>1046</v>
      </c>
    </row>
    <row r="228" spans="1:42" ht="30" customHeight="1">
      <c r="A228" s="130" t="s">
        <v>1500</v>
      </c>
      <c r="B228" s="130" t="s">
        <v>1501</v>
      </c>
      <c r="C228" s="136" t="s">
        <v>65</v>
      </c>
      <c r="D228" s="133">
        <v>300</v>
      </c>
      <c r="E228" s="208">
        <v>9897</v>
      </c>
      <c r="F228" s="208">
        <v>2969100</v>
      </c>
      <c r="G228" s="136" t="s">
        <v>1506</v>
      </c>
      <c r="H228" s="132"/>
      <c r="I228" s="7" t="s">
        <v>52</v>
      </c>
      <c r="J228" s="7" t="s">
        <v>52</v>
      </c>
      <c r="K228" s="7" t="s">
        <v>408</v>
      </c>
      <c r="L228" s="7" t="s">
        <v>56</v>
      </c>
      <c r="M228" s="7" t="s">
        <v>56</v>
      </c>
      <c r="N228" s="7" t="s">
        <v>57</v>
      </c>
      <c r="O228" s="20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  <c r="AA228" s="200"/>
      <c r="AB228" s="200"/>
      <c r="AC228" s="200"/>
      <c r="AD228" s="200"/>
      <c r="AE228" s="200"/>
      <c r="AF228" s="200"/>
      <c r="AG228" s="200"/>
      <c r="AH228" s="200"/>
      <c r="AI228" s="200"/>
      <c r="AJ228" s="200"/>
      <c r="AK228" s="200"/>
      <c r="AL228" s="7" t="s">
        <v>52</v>
      </c>
      <c r="AM228" s="7" t="s">
        <v>52</v>
      </c>
      <c r="AN228" s="200"/>
      <c r="AO228" s="7" t="s">
        <v>420</v>
      </c>
      <c r="AP228" s="200">
        <v>1047</v>
      </c>
    </row>
    <row r="229" spans="1:42" ht="30" customHeight="1">
      <c r="A229" s="130" t="s">
        <v>1507</v>
      </c>
      <c r="B229" s="130" t="s">
        <v>1816</v>
      </c>
      <c r="C229" s="136" t="s">
        <v>65</v>
      </c>
      <c r="D229" s="134">
        <v>5795</v>
      </c>
      <c r="E229" s="208">
        <v>3000</v>
      </c>
      <c r="F229" s="208">
        <v>17385000</v>
      </c>
      <c r="G229" s="136" t="s">
        <v>1817</v>
      </c>
      <c r="H229" s="132"/>
      <c r="I229" s="7" t="s">
        <v>52</v>
      </c>
      <c r="J229" s="7" t="s">
        <v>52</v>
      </c>
      <c r="K229" s="7" t="s">
        <v>408</v>
      </c>
      <c r="L229" s="7" t="s">
        <v>56</v>
      </c>
      <c r="M229" s="7" t="s">
        <v>56</v>
      </c>
      <c r="N229" s="7" t="s">
        <v>57</v>
      </c>
      <c r="O229" s="200"/>
      <c r="P229" s="200"/>
      <c r="Q229" s="200"/>
      <c r="R229" s="200"/>
      <c r="S229" s="200"/>
      <c r="T229" s="200"/>
      <c r="U229" s="200"/>
      <c r="V229" s="200"/>
      <c r="W229" s="200"/>
      <c r="X229" s="200"/>
      <c r="Y229" s="200"/>
      <c r="Z229" s="200"/>
      <c r="AA229" s="200"/>
      <c r="AB229" s="200"/>
      <c r="AC229" s="200"/>
      <c r="AD229" s="200"/>
      <c r="AE229" s="200"/>
      <c r="AF229" s="200"/>
      <c r="AG229" s="200"/>
      <c r="AH229" s="200"/>
      <c r="AI229" s="200"/>
      <c r="AJ229" s="200"/>
      <c r="AK229" s="200"/>
      <c r="AL229" s="7" t="s">
        <v>52</v>
      </c>
      <c r="AM229" s="7" t="s">
        <v>52</v>
      </c>
      <c r="AN229" s="200"/>
      <c r="AO229" s="7" t="s">
        <v>421</v>
      </c>
      <c r="AP229" s="200">
        <v>1048</v>
      </c>
    </row>
    <row r="230" spans="1:42" ht="30" customHeight="1">
      <c r="A230" s="130" t="s">
        <v>1507</v>
      </c>
      <c r="B230" s="130" t="s">
        <v>1818</v>
      </c>
      <c r="C230" s="136" t="s">
        <v>65</v>
      </c>
      <c r="D230" s="133">
        <v>32</v>
      </c>
      <c r="E230" s="208">
        <v>3000</v>
      </c>
      <c r="F230" s="208">
        <v>96000</v>
      </c>
      <c r="G230" s="136" t="s">
        <v>1819</v>
      </c>
      <c r="H230" s="132"/>
      <c r="I230" s="7" t="s">
        <v>52</v>
      </c>
      <c r="J230" s="7" t="s">
        <v>52</v>
      </c>
      <c r="K230" s="7" t="s">
        <v>408</v>
      </c>
      <c r="L230" s="7" t="s">
        <v>56</v>
      </c>
      <c r="M230" s="7" t="s">
        <v>56</v>
      </c>
      <c r="N230" s="7" t="s">
        <v>57</v>
      </c>
      <c r="O230" s="20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  <c r="AA230" s="200"/>
      <c r="AB230" s="200"/>
      <c r="AC230" s="200"/>
      <c r="AD230" s="200"/>
      <c r="AE230" s="200"/>
      <c r="AF230" s="200"/>
      <c r="AG230" s="200"/>
      <c r="AH230" s="200"/>
      <c r="AI230" s="200"/>
      <c r="AJ230" s="200"/>
      <c r="AK230" s="200"/>
      <c r="AL230" s="7" t="s">
        <v>52</v>
      </c>
      <c r="AM230" s="7" t="s">
        <v>52</v>
      </c>
      <c r="AN230" s="200"/>
      <c r="AO230" s="7" t="s">
        <v>423</v>
      </c>
      <c r="AP230" s="200">
        <v>1049</v>
      </c>
    </row>
    <row r="231" spans="1:42" ht="30" customHeight="1">
      <c r="A231" s="130" t="s">
        <v>1520</v>
      </c>
      <c r="B231" s="130" t="s">
        <v>1820</v>
      </c>
      <c r="C231" s="136" t="s">
        <v>65</v>
      </c>
      <c r="D231" s="134">
        <v>5827</v>
      </c>
      <c r="E231" s="208">
        <v>107</v>
      </c>
      <c r="F231" s="208">
        <v>623489</v>
      </c>
      <c r="G231" s="136" t="s">
        <v>1525</v>
      </c>
      <c r="H231" s="132"/>
      <c r="I231" s="7" t="s">
        <v>52</v>
      </c>
      <c r="J231" s="7" t="s">
        <v>52</v>
      </c>
      <c r="K231" s="7" t="s">
        <v>408</v>
      </c>
      <c r="L231" s="7" t="s">
        <v>56</v>
      </c>
      <c r="M231" s="7" t="s">
        <v>56</v>
      </c>
      <c r="N231" s="7" t="s">
        <v>57</v>
      </c>
      <c r="O231" s="20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  <c r="AA231" s="200"/>
      <c r="AB231" s="200"/>
      <c r="AC231" s="200"/>
      <c r="AD231" s="200"/>
      <c r="AE231" s="200"/>
      <c r="AF231" s="200"/>
      <c r="AG231" s="200"/>
      <c r="AH231" s="200"/>
      <c r="AI231" s="200"/>
      <c r="AJ231" s="200"/>
      <c r="AK231" s="200"/>
      <c r="AL231" s="7" t="s">
        <v>52</v>
      </c>
      <c r="AM231" s="7" t="s">
        <v>52</v>
      </c>
      <c r="AN231" s="200"/>
      <c r="AO231" s="7" t="s">
        <v>425</v>
      </c>
      <c r="AP231" s="200">
        <v>1050</v>
      </c>
    </row>
    <row r="232" spans="1:42" s="199" customFormat="1" ht="30" customHeight="1">
      <c r="A232" s="130" t="s">
        <v>1821</v>
      </c>
      <c r="B232" s="130" t="s">
        <v>1822</v>
      </c>
      <c r="C232" s="136" t="s">
        <v>1667</v>
      </c>
      <c r="D232" s="133">
        <v>143.75700000000001</v>
      </c>
      <c r="E232" s="208">
        <v>17220</v>
      </c>
      <c r="F232" s="208">
        <v>2475494</v>
      </c>
      <c r="G232" s="136" t="s">
        <v>1827</v>
      </c>
      <c r="H232" s="132"/>
      <c r="I232" s="7" t="s">
        <v>52</v>
      </c>
      <c r="J232" s="7" t="s">
        <v>52</v>
      </c>
      <c r="K232" s="7" t="s">
        <v>408</v>
      </c>
      <c r="L232" s="7" t="s">
        <v>56</v>
      </c>
      <c r="M232" s="7" t="s">
        <v>56</v>
      </c>
      <c r="N232" s="198" t="s">
        <v>57</v>
      </c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8" t="s">
        <v>52</v>
      </c>
      <c r="AM232" s="198" t="s">
        <v>52</v>
      </c>
      <c r="AN232" s="197"/>
      <c r="AO232" s="198" t="s">
        <v>428</v>
      </c>
      <c r="AP232" s="197">
        <v>1052</v>
      </c>
    </row>
    <row r="233" spans="1:42" ht="30" customHeight="1">
      <c r="A233" s="191" t="s">
        <v>1828</v>
      </c>
      <c r="B233" s="191" t="s">
        <v>52</v>
      </c>
      <c r="C233" s="192" t="s">
        <v>58</v>
      </c>
      <c r="D233" s="193">
        <v>1</v>
      </c>
      <c r="E233" s="207" t="s">
        <v>52</v>
      </c>
      <c r="F233" s="207">
        <v>1170940175</v>
      </c>
      <c r="G233" s="192" t="s">
        <v>52</v>
      </c>
      <c r="H233" s="196"/>
      <c r="I233" s="198" t="s">
        <v>52</v>
      </c>
      <c r="J233" s="198" t="s">
        <v>52</v>
      </c>
      <c r="K233" s="198" t="s">
        <v>408</v>
      </c>
      <c r="L233" s="198" t="s">
        <v>56</v>
      </c>
      <c r="M233" s="198" t="s">
        <v>56</v>
      </c>
      <c r="N233" s="7" t="s">
        <v>57</v>
      </c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  <c r="AA233" s="200"/>
      <c r="AB233" s="200"/>
      <c r="AC233" s="200"/>
      <c r="AD233" s="200"/>
      <c r="AE233" s="200"/>
      <c r="AF233" s="200"/>
      <c r="AG233" s="200"/>
      <c r="AH233" s="200"/>
      <c r="AI233" s="200"/>
      <c r="AJ233" s="200"/>
      <c r="AK233" s="200"/>
      <c r="AL233" s="7" t="s">
        <v>52</v>
      </c>
      <c r="AM233" s="7" t="s">
        <v>52</v>
      </c>
      <c r="AN233" s="200"/>
      <c r="AO233" s="7" t="s">
        <v>430</v>
      </c>
      <c r="AP233" s="200">
        <v>1053</v>
      </c>
    </row>
    <row r="234" spans="1:42" ht="30" customHeight="1">
      <c r="A234" s="130" t="s">
        <v>1820</v>
      </c>
      <c r="B234" s="130" t="s">
        <v>1247</v>
      </c>
      <c r="C234" s="136" t="s">
        <v>65</v>
      </c>
      <c r="D234" s="134">
        <v>5795</v>
      </c>
      <c r="E234" s="208">
        <v>94000</v>
      </c>
      <c r="F234" s="208">
        <v>544730000</v>
      </c>
      <c r="G234" s="136" t="s">
        <v>1829</v>
      </c>
      <c r="H234" s="132"/>
      <c r="I234" s="7" t="s">
        <v>52</v>
      </c>
      <c r="J234" s="7" t="s">
        <v>52</v>
      </c>
      <c r="K234" s="7" t="s">
        <v>408</v>
      </c>
      <c r="L234" s="7" t="s">
        <v>56</v>
      </c>
      <c r="M234" s="7" t="s">
        <v>56</v>
      </c>
      <c r="N234" s="7" t="s">
        <v>57</v>
      </c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  <c r="AA234" s="200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7" t="s">
        <v>52</v>
      </c>
      <c r="AM234" s="7" t="s">
        <v>52</v>
      </c>
      <c r="AN234" s="200"/>
      <c r="AO234" s="7" t="s">
        <v>432</v>
      </c>
      <c r="AP234" s="200">
        <v>1054</v>
      </c>
    </row>
    <row r="235" spans="1:42" ht="30" customHeight="1">
      <c r="A235" s="130" t="s">
        <v>1820</v>
      </c>
      <c r="B235" s="130" t="s">
        <v>1830</v>
      </c>
      <c r="C235" s="136" t="s">
        <v>65</v>
      </c>
      <c r="D235" s="133">
        <v>32</v>
      </c>
      <c r="E235" s="208">
        <v>296800</v>
      </c>
      <c r="F235" s="208">
        <v>9497600</v>
      </c>
      <c r="G235" s="136" t="s">
        <v>1831</v>
      </c>
      <c r="H235" s="132"/>
      <c r="I235" s="7" t="s">
        <v>52</v>
      </c>
      <c r="J235" s="7" t="s">
        <v>52</v>
      </c>
      <c r="K235" s="7" t="s">
        <v>408</v>
      </c>
      <c r="L235" s="7" t="s">
        <v>56</v>
      </c>
      <c r="M235" s="7" t="s">
        <v>56</v>
      </c>
      <c r="N235" s="7" t="s">
        <v>57</v>
      </c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  <c r="AA235" s="200"/>
      <c r="AB235" s="200"/>
      <c r="AC235" s="200"/>
      <c r="AD235" s="200"/>
      <c r="AE235" s="200"/>
      <c r="AF235" s="200"/>
      <c r="AG235" s="200"/>
      <c r="AH235" s="200"/>
      <c r="AI235" s="200"/>
      <c r="AJ235" s="200"/>
      <c r="AK235" s="200"/>
      <c r="AL235" s="7" t="s">
        <v>52</v>
      </c>
      <c r="AM235" s="7" t="s">
        <v>52</v>
      </c>
      <c r="AN235" s="200"/>
      <c r="AO235" s="7" t="s">
        <v>433</v>
      </c>
      <c r="AP235" s="200">
        <v>1055</v>
      </c>
    </row>
    <row r="236" spans="1:42" ht="30" customHeight="1">
      <c r="A236" s="130" t="s">
        <v>1600</v>
      </c>
      <c r="B236" s="130" t="s">
        <v>1832</v>
      </c>
      <c r="C236" s="136" t="s">
        <v>1592</v>
      </c>
      <c r="D236" s="134">
        <v>11654</v>
      </c>
      <c r="E236" s="208">
        <v>46000</v>
      </c>
      <c r="F236" s="208">
        <v>536084000</v>
      </c>
      <c r="G236" s="136" t="s">
        <v>1833</v>
      </c>
      <c r="H236" s="132"/>
      <c r="I236" s="7" t="s">
        <v>52</v>
      </c>
      <c r="J236" s="7" t="s">
        <v>52</v>
      </c>
      <c r="K236" s="7" t="s">
        <v>408</v>
      </c>
      <c r="L236" s="7" t="s">
        <v>56</v>
      </c>
      <c r="M236" s="7" t="s">
        <v>56</v>
      </c>
      <c r="N236" s="7" t="s">
        <v>57</v>
      </c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  <c r="AA236" s="200"/>
      <c r="AB236" s="200"/>
      <c r="AC236" s="200"/>
      <c r="AD236" s="200"/>
      <c r="AE236" s="200"/>
      <c r="AF236" s="200"/>
      <c r="AG236" s="200"/>
      <c r="AH236" s="200"/>
      <c r="AI236" s="200"/>
      <c r="AJ236" s="200"/>
      <c r="AK236" s="200"/>
      <c r="AL236" s="7" t="s">
        <v>52</v>
      </c>
      <c r="AM236" s="7" t="s">
        <v>52</v>
      </c>
      <c r="AN236" s="200"/>
      <c r="AO236" s="7" t="s">
        <v>434</v>
      </c>
      <c r="AP236" s="200">
        <v>1056</v>
      </c>
    </row>
    <row r="237" spans="1:42" ht="30" customHeight="1">
      <c r="A237" s="130" t="s">
        <v>1600</v>
      </c>
      <c r="B237" s="130" t="s">
        <v>1603</v>
      </c>
      <c r="C237" s="136" t="s">
        <v>1592</v>
      </c>
      <c r="D237" s="133">
        <v>64</v>
      </c>
      <c r="E237" s="208">
        <v>20000</v>
      </c>
      <c r="F237" s="208">
        <v>1280000</v>
      </c>
      <c r="G237" s="136" t="s">
        <v>1604</v>
      </c>
      <c r="H237" s="132"/>
      <c r="I237" s="7" t="s">
        <v>52</v>
      </c>
      <c r="J237" s="7" t="s">
        <v>52</v>
      </c>
      <c r="K237" s="7" t="s">
        <v>408</v>
      </c>
      <c r="L237" s="7" t="s">
        <v>56</v>
      </c>
      <c r="M237" s="7" t="s">
        <v>56</v>
      </c>
      <c r="N237" s="7" t="s">
        <v>57</v>
      </c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  <c r="AA237" s="200"/>
      <c r="AB237" s="200"/>
      <c r="AC237" s="200"/>
      <c r="AD237" s="200"/>
      <c r="AE237" s="200"/>
      <c r="AF237" s="200"/>
      <c r="AG237" s="200"/>
      <c r="AH237" s="200"/>
      <c r="AI237" s="200"/>
      <c r="AJ237" s="200"/>
      <c r="AK237" s="200"/>
      <c r="AL237" s="7" t="s">
        <v>52</v>
      </c>
      <c r="AM237" s="7" t="s">
        <v>52</v>
      </c>
      <c r="AN237" s="200"/>
      <c r="AO237" s="7" t="s">
        <v>435</v>
      </c>
      <c r="AP237" s="200">
        <v>1057</v>
      </c>
    </row>
    <row r="238" spans="1:42" ht="30" customHeight="1">
      <c r="A238" s="130" t="s">
        <v>1835</v>
      </c>
      <c r="B238" s="130" t="s">
        <v>1836</v>
      </c>
      <c r="C238" s="136" t="s">
        <v>1667</v>
      </c>
      <c r="D238" s="133">
        <v>35.915999999999997</v>
      </c>
      <c r="E238" s="208">
        <v>559791</v>
      </c>
      <c r="F238" s="208">
        <v>20105453</v>
      </c>
      <c r="G238" s="136" t="s">
        <v>1837</v>
      </c>
      <c r="H238" s="132"/>
      <c r="I238" s="7" t="s">
        <v>52</v>
      </c>
      <c r="J238" s="7" t="s">
        <v>52</v>
      </c>
      <c r="K238" s="7" t="s">
        <v>408</v>
      </c>
      <c r="L238" s="7" t="s">
        <v>56</v>
      </c>
      <c r="M238" s="7" t="s">
        <v>56</v>
      </c>
      <c r="N238" s="7" t="s">
        <v>57</v>
      </c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  <c r="AA238" s="200"/>
      <c r="AB238" s="200"/>
      <c r="AC238" s="200"/>
      <c r="AD238" s="200"/>
      <c r="AE238" s="200"/>
      <c r="AF238" s="200"/>
      <c r="AG238" s="200"/>
      <c r="AH238" s="200"/>
      <c r="AI238" s="200"/>
      <c r="AJ238" s="200"/>
      <c r="AK238" s="200"/>
      <c r="AL238" s="7" t="s">
        <v>52</v>
      </c>
      <c r="AM238" s="7" t="s">
        <v>52</v>
      </c>
      <c r="AN238" s="200"/>
      <c r="AO238" s="7" t="s">
        <v>436</v>
      </c>
      <c r="AP238" s="200">
        <v>1058</v>
      </c>
    </row>
    <row r="239" spans="1:42" ht="30" customHeight="1">
      <c r="A239" s="130" t="s">
        <v>1835</v>
      </c>
      <c r="B239" s="130" t="s">
        <v>1838</v>
      </c>
      <c r="C239" s="136" t="s">
        <v>1667</v>
      </c>
      <c r="D239" s="133">
        <v>106.687</v>
      </c>
      <c r="E239" s="208">
        <v>554955</v>
      </c>
      <c r="F239" s="208">
        <v>59206484</v>
      </c>
      <c r="G239" s="136" t="s">
        <v>1839</v>
      </c>
      <c r="H239" s="132"/>
      <c r="I239" s="7" t="s">
        <v>52</v>
      </c>
      <c r="J239" s="7" t="s">
        <v>52</v>
      </c>
      <c r="K239" s="7" t="s">
        <v>408</v>
      </c>
      <c r="L239" s="7" t="s">
        <v>56</v>
      </c>
      <c r="M239" s="7" t="s">
        <v>56</v>
      </c>
      <c r="N239" s="7" t="s">
        <v>57</v>
      </c>
      <c r="O239" s="20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  <c r="AA239" s="200"/>
      <c r="AB239" s="200"/>
      <c r="AC239" s="200"/>
      <c r="AD239" s="200"/>
      <c r="AE239" s="200"/>
      <c r="AF239" s="200"/>
      <c r="AG239" s="200"/>
      <c r="AH239" s="200"/>
      <c r="AI239" s="200"/>
      <c r="AJ239" s="200"/>
      <c r="AK239" s="200"/>
      <c r="AL239" s="7" t="s">
        <v>52</v>
      </c>
      <c r="AM239" s="7" t="s">
        <v>52</v>
      </c>
      <c r="AN239" s="200"/>
      <c r="AO239" s="7" t="s">
        <v>437</v>
      </c>
      <c r="AP239" s="200">
        <v>1059</v>
      </c>
    </row>
    <row r="240" spans="1:42" ht="30" customHeight="1">
      <c r="A240" s="130" t="s">
        <v>1835</v>
      </c>
      <c r="B240" s="130" t="s">
        <v>1840</v>
      </c>
      <c r="C240" s="136" t="s">
        <v>1667</v>
      </c>
      <c r="D240" s="133">
        <v>0.63900000000000001</v>
      </c>
      <c r="E240" s="208">
        <v>554955</v>
      </c>
      <c r="F240" s="208">
        <v>354616</v>
      </c>
      <c r="G240" s="136" t="s">
        <v>1841</v>
      </c>
      <c r="H240" s="132"/>
      <c r="I240" s="7" t="s">
        <v>52</v>
      </c>
      <c r="J240" s="7" t="s">
        <v>52</v>
      </c>
      <c r="K240" s="7" t="s">
        <v>408</v>
      </c>
      <c r="L240" s="7" t="s">
        <v>56</v>
      </c>
      <c r="M240" s="7" t="s">
        <v>56</v>
      </c>
      <c r="N240" s="7" t="s">
        <v>57</v>
      </c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  <c r="AA240" s="200"/>
      <c r="AB240" s="200"/>
      <c r="AC240" s="200"/>
      <c r="AD240" s="200"/>
      <c r="AE240" s="200"/>
      <c r="AF240" s="200"/>
      <c r="AG240" s="200"/>
      <c r="AH240" s="200"/>
      <c r="AI240" s="200"/>
      <c r="AJ240" s="200"/>
      <c r="AK240" s="200"/>
      <c r="AL240" s="7" t="s">
        <v>52</v>
      </c>
      <c r="AM240" s="7" t="s">
        <v>52</v>
      </c>
      <c r="AN240" s="200"/>
      <c r="AO240" s="7" t="s">
        <v>438</v>
      </c>
      <c r="AP240" s="200">
        <v>1060</v>
      </c>
    </row>
    <row r="241" spans="1:42" ht="30" customHeight="1">
      <c r="A241" s="130" t="s">
        <v>1835</v>
      </c>
      <c r="B241" s="130" t="s">
        <v>1842</v>
      </c>
      <c r="C241" s="136" t="s">
        <v>1667</v>
      </c>
      <c r="D241" s="133">
        <v>0.47399999999999998</v>
      </c>
      <c r="E241" s="208">
        <v>554955</v>
      </c>
      <c r="F241" s="208">
        <v>263048</v>
      </c>
      <c r="G241" s="136" t="s">
        <v>1843</v>
      </c>
      <c r="H241" s="132"/>
      <c r="I241" s="7" t="s">
        <v>52</v>
      </c>
      <c r="J241" s="7" t="s">
        <v>52</v>
      </c>
      <c r="K241" s="7" t="s">
        <v>408</v>
      </c>
      <c r="L241" s="7" t="s">
        <v>56</v>
      </c>
      <c r="M241" s="7" t="s">
        <v>56</v>
      </c>
      <c r="N241" s="7" t="s">
        <v>57</v>
      </c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  <c r="AA241" s="200"/>
      <c r="AB241" s="200"/>
      <c r="AC241" s="200"/>
      <c r="AD241" s="200"/>
      <c r="AE241" s="200"/>
      <c r="AF241" s="200"/>
      <c r="AG241" s="200"/>
      <c r="AH241" s="200"/>
      <c r="AI241" s="200"/>
      <c r="AJ241" s="200"/>
      <c r="AK241" s="200"/>
      <c r="AL241" s="7" t="s">
        <v>52</v>
      </c>
      <c r="AM241" s="7" t="s">
        <v>52</v>
      </c>
      <c r="AN241" s="200"/>
      <c r="AO241" s="7" t="s">
        <v>439</v>
      </c>
      <c r="AP241" s="200">
        <v>1061</v>
      </c>
    </row>
    <row r="242" spans="1:42" ht="30" customHeight="1">
      <c r="A242" s="130" t="s">
        <v>1844</v>
      </c>
      <c r="B242" s="130" t="s">
        <v>1845</v>
      </c>
      <c r="C242" s="136" t="s">
        <v>1667</v>
      </c>
      <c r="D242" s="133">
        <v>4.1000000000000002E-2</v>
      </c>
      <c r="E242" s="208">
        <v>554955</v>
      </c>
      <c r="F242" s="208">
        <v>22753</v>
      </c>
      <c r="G242" s="136" t="s">
        <v>1846</v>
      </c>
      <c r="H242" s="132"/>
      <c r="I242" s="7" t="s">
        <v>52</v>
      </c>
      <c r="J242" s="7" t="s">
        <v>52</v>
      </c>
      <c r="K242" s="7" t="s">
        <v>408</v>
      </c>
      <c r="L242" s="7" t="s">
        <v>56</v>
      </c>
      <c r="M242" s="7" t="s">
        <v>56</v>
      </c>
      <c r="N242" s="7" t="s">
        <v>57</v>
      </c>
      <c r="O242" s="20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  <c r="AA242" s="200"/>
      <c r="AB242" s="200"/>
      <c r="AC242" s="200"/>
      <c r="AD242" s="200"/>
      <c r="AE242" s="200"/>
      <c r="AF242" s="200"/>
      <c r="AG242" s="200"/>
      <c r="AH242" s="200"/>
      <c r="AI242" s="200"/>
      <c r="AJ242" s="200"/>
      <c r="AK242" s="200"/>
      <c r="AL242" s="7" t="s">
        <v>52</v>
      </c>
      <c r="AM242" s="7" t="s">
        <v>52</v>
      </c>
      <c r="AN242" s="200"/>
      <c r="AO242" s="7" t="s">
        <v>440</v>
      </c>
      <c r="AP242" s="200">
        <v>1062</v>
      </c>
    </row>
    <row r="243" spans="1:42" s="199" customFormat="1" ht="30" customHeight="1">
      <c r="A243" s="130" t="s">
        <v>1847</v>
      </c>
      <c r="B243" s="130" t="s">
        <v>52</v>
      </c>
      <c r="C243" s="136" t="s">
        <v>1848</v>
      </c>
      <c r="D243" s="135">
        <v>2875.14</v>
      </c>
      <c r="E243" s="208">
        <v>-210</v>
      </c>
      <c r="F243" s="208">
        <v>-603779</v>
      </c>
      <c r="G243" s="136" t="s">
        <v>1849</v>
      </c>
      <c r="H243" s="132"/>
      <c r="I243" s="7" t="s">
        <v>52</v>
      </c>
      <c r="J243" s="7" t="s">
        <v>52</v>
      </c>
      <c r="K243" s="7" t="s">
        <v>408</v>
      </c>
      <c r="L243" s="7" t="s">
        <v>56</v>
      </c>
      <c r="M243" s="7" t="s">
        <v>56</v>
      </c>
      <c r="N243" s="198" t="s">
        <v>57</v>
      </c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7"/>
      <c r="AK243" s="197"/>
      <c r="AL243" s="198" t="s">
        <v>52</v>
      </c>
      <c r="AM243" s="198" t="s">
        <v>52</v>
      </c>
      <c r="AN243" s="197"/>
      <c r="AO243" s="198" t="s">
        <v>441</v>
      </c>
      <c r="AP243" s="197">
        <v>1064</v>
      </c>
    </row>
    <row r="244" spans="1:42" s="199" customFormat="1" ht="30" customHeight="1">
      <c r="A244" s="191" t="s">
        <v>950</v>
      </c>
      <c r="B244" s="191" t="s">
        <v>52</v>
      </c>
      <c r="C244" s="192" t="s">
        <v>58</v>
      </c>
      <c r="D244" s="193">
        <v>1</v>
      </c>
      <c r="E244" s="207" t="s">
        <v>52</v>
      </c>
      <c r="F244" s="207">
        <v>1986268002</v>
      </c>
      <c r="G244" s="192" t="s">
        <v>52</v>
      </c>
      <c r="H244" s="196"/>
      <c r="I244" s="198" t="s">
        <v>52</v>
      </c>
      <c r="J244" s="198" t="s">
        <v>52</v>
      </c>
      <c r="K244" s="198" t="s">
        <v>408</v>
      </c>
      <c r="L244" s="198" t="s">
        <v>56</v>
      </c>
      <c r="M244" s="198" t="s">
        <v>56</v>
      </c>
      <c r="N244" s="198" t="s">
        <v>56</v>
      </c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7"/>
      <c r="AK244" s="197"/>
      <c r="AL244" s="198" t="s">
        <v>52</v>
      </c>
      <c r="AM244" s="198" t="s">
        <v>52</v>
      </c>
      <c r="AN244" s="197"/>
      <c r="AO244" s="198" t="s">
        <v>442</v>
      </c>
      <c r="AP244" s="197">
        <v>1065</v>
      </c>
    </row>
    <row r="245" spans="1:42" ht="30" customHeight="1">
      <c r="A245" s="191" t="s">
        <v>1850</v>
      </c>
      <c r="B245" s="191" t="s">
        <v>52</v>
      </c>
      <c r="C245" s="192" t="s">
        <v>58</v>
      </c>
      <c r="D245" s="193">
        <v>1</v>
      </c>
      <c r="E245" s="207">
        <v>1220921885</v>
      </c>
      <c r="F245" s="207">
        <v>1220921885</v>
      </c>
      <c r="G245" s="192" t="s">
        <v>52</v>
      </c>
      <c r="H245" s="196"/>
      <c r="I245" s="198" t="s">
        <v>52</v>
      </c>
      <c r="J245" s="198" t="s">
        <v>52</v>
      </c>
      <c r="K245" s="198" t="s">
        <v>408</v>
      </c>
      <c r="L245" s="198" t="s">
        <v>57</v>
      </c>
      <c r="M245" s="198" t="s">
        <v>56</v>
      </c>
    </row>
    <row r="246" spans="1:42" ht="30" customHeight="1">
      <c r="A246" s="130" t="s">
        <v>1853</v>
      </c>
      <c r="B246" s="130" t="s">
        <v>1854</v>
      </c>
      <c r="C246" s="136" t="s">
        <v>1855</v>
      </c>
      <c r="D246" s="133">
        <v>9</v>
      </c>
      <c r="E246" s="208">
        <v>4193296</v>
      </c>
      <c r="F246" s="208">
        <v>37739664</v>
      </c>
      <c r="G246" s="136" t="s">
        <v>1860</v>
      </c>
      <c r="H246" s="132"/>
    </row>
    <row r="247" spans="1:42" ht="30" customHeight="1">
      <c r="A247" s="130" t="s">
        <v>1853</v>
      </c>
      <c r="B247" s="130" t="s">
        <v>1861</v>
      </c>
      <c r="C247" s="136" t="s">
        <v>1855</v>
      </c>
      <c r="D247" s="133">
        <v>5</v>
      </c>
      <c r="E247" s="208">
        <v>7298323</v>
      </c>
      <c r="F247" s="208">
        <v>36491615</v>
      </c>
      <c r="G247" s="136" t="s">
        <v>1866</v>
      </c>
      <c r="H247" s="132"/>
    </row>
    <row r="248" spans="1:42" ht="30" customHeight="1">
      <c r="A248" s="130" t="s">
        <v>1853</v>
      </c>
      <c r="B248" s="130" t="s">
        <v>1867</v>
      </c>
      <c r="C248" s="136" t="s">
        <v>1855</v>
      </c>
      <c r="D248" s="133">
        <v>2</v>
      </c>
      <c r="E248" s="208">
        <v>4682319</v>
      </c>
      <c r="F248" s="208">
        <v>9364638</v>
      </c>
      <c r="G248" s="136" t="s">
        <v>1872</v>
      </c>
      <c r="H248" s="132"/>
    </row>
    <row r="249" spans="1:42" ht="30" customHeight="1">
      <c r="A249" s="130" t="s">
        <v>1853</v>
      </c>
      <c r="B249" s="130" t="s">
        <v>1873</v>
      </c>
      <c r="C249" s="136" t="s">
        <v>1855</v>
      </c>
      <c r="D249" s="133">
        <v>1</v>
      </c>
      <c r="E249" s="208">
        <v>8309899</v>
      </c>
      <c r="F249" s="208">
        <v>8309899</v>
      </c>
      <c r="G249" s="136" t="s">
        <v>1878</v>
      </c>
      <c r="H249" s="132"/>
    </row>
    <row r="250" spans="1:42" ht="30" customHeight="1">
      <c r="A250" s="130" t="s">
        <v>1853</v>
      </c>
      <c r="B250" s="130" t="s">
        <v>1879</v>
      </c>
      <c r="C250" s="136" t="s">
        <v>1855</v>
      </c>
      <c r="D250" s="133">
        <v>1</v>
      </c>
      <c r="E250" s="208">
        <v>8656476</v>
      </c>
      <c r="F250" s="208">
        <v>8656476</v>
      </c>
      <c r="G250" s="136" t="s">
        <v>1884</v>
      </c>
      <c r="H250" s="132"/>
    </row>
    <row r="251" spans="1:42" ht="30" customHeight="1">
      <c r="A251" s="130" t="s">
        <v>1853</v>
      </c>
      <c r="B251" s="130" t="s">
        <v>1885</v>
      </c>
      <c r="C251" s="136" t="s">
        <v>1855</v>
      </c>
      <c r="D251" s="133">
        <v>3</v>
      </c>
      <c r="E251" s="208">
        <v>5716723</v>
      </c>
      <c r="F251" s="208">
        <v>17150169</v>
      </c>
      <c r="G251" s="136" t="s">
        <v>1890</v>
      </c>
      <c r="H251" s="132"/>
    </row>
    <row r="252" spans="1:42" ht="30" customHeight="1">
      <c r="A252" s="130" t="s">
        <v>1853</v>
      </c>
      <c r="B252" s="130" t="s">
        <v>1891</v>
      </c>
      <c r="C252" s="136" t="s">
        <v>1855</v>
      </c>
      <c r="D252" s="133">
        <v>1</v>
      </c>
      <c r="E252" s="208">
        <v>5925107</v>
      </c>
      <c r="F252" s="208">
        <v>5925107</v>
      </c>
      <c r="G252" s="136" t="s">
        <v>1894</v>
      </c>
      <c r="H252" s="132"/>
    </row>
    <row r="253" spans="1:42" ht="30" customHeight="1">
      <c r="A253" s="130" t="s">
        <v>1853</v>
      </c>
      <c r="B253" s="130" t="s">
        <v>1895</v>
      </c>
      <c r="C253" s="136" t="s">
        <v>1855</v>
      </c>
      <c r="D253" s="133">
        <v>4</v>
      </c>
      <c r="E253" s="208">
        <v>6579145</v>
      </c>
      <c r="F253" s="208">
        <v>26316580</v>
      </c>
      <c r="G253" s="136" t="s">
        <v>1900</v>
      </c>
      <c r="H253" s="132"/>
    </row>
    <row r="254" spans="1:42" ht="30" customHeight="1">
      <c r="A254" s="130" t="s">
        <v>1853</v>
      </c>
      <c r="B254" s="130" t="s">
        <v>1901</v>
      </c>
      <c r="C254" s="136" t="s">
        <v>1855</v>
      </c>
      <c r="D254" s="133">
        <v>6</v>
      </c>
      <c r="E254" s="208">
        <v>6529193</v>
      </c>
      <c r="F254" s="208">
        <v>39175158</v>
      </c>
      <c r="G254" s="136" t="s">
        <v>1906</v>
      </c>
      <c r="H254" s="132"/>
    </row>
    <row r="255" spans="1:42" ht="30" customHeight="1">
      <c r="A255" s="130" t="s">
        <v>1853</v>
      </c>
      <c r="B255" s="130" t="s">
        <v>1907</v>
      </c>
      <c r="C255" s="136" t="s">
        <v>1855</v>
      </c>
      <c r="D255" s="133">
        <v>4</v>
      </c>
      <c r="E255" s="208">
        <v>10756535</v>
      </c>
      <c r="F255" s="208">
        <v>43026140</v>
      </c>
      <c r="G255" s="136" t="s">
        <v>1912</v>
      </c>
      <c r="H255" s="132"/>
    </row>
    <row r="256" spans="1:42" ht="30" customHeight="1">
      <c r="A256" s="130" t="s">
        <v>1853</v>
      </c>
      <c r="B256" s="130" t="s">
        <v>1913</v>
      </c>
      <c r="C256" s="136" t="s">
        <v>1855</v>
      </c>
      <c r="D256" s="133">
        <v>4</v>
      </c>
      <c r="E256" s="208">
        <v>6698964</v>
      </c>
      <c r="F256" s="208">
        <v>26795856</v>
      </c>
      <c r="G256" s="136" t="s">
        <v>1918</v>
      </c>
      <c r="H256" s="132"/>
    </row>
    <row r="257" spans="1:42" ht="30" customHeight="1">
      <c r="A257" s="130" t="s">
        <v>1853</v>
      </c>
      <c r="B257" s="130" t="s">
        <v>1919</v>
      </c>
      <c r="C257" s="136" t="s">
        <v>1855</v>
      </c>
      <c r="D257" s="133">
        <v>13</v>
      </c>
      <c r="E257" s="208">
        <v>6956672</v>
      </c>
      <c r="F257" s="208">
        <v>90436736</v>
      </c>
      <c r="G257" s="136" t="s">
        <v>1923</v>
      </c>
      <c r="H257" s="132"/>
      <c r="N257" s="200"/>
      <c r="O257" s="20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  <c r="AA257" s="200"/>
      <c r="AB257" s="200"/>
      <c r="AC257" s="200"/>
      <c r="AD257" s="200"/>
      <c r="AE257" s="200"/>
      <c r="AF257" s="200"/>
      <c r="AG257" s="200"/>
      <c r="AH257" s="200"/>
      <c r="AI257" s="200"/>
      <c r="AJ257" s="200"/>
      <c r="AK257" s="200"/>
      <c r="AL257" s="200"/>
      <c r="AM257" s="200"/>
      <c r="AN257" s="200"/>
      <c r="AO257" s="200"/>
      <c r="AP257" s="200"/>
    </row>
    <row r="258" spans="1:42" ht="30" customHeight="1">
      <c r="A258" s="130" t="s">
        <v>1853</v>
      </c>
      <c r="B258" s="130" t="s">
        <v>1924</v>
      </c>
      <c r="C258" s="136" t="s">
        <v>1855</v>
      </c>
      <c r="D258" s="133">
        <v>9</v>
      </c>
      <c r="E258" s="208">
        <v>8244224</v>
      </c>
      <c r="F258" s="208">
        <v>74198016</v>
      </c>
      <c r="G258" s="136" t="s">
        <v>1929</v>
      </c>
      <c r="H258" s="132"/>
      <c r="I258" s="200"/>
      <c r="J258" s="200"/>
      <c r="K258" s="7" t="s">
        <v>443</v>
      </c>
      <c r="L258" s="200"/>
      <c r="M258" s="200"/>
      <c r="N258" s="7" t="s">
        <v>56</v>
      </c>
      <c r="O258" s="20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200"/>
      <c r="AA258" s="200"/>
      <c r="AB258" s="200"/>
      <c r="AC258" s="200"/>
      <c r="AD258" s="200"/>
      <c r="AE258" s="200"/>
      <c r="AF258" s="200"/>
      <c r="AG258" s="200"/>
      <c r="AH258" s="200"/>
      <c r="AI258" s="200"/>
      <c r="AJ258" s="200"/>
      <c r="AK258" s="200"/>
      <c r="AL258" s="7" t="s">
        <v>52</v>
      </c>
      <c r="AM258" s="7" t="s">
        <v>52</v>
      </c>
      <c r="AN258" s="200"/>
      <c r="AO258" s="7" t="s">
        <v>444</v>
      </c>
      <c r="AP258" s="200">
        <v>1157</v>
      </c>
    </row>
    <row r="259" spans="1:42" ht="30" customHeight="1">
      <c r="A259" s="130" t="s">
        <v>1853</v>
      </c>
      <c r="B259" s="130" t="s">
        <v>1930</v>
      </c>
      <c r="C259" s="136" t="s">
        <v>1855</v>
      </c>
      <c r="D259" s="133">
        <v>5</v>
      </c>
      <c r="E259" s="208">
        <v>8197715</v>
      </c>
      <c r="F259" s="208">
        <v>40988575</v>
      </c>
      <c r="G259" s="136" t="s">
        <v>1935</v>
      </c>
      <c r="H259" s="132"/>
      <c r="I259" s="7" t="s">
        <v>52</v>
      </c>
      <c r="J259" s="7" t="s">
        <v>52</v>
      </c>
      <c r="K259" s="7" t="s">
        <v>443</v>
      </c>
      <c r="L259" s="7" t="s">
        <v>57</v>
      </c>
      <c r="M259" s="7" t="s">
        <v>56</v>
      </c>
      <c r="N259" s="7" t="s">
        <v>56</v>
      </c>
      <c r="O259" s="200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  <c r="AA259" s="200"/>
      <c r="AB259" s="200"/>
      <c r="AC259" s="200"/>
      <c r="AD259" s="200"/>
      <c r="AE259" s="200"/>
      <c r="AF259" s="200"/>
      <c r="AG259" s="200"/>
      <c r="AH259" s="200"/>
      <c r="AI259" s="200"/>
      <c r="AJ259" s="200"/>
      <c r="AK259" s="200"/>
      <c r="AL259" s="7" t="s">
        <v>52</v>
      </c>
      <c r="AM259" s="7" t="s">
        <v>52</v>
      </c>
      <c r="AN259" s="200"/>
      <c r="AO259" s="7" t="s">
        <v>445</v>
      </c>
      <c r="AP259" s="200">
        <v>1158</v>
      </c>
    </row>
    <row r="260" spans="1:42" ht="30" customHeight="1">
      <c r="A260" s="130" t="s">
        <v>1853</v>
      </c>
      <c r="B260" s="130" t="s">
        <v>1936</v>
      </c>
      <c r="C260" s="136" t="s">
        <v>1855</v>
      </c>
      <c r="D260" s="133">
        <v>16</v>
      </c>
      <c r="E260" s="208">
        <v>8511289</v>
      </c>
      <c r="F260" s="208">
        <v>136180624</v>
      </c>
      <c r="G260" s="136" t="s">
        <v>1939</v>
      </c>
      <c r="H260" s="132"/>
      <c r="I260" s="7" t="s">
        <v>52</v>
      </c>
      <c r="J260" s="7" t="s">
        <v>52</v>
      </c>
      <c r="K260" s="7" t="s">
        <v>443</v>
      </c>
      <c r="L260" s="7" t="s">
        <v>57</v>
      </c>
      <c r="M260" s="7" t="s">
        <v>56</v>
      </c>
      <c r="N260" s="7" t="s">
        <v>56</v>
      </c>
      <c r="O260" s="200"/>
      <c r="P260" s="200"/>
      <c r="Q260" s="200"/>
      <c r="R260" s="200"/>
      <c r="S260" s="200"/>
      <c r="T260" s="200"/>
      <c r="U260" s="200"/>
      <c r="V260" s="200"/>
      <c r="W260" s="200"/>
      <c r="X260" s="200"/>
      <c r="Y260" s="200"/>
      <c r="Z260" s="200"/>
      <c r="AA260" s="200"/>
      <c r="AB260" s="200"/>
      <c r="AC260" s="200"/>
      <c r="AD260" s="200"/>
      <c r="AE260" s="200"/>
      <c r="AF260" s="200"/>
      <c r="AG260" s="200"/>
      <c r="AH260" s="200"/>
      <c r="AI260" s="200"/>
      <c r="AJ260" s="200"/>
      <c r="AK260" s="200"/>
      <c r="AL260" s="7" t="s">
        <v>52</v>
      </c>
      <c r="AM260" s="7" t="s">
        <v>52</v>
      </c>
      <c r="AN260" s="200"/>
      <c r="AO260" s="7" t="s">
        <v>446</v>
      </c>
      <c r="AP260" s="200">
        <v>1159</v>
      </c>
    </row>
    <row r="261" spans="1:42" ht="30" customHeight="1">
      <c r="A261" s="130" t="s">
        <v>1853</v>
      </c>
      <c r="B261" s="130" t="s">
        <v>1940</v>
      </c>
      <c r="C261" s="136" t="s">
        <v>1855</v>
      </c>
      <c r="D261" s="133">
        <v>10</v>
      </c>
      <c r="E261" s="208">
        <v>14117225</v>
      </c>
      <c r="F261" s="208">
        <v>141172250</v>
      </c>
      <c r="G261" s="136" t="s">
        <v>1945</v>
      </c>
      <c r="H261" s="132"/>
      <c r="I261" s="7" t="s">
        <v>52</v>
      </c>
      <c r="J261" s="7" t="s">
        <v>52</v>
      </c>
      <c r="K261" s="7" t="s">
        <v>443</v>
      </c>
      <c r="L261" s="7" t="s">
        <v>57</v>
      </c>
      <c r="M261" s="7" t="s">
        <v>56</v>
      </c>
      <c r="N261" s="7" t="s">
        <v>57</v>
      </c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  <c r="Z261" s="200"/>
      <c r="AA261" s="200"/>
      <c r="AB261" s="200"/>
      <c r="AC261" s="200"/>
      <c r="AD261" s="200"/>
      <c r="AE261" s="200"/>
      <c r="AF261" s="200"/>
      <c r="AG261" s="200"/>
      <c r="AH261" s="200"/>
      <c r="AI261" s="200"/>
      <c r="AJ261" s="200"/>
      <c r="AK261" s="200"/>
      <c r="AL261" s="7" t="s">
        <v>52</v>
      </c>
      <c r="AM261" s="7" t="s">
        <v>52</v>
      </c>
      <c r="AN261" s="200"/>
      <c r="AO261" s="7" t="s">
        <v>447</v>
      </c>
      <c r="AP261" s="200">
        <v>1145</v>
      </c>
    </row>
    <row r="262" spans="1:42" ht="30" customHeight="1">
      <c r="A262" s="130" t="s">
        <v>1853</v>
      </c>
      <c r="B262" s="130" t="s">
        <v>1946</v>
      </c>
      <c r="C262" s="136" t="s">
        <v>1855</v>
      </c>
      <c r="D262" s="133">
        <v>1</v>
      </c>
      <c r="E262" s="208">
        <v>64500053</v>
      </c>
      <c r="F262" s="208">
        <v>64500053</v>
      </c>
      <c r="G262" s="136" t="s">
        <v>1951</v>
      </c>
      <c r="H262" s="132"/>
      <c r="I262" s="7" t="s">
        <v>52</v>
      </c>
      <c r="J262" s="7" t="s">
        <v>52</v>
      </c>
      <c r="K262" s="7" t="s">
        <v>443</v>
      </c>
      <c r="L262" s="7" t="s">
        <v>56</v>
      </c>
      <c r="M262" s="7" t="s">
        <v>56</v>
      </c>
      <c r="N262" s="7" t="s">
        <v>57</v>
      </c>
      <c r="O262" s="200"/>
      <c r="P262" s="200"/>
      <c r="Q262" s="200"/>
      <c r="R262" s="200"/>
      <c r="S262" s="200"/>
      <c r="T262" s="200"/>
      <c r="U262" s="200"/>
      <c r="V262" s="200"/>
      <c r="W262" s="200"/>
      <c r="X262" s="200"/>
      <c r="Y262" s="200"/>
      <c r="Z262" s="200"/>
      <c r="AA262" s="200"/>
      <c r="AB262" s="200"/>
      <c r="AC262" s="200"/>
      <c r="AD262" s="200"/>
      <c r="AE262" s="200"/>
      <c r="AF262" s="200"/>
      <c r="AG262" s="200"/>
      <c r="AH262" s="200"/>
      <c r="AI262" s="200"/>
      <c r="AJ262" s="200"/>
      <c r="AK262" s="200"/>
      <c r="AL262" s="7" t="s">
        <v>52</v>
      </c>
      <c r="AM262" s="7" t="s">
        <v>52</v>
      </c>
      <c r="AN262" s="200"/>
      <c r="AO262" s="7" t="s">
        <v>448</v>
      </c>
      <c r="AP262" s="200">
        <v>1146</v>
      </c>
    </row>
    <row r="263" spans="1:42" ht="30" customHeight="1">
      <c r="A263" s="130" t="s">
        <v>1952</v>
      </c>
      <c r="B263" s="130" t="s">
        <v>1953</v>
      </c>
      <c r="C263" s="136" t="s">
        <v>1855</v>
      </c>
      <c r="D263" s="133">
        <v>1</v>
      </c>
      <c r="E263" s="208">
        <v>289191</v>
      </c>
      <c r="F263" s="208">
        <v>289191</v>
      </c>
      <c r="G263" s="136" t="s">
        <v>1958</v>
      </c>
      <c r="H263" s="132"/>
      <c r="I263" s="7" t="s">
        <v>52</v>
      </c>
      <c r="J263" s="7" t="s">
        <v>52</v>
      </c>
      <c r="K263" s="7" t="s">
        <v>443</v>
      </c>
      <c r="L263" s="7" t="s">
        <v>56</v>
      </c>
      <c r="M263" s="7" t="s">
        <v>56</v>
      </c>
      <c r="N263" s="7" t="s">
        <v>57</v>
      </c>
      <c r="O263" s="200"/>
      <c r="P263" s="200"/>
      <c r="Q263" s="200"/>
      <c r="R263" s="200"/>
      <c r="S263" s="200"/>
      <c r="T263" s="200"/>
      <c r="U263" s="200"/>
      <c r="V263" s="200"/>
      <c r="W263" s="200"/>
      <c r="X263" s="200"/>
      <c r="Y263" s="200"/>
      <c r="Z263" s="200"/>
      <c r="AA263" s="200"/>
      <c r="AB263" s="200"/>
      <c r="AC263" s="200"/>
      <c r="AD263" s="200"/>
      <c r="AE263" s="200"/>
      <c r="AF263" s="200"/>
      <c r="AG263" s="200"/>
      <c r="AH263" s="200"/>
      <c r="AI263" s="200"/>
      <c r="AJ263" s="200"/>
      <c r="AK263" s="200"/>
      <c r="AL263" s="7" t="s">
        <v>52</v>
      </c>
      <c r="AM263" s="7" t="s">
        <v>52</v>
      </c>
      <c r="AN263" s="200"/>
      <c r="AO263" s="7" t="s">
        <v>449</v>
      </c>
      <c r="AP263" s="200">
        <v>1147</v>
      </c>
    </row>
    <row r="264" spans="1:42" ht="30" customHeight="1">
      <c r="A264" s="130" t="s">
        <v>1952</v>
      </c>
      <c r="B264" s="130" t="s">
        <v>1959</v>
      </c>
      <c r="C264" s="136" t="s">
        <v>1855</v>
      </c>
      <c r="D264" s="133">
        <v>1</v>
      </c>
      <c r="E264" s="208">
        <v>301093</v>
      </c>
      <c r="F264" s="208">
        <v>301093</v>
      </c>
      <c r="G264" s="136" t="s">
        <v>1962</v>
      </c>
      <c r="H264" s="132"/>
      <c r="I264" s="7" t="s">
        <v>52</v>
      </c>
      <c r="J264" s="7" t="s">
        <v>52</v>
      </c>
      <c r="K264" s="7" t="s">
        <v>443</v>
      </c>
      <c r="L264" s="7" t="s">
        <v>56</v>
      </c>
      <c r="M264" s="7" t="s">
        <v>56</v>
      </c>
      <c r="N264" s="7" t="s">
        <v>57</v>
      </c>
      <c r="O264" s="200"/>
      <c r="P264" s="200"/>
      <c r="Q264" s="200"/>
      <c r="R264" s="200"/>
      <c r="S264" s="200"/>
      <c r="T264" s="200"/>
      <c r="U264" s="200"/>
      <c r="V264" s="200"/>
      <c r="W264" s="200"/>
      <c r="X264" s="200"/>
      <c r="Y264" s="200"/>
      <c r="Z264" s="200"/>
      <c r="AA264" s="200"/>
      <c r="AB264" s="200"/>
      <c r="AC264" s="200"/>
      <c r="AD264" s="200"/>
      <c r="AE264" s="200"/>
      <c r="AF264" s="200"/>
      <c r="AG264" s="200"/>
      <c r="AH264" s="200"/>
      <c r="AI264" s="200"/>
      <c r="AJ264" s="200"/>
      <c r="AK264" s="200"/>
      <c r="AL264" s="7" t="s">
        <v>52</v>
      </c>
      <c r="AM264" s="7" t="s">
        <v>52</v>
      </c>
      <c r="AN264" s="200"/>
      <c r="AO264" s="7" t="s">
        <v>451</v>
      </c>
      <c r="AP264" s="200">
        <v>1148</v>
      </c>
    </row>
    <row r="265" spans="1:42" ht="30" customHeight="1">
      <c r="A265" s="130" t="s">
        <v>1952</v>
      </c>
      <c r="B265" s="130" t="s">
        <v>1963</v>
      </c>
      <c r="C265" s="136" t="s">
        <v>1855</v>
      </c>
      <c r="D265" s="133">
        <v>5</v>
      </c>
      <c r="E265" s="208">
        <v>459151</v>
      </c>
      <c r="F265" s="208">
        <v>2295755</v>
      </c>
      <c r="G265" s="136" t="s">
        <v>1967</v>
      </c>
      <c r="H265" s="132"/>
      <c r="I265" s="7" t="s">
        <v>52</v>
      </c>
      <c r="J265" s="7" t="s">
        <v>52</v>
      </c>
      <c r="K265" s="7" t="s">
        <v>443</v>
      </c>
      <c r="L265" s="7" t="s">
        <v>56</v>
      </c>
      <c r="M265" s="7" t="s">
        <v>56</v>
      </c>
      <c r="N265" s="7" t="s">
        <v>57</v>
      </c>
      <c r="O265" s="200"/>
      <c r="P265" s="200"/>
      <c r="Q265" s="200"/>
      <c r="R265" s="200"/>
      <c r="S265" s="200"/>
      <c r="T265" s="200"/>
      <c r="U265" s="200"/>
      <c r="V265" s="200"/>
      <c r="W265" s="200"/>
      <c r="X265" s="200"/>
      <c r="Y265" s="200"/>
      <c r="Z265" s="200"/>
      <c r="AA265" s="200"/>
      <c r="AB265" s="200"/>
      <c r="AC265" s="200"/>
      <c r="AD265" s="200"/>
      <c r="AE265" s="200"/>
      <c r="AF265" s="200"/>
      <c r="AG265" s="200"/>
      <c r="AH265" s="200"/>
      <c r="AI265" s="200"/>
      <c r="AJ265" s="200"/>
      <c r="AK265" s="200"/>
      <c r="AL265" s="7" t="s">
        <v>52</v>
      </c>
      <c r="AM265" s="7" t="s">
        <v>52</v>
      </c>
      <c r="AN265" s="200"/>
      <c r="AO265" s="7" t="s">
        <v>452</v>
      </c>
      <c r="AP265" s="200">
        <v>1149</v>
      </c>
    </row>
    <row r="266" spans="1:42" ht="30" customHeight="1">
      <c r="A266" s="130" t="s">
        <v>1968</v>
      </c>
      <c r="B266" s="130" t="s">
        <v>1969</v>
      </c>
      <c r="C266" s="136" t="s">
        <v>1855</v>
      </c>
      <c r="D266" s="133">
        <v>4</v>
      </c>
      <c r="E266" s="208">
        <v>240458</v>
      </c>
      <c r="F266" s="208">
        <v>961832</v>
      </c>
      <c r="G266" s="136" t="s">
        <v>1973</v>
      </c>
      <c r="H266" s="132"/>
      <c r="I266" s="7" t="s">
        <v>52</v>
      </c>
      <c r="J266" s="7" t="s">
        <v>52</v>
      </c>
      <c r="K266" s="7" t="s">
        <v>443</v>
      </c>
      <c r="L266" s="7" t="s">
        <v>56</v>
      </c>
      <c r="M266" s="7" t="s">
        <v>56</v>
      </c>
      <c r="N266" s="7" t="s">
        <v>57</v>
      </c>
      <c r="O266" s="200"/>
      <c r="P266" s="200"/>
      <c r="Q266" s="200"/>
      <c r="R266" s="200"/>
      <c r="S266" s="200"/>
      <c r="T266" s="200"/>
      <c r="U266" s="200"/>
      <c r="V266" s="200"/>
      <c r="W266" s="200"/>
      <c r="X266" s="200"/>
      <c r="Y266" s="200"/>
      <c r="Z266" s="200"/>
      <c r="AA266" s="200"/>
      <c r="AB266" s="200"/>
      <c r="AC266" s="200"/>
      <c r="AD266" s="200"/>
      <c r="AE266" s="200"/>
      <c r="AF266" s="200"/>
      <c r="AG266" s="200"/>
      <c r="AH266" s="200"/>
      <c r="AI266" s="200"/>
      <c r="AJ266" s="200"/>
      <c r="AK266" s="200"/>
      <c r="AL266" s="7" t="s">
        <v>52</v>
      </c>
      <c r="AM266" s="7" t="s">
        <v>52</v>
      </c>
      <c r="AN266" s="200"/>
      <c r="AO266" s="7" t="s">
        <v>453</v>
      </c>
      <c r="AP266" s="200">
        <v>1150</v>
      </c>
    </row>
    <row r="267" spans="1:42" ht="30" customHeight="1">
      <c r="A267" s="130" t="s">
        <v>1968</v>
      </c>
      <c r="B267" s="130" t="s">
        <v>1974</v>
      </c>
      <c r="C267" s="136" t="s">
        <v>1855</v>
      </c>
      <c r="D267" s="133">
        <v>8</v>
      </c>
      <c r="E267" s="208">
        <v>240458</v>
      </c>
      <c r="F267" s="208">
        <v>1923664</v>
      </c>
      <c r="G267" s="136" t="s">
        <v>1975</v>
      </c>
      <c r="H267" s="132"/>
      <c r="I267" s="7" t="s">
        <v>52</v>
      </c>
      <c r="J267" s="7" t="s">
        <v>52</v>
      </c>
      <c r="K267" s="7" t="s">
        <v>443</v>
      </c>
      <c r="L267" s="7" t="s">
        <v>56</v>
      </c>
      <c r="M267" s="7" t="s">
        <v>56</v>
      </c>
      <c r="N267" s="7" t="s">
        <v>57</v>
      </c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  <c r="Z267" s="200"/>
      <c r="AA267" s="200"/>
      <c r="AB267" s="200"/>
      <c r="AC267" s="200"/>
      <c r="AD267" s="200"/>
      <c r="AE267" s="200"/>
      <c r="AF267" s="200"/>
      <c r="AG267" s="200"/>
      <c r="AH267" s="200"/>
      <c r="AI267" s="200"/>
      <c r="AJ267" s="200"/>
      <c r="AK267" s="200"/>
      <c r="AL267" s="7" t="s">
        <v>52</v>
      </c>
      <c r="AM267" s="7" t="s">
        <v>52</v>
      </c>
      <c r="AN267" s="200"/>
      <c r="AO267" s="7" t="s">
        <v>454</v>
      </c>
      <c r="AP267" s="200">
        <v>1151</v>
      </c>
    </row>
    <row r="268" spans="1:42" ht="30" customHeight="1">
      <c r="A268" s="130" t="s">
        <v>1968</v>
      </c>
      <c r="B268" s="130" t="s">
        <v>1976</v>
      </c>
      <c r="C268" s="136" t="s">
        <v>1855</v>
      </c>
      <c r="D268" s="133">
        <v>6</v>
      </c>
      <c r="E268" s="208">
        <v>240458</v>
      </c>
      <c r="F268" s="208">
        <v>1442748</v>
      </c>
      <c r="G268" s="136" t="s">
        <v>1975</v>
      </c>
      <c r="H268" s="132"/>
      <c r="I268" s="7" t="s">
        <v>52</v>
      </c>
      <c r="J268" s="7" t="s">
        <v>52</v>
      </c>
      <c r="K268" s="7" t="s">
        <v>443</v>
      </c>
      <c r="L268" s="7" t="s">
        <v>56</v>
      </c>
      <c r="M268" s="7" t="s">
        <v>56</v>
      </c>
      <c r="N268" s="7" t="s">
        <v>57</v>
      </c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  <c r="AA268" s="200"/>
      <c r="AB268" s="200"/>
      <c r="AC268" s="200"/>
      <c r="AD268" s="200"/>
      <c r="AE268" s="200"/>
      <c r="AF268" s="200"/>
      <c r="AG268" s="200"/>
      <c r="AH268" s="200"/>
      <c r="AI268" s="200"/>
      <c r="AJ268" s="200"/>
      <c r="AK268" s="200"/>
      <c r="AL268" s="7" t="s">
        <v>52</v>
      </c>
      <c r="AM268" s="7" t="s">
        <v>52</v>
      </c>
      <c r="AN268" s="200"/>
      <c r="AO268" s="7" t="s">
        <v>455</v>
      </c>
      <c r="AP268" s="200">
        <v>1152</v>
      </c>
    </row>
    <row r="269" spans="1:42" ht="30" customHeight="1">
      <c r="A269" s="130" t="s">
        <v>1977</v>
      </c>
      <c r="B269" s="130" t="s">
        <v>1978</v>
      </c>
      <c r="C269" s="136" t="s">
        <v>1855</v>
      </c>
      <c r="D269" s="133">
        <v>12</v>
      </c>
      <c r="E269" s="208">
        <v>1121981</v>
      </c>
      <c r="F269" s="208">
        <v>13463772</v>
      </c>
      <c r="G269" s="136" t="s">
        <v>1982</v>
      </c>
      <c r="H269" s="132"/>
      <c r="I269" s="7" t="s">
        <v>52</v>
      </c>
      <c r="J269" s="7" t="s">
        <v>52</v>
      </c>
      <c r="K269" s="7" t="s">
        <v>443</v>
      </c>
      <c r="L269" s="7" t="s">
        <v>56</v>
      </c>
      <c r="M269" s="7" t="s">
        <v>56</v>
      </c>
      <c r="N269" s="7" t="s">
        <v>56</v>
      </c>
      <c r="O269" s="20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0"/>
      <c r="Z269" s="200"/>
      <c r="AA269" s="200"/>
      <c r="AB269" s="200"/>
      <c r="AC269" s="200"/>
      <c r="AD269" s="200"/>
      <c r="AE269" s="200"/>
      <c r="AF269" s="200"/>
      <c r="AG269" s="200"/>
      <c r="AH269" s="200"/>
      <c r="AI269" s="200"/>
      <c r="AJ269" s="200"/>
      <c r="AK269" s="200"/>
      <c r="AL269" s="7" t="s">
        <v>52</v>
      </c>
      <c r="AM269" s="7" t="s">
        <v>52</v>
      </c>
      <c r="AN269" s="200"/>
      <c r="AO269" s="7" t="s">
        <v>456</v>
      </c>
      <c r="AP269" s="200">
        <v>1153</v>
      </c>
    </row>
    <row r="270" spans="1:42" ht="30" customHeight="1">
      <c r="A270" s="130" t="s">
        <v>1977</v>
      </c>
      <c r="B270" s="130" t="s">
        <v>1983</v>
      </c>
      <c r="C270" s="136" t="s">
        <v>1855</v>
      </c>
      <c r="D270" s="133">
        <v>13</v>
      </c>
      <c r="E270" s="208">
        <v>1121981</v>
      </c>
      <c r="F270" s="208">
        <v>14585753</v>
      </c>
      <c r="G270" s="136" t="s">
        <v>1982</v>
      </c>
      <c r="H270" s="132"/>
      <c r="I270" s="7" t="s">
        <v>52</v>
      </c>
      <c r="J270" s="7" t="s">
        <v>52</v>
      </c>
      <c r="K270" s="7" t="s">
        <v>443</v>
      </c>
      <c r="L270" s="7" t="s">
        <v>57</v>
      </c>
      <c r="M270" s="7" t="s">
        <v>56</v>
      </c>
      <c r="N270" s="7" t="s">
        <v>57</v>
      </c>
      <c r="O270" s="200"/>
      <c r="P270" s="200"/>
      <c r="Q270" s="200"/>
      <c r="R270" s="200"/>
      <c r="S270" s="200"/>
      <c r="T270" s="200"/>
      <c r="U270" s="200"/>
      <c r="V270" s="200"/>
      <c r="W270" s="200"/>
      <c r="X270" s="200"/>
      <c r="Y270" s="200"/>
      <c r="Z270" s="200"/>
      <c r="AA270" s="200"/>
      <c r="AB270" s="200"/>
      <c r="AC270" s="200"/>
      <c r="AD270" s="200"/>
      <c r="AE270" s="200"/>
      <c r="AF270" s="200"/>
      <c r="AG270" s="200"/>
      <c r="AH270" s="200"/>
      <c r="AI270" s="200"/>
      <c r="AJ270" s="200"/>
      <c r="AK270" s="200"/>
      <c r="AL270" s="7" t="s">
        <v>52</v>
      </c>
      <c r="AM270" s="7" t="s">
        <v>52</v>
      </c>
      <c r="AN270" s="200"/>
      <c r="AO270" s="7" t="s">
        <v>457</v>
      </c>
      <c r="AP270" s="200">
        <v>1154</v>
      </c>
    </row>
    <row r="271" spans="1:42" ht="30" customHeight="1">
      <c r="A271" s="130" t="s">
        <v>1977</v>
      </c>
      <c r="B271" s="130" t="s">
        <v>1984</v>
      </c>
      <c r="C271" s="136" t="s">
        <v>1855</v>
      </c>
      <c r="D271" s="133">
        <v>18</v>
      </c>
      <c r="E271" s="208">
        <v>1422774</v>
      </c>
      <c r="F271" s="208">
        <v>25609932</v>
      </c>
      <c r="G271" s="136" t="s">
        <v>1988</v>
      </c>
      <c r="H271" s="132"/>
      <c r="I271" s="7" t="s">
        <v>52</v>
      </c>
      <c r="J271" s="7" t="s">
        <v>52</v>
      </c>
      <c r="K271" s="7" t="s">
        <v>443</v>
      </c>
      <c r="L271" s="7" t="s">
        <v>56</v>
      </c>
      <c r="M271" s="7" t="s">
        <v>56</v>
      </c>
      <c r="N271" s="7" t="s">
        <v>57</v>
      </c>
      <c r="O271" s="20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  <c r="AA271" s="200"/>
      <c r="AB271" s="200"/>
      <c r="AC271" s="200"/>
      <c r="AD271" s="200"/>
      <c r="AE271" s="200"/>
      <c r="AF271" s="200"/>
      <c r="AG271" s="200"/>
      <c r="AH271" s="200"/>
      <c r="AI271" s="200"/>
      <c r="AJ271" s="200"/>
      <c r="AK271" s="200"/>
      <c r="AL271" s="7" t="s">
        <v>52</v>
      </c>
      <c r="AM271" s="7" t="s">
        <v>52</v>
      </c>
      <c r="AN271" s="200"/>
      <c r="AO271" s="7" t="s">
        <v>458</v>
      </c>
      <c r="AP271" s="200">
        <v>1155</v>
      </c>
    </row>
    <row r="272" spans="1:42" ht="30" customHeight="1">
      <c r="A272" s="130" t="s">
        <v>1977</v>
      </c>
      <c r="B272" s="130" t="s">
        <v>1989</v>
      </c>
      <c r="C272" s="136" t="s">
        <v>1855</v>
      </c>
      <c r="D272" s="133">
        <v>12</v>
      </c>
      <c r="E272" s="208">
        <v>1422774</v>
      </c>
      <c r="F272" s="208">
        <v>17073288</v>
      </c>
      <c r="G272" s="136" t="s">
        <v>1988</v>
      </c>
      <c r="H272" s="132"/>
      <c r="I272" s="7" t="s">
        <v>52</v>
      </c>
      <c r="J272" s="7" t="s">
        <v>52</v>
      </c>
      <c r="K272" s="7" t="s">
        <v>443</v>
      </c>
      <c r="L272" s="7" t="s">
        <v>56</v>
      </c>
      <c r="M272" s="7" t="s">
        <v>56</v>
      </c>
      <c r="N272" s="7" t="s">
        <v>57</v>
      </c>
      <c r="O272" s="20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  <c r="AA272" s="200"/>
      <c r="AB272" s="200"/>
      <c r="AC272" s="200"/>
      <c r="AD272" s="200"/>
      <c r="AE272" s="200"/>
      <c r="AF272" s="200"/>
      <c r="AG272" s="200"/>
      <c r="AH272" s="200"/>
      <c r="AI272" s="200"/>
      <c r="AJ272" s="200"/>
      <c r="AK272" s="200"/>
      <c r="AL272" s="7" t="s">
        <v>52</v>
      </c>
      <c r="AM272" s="7" t="s">
        <v>52</v>
      </c>
      <c r="AN272" s="200"/>
      <c r="AO272" s="7" t="s">
        <v>459</v>
      </c>
      <c r="AP272" s="200">
        <v>1156</v>
      </c>
    </row>
    <row r="273" spans="1:42" ht="30" customHeight="1">
      <c r="A273" s="130" t="s">
        <v>1167</v>
      </c>
      <c r="B273" s="130" t="s">
        <v>1990</v>
      </c>
      <c r="C273" s="136" t="s">
        <v>960</v>
      </c>
      <c r="D273" s="133">
        <v>15.760999999999999</v>
      </c>
      <c r="E273" s="208">
        <v>2710715</v>
      </c>
      <c r="F273" s="208">
        <v>42723577</v>
      </c>
      <c r="G273" s="136" t="s">
        <v>1994</v>
      </c>
      <c r="H273" s="132"/>
      <c r="I273" s="7" t="s">
        <v>52</v>
      </c>
      <c r="J273" s="7" t="s">
        <v>52</v>
      </c>
      <c r="K273" s="7" t="s">
        <v>443</v>
      </c>
      <c r="L273" s="7" t="s">
        <v>56</v>
      </c>
      <c r="M273" s="7" t="s">
        <v>56</v>
      </c>
      <c r="N273" s="7" t="s">
        <v>57</v>
      </c>
      <c r="O273" s="200"/>
      <c r="P273" s="200"/>
      <c r="Q273" s="200"/>
      <c r="R273" s="200">
        <v>1</v>
      </c>
      <c r="S273" s="200"/>
      <c r="T273" s="200"/>
      <c r="U273" s="200"/>
      <c r="V273" s="200"/>
      <c r="W273" s="200"/>
      <c r="X273" s="200"/>
      <c r="Y273" s="200"/>
      <c r="Z273" s="200"/>
      <c r="AA273" s="200"/>
      <c r="AB273" s="200"/>
      <c r="AC273" s="200"/>
      <c r="AD273" s="200"/>
      <c r="AE273" s="200"/>
      <c r="AF273" s="200"/>
      <c r="AG273" s="200"/>
      <c r="AH273" s="200"/>
      <c r="AI273" s="200"/>
      <c r="AJ273" s="200"/>
      <c r="AK273" s="200"/>
      <c r="AL273" s="7" t="s">
        <v>52</v>
      </c>
      <c r="AM273" s="7" t="s">
        <v>52</v>
      </c>
      <c r="AN273" s="200"/>
      <c r="AO273" s="7" t="s">
        <v>460</v>
      </c>
      <c r="AP273" s="200">
        <v>1160</v>
      </c>
    </row>
    <row r="274" spans="1:42" ht="30" customHeight="1">
      <c r="A274" s="130" t="s">
        <v>1167</v>
      </c>
      <c r="B274" s="130" t="s">
        <v>1995</v>
      </c>
      <c r="C274" s="136" t="s">
        <v>960</v>
      </c>
      <c r="D274" s="133">
        <v>0.32200000000000001</v>
      </c>
      <c r="E274" s="208">
        <v>3047826</v>
      </c>
      <c r="F274" s="208">
        <v>981398</v>
      </c>
      <c r="G274" s="136" t="s">
        <v>1999</v>
      </c>
      <c r="H274" s="132"/>
      <c r="I274" s="7" t="s">
        <v>52</v>
      </c>
      <c r="J274" s="7" t="s">
        <v>52</v>
      </c>
      <c r="K274" s="7" t="s">
        <v>443</v>
      </c>
      <c r="L274" s="7" t="s">
        <v>56</v>
      </c>
      <c r="M274" s="7" t="s">
        <v>56</v>
      </c>
      <c r="N274" s="7" t="s">
        <v>57</v>
      </c>
      <c r="O274" s="200"/>
      <c r="P274" s="200"/>
      <c r="Q274" s="200"/>
      <c r="R274" s="200">
        <v>1</v>
      </c>
      <c r="S274" s="200"/>
      <c r="T274" s="200"/>
      <c r="U274" s="200"/>
      <c r="V274" s="200"/>
      <c r="W274" s="200"/>
      <c r="X274" s="200"/>
      <c r="Y274" s="200"/>
      <c r="Z274" s="200"/>
      <c r="AA274" s="200"/>
      <c r="AB274" s="200"/>
      <c r="AC274" s="200"/>
      <c r="AD274" s="200"/>
      <c r="AE274" s="200"/>
      <c r="AF274" s="200"/>
      <c r="AG274" s="200"/>
      <c r="AH274" s="200"/>
      <c r="AI274" s="200"/>
      <c r="AJ274" s="200"/>
      <c r="AK274" s="200"/>
      <c r="AL274" s="7" t="s">
        <v>52</v>
      </c>
      <c r="AM274" s="7" t="s">
        <v>52</v>
      </c>
      <c r="AN274" s="200"/>
      <c r="AO274" s="7" t="s">
        <v>461</v>
      </c>
      <c r="AP274" s="200">
        <v>1161</v>
      </c>
    </row>
    <row r="275" spans="1:42" ht="30" customHeight="1">
      <c r="A275" s="130" t="s">
        <v>1167</v>
      </c>
      <c r="B275" s="130" t="s">
        <v>2000</v>
      </c>
      <c r="C275" s="136" t="s">
        <v>960</v>
      </c>
      <c r="D275" s="133">
        <v>0.35299999999999998</v>
      </c>
      <c r="E275" s="208">
        <v>3042668</v>
      </c>
      <c r="F275" s="208">
        <v>1074060</v>
      </c>
      <c r="G275" s="136" t="s">
        <v>2004</v>
      </c>
      <c r="H275" s="132"/>
      <c r="I275" s="7" t="s">
        <v>52</v>
      </c>
      <c r="J275" s="7" t="s">
        <v>52</v>
      </c>
      <c r="K275" s="7" t="s">
        <v>443</v>
      </c>
      <c r="L275" s="7" t="s">
        <v>56</v>
      </c>
      <c r="M275" s="7" t="s">
        <v>56</v>
      </c>
      <c r="N275" s="7" t="s">
        <v>57</v>
      </c>
      <c r="O275" s="200"/>
      <c r="P275" s="200"/>
      <c r="Q275" s="200"/>
      <c r="R275" s="200">
        <v>1</v>
      </c>
      <c r="S275" s="200"/>
      <c r="T275" s="200"/>
      <c r="U275" s="200"/>
      <c r="V275" s="200"/>
      <c r="W275" s="200"/>
      <c r="X275" s="200"/>
      <c r="Y275" s="200"/>
      <c r="Z275" s="200"/>
      <c r="AA275" s="200"/>
      <c r="AB275" s="200"/>
      <c r="AC275" s="200"/>
      <c r="AD275" s="200"/>
      <c r="AE275" s="200"/>
      <c r="AF275" s="200"/>
      <c r="AG275" s="200"/>
      <c r="AH275" s="200"/>
      <c r="AI275" s="200"/>
      <c r="AJ275" s="200"/>
      <c r="AK275" s="200"/>
      <c r="AL275" s="7" t="s">
        <v>52</v>
      </c>
      <c r="AM275" s="7" t="s">
        <v>52</v>
      </c>
      <c r="AN275" s="200"/>
      <c r="AO275" s="7" t="s">
        <v>462</v>
      </c>
      <c r="AP275" s="200">
        <v>1162</v>
      </c>
    </row>
    <row r="276" spans="1:42" ht="30" customHeight="1">
      <c r="A276" s="130" t="s">
        <v>1167</v>
      </c>
      <c r="B276" s="130" t="s">
        <v>2005</v>
      </c>
      <c r="C276" s="136" t="s">
        <v>960</v>
      </c>
      <c r="D276" s="133">
        <v>0.13</v>
      </c>
      <c r="E276" s="208">
        <v>3374621</v>
      </c>
      <c r="F276" s="208">
        <v>438699</v>
      </c>
      <c r="G276" s="136" t="s">
        <v>2009</v>
      </c>
      <c r="H276" s="132"/>
      <c r="I276" s="7" t="s">
        <v>52</v>
      </c>
      <c r="J276" s="7" t="s">
        <v>52</v>
      </c>
      <c r="K276" s="7" t="s">
        <v>443</v>
      </c>
      <c r="L276" s="7" t="s">
        <v>56</v>
      </c>
      <c r="M276" s="7" t="s">
        <v>56</v>
      </c>
      <c r="N276" s="7" t="s">
        <v>56</v>
      </c>
      <c r="O276" s="200">
        <v>1</v>
      </c>
      <c r="P276" s="200">
        <v>0</v>
      </c>
      <c r="Q276" s="200">
        <v>0.03</v>
      </c>
      <c r="R276" s="200"/>
      <c r="S276" s="200"/>
      <c r="T276" s="200"/>
      <c r="U276" s="200"/>
      <c r="V276" s="200"/>
      <c r="W276" s="200"/>
      <c r="X276" s="200"/>
      <c r="Y276" s="200"/>
      <c r="Z276" s="200"/>
      <c r="AA276" s="200"/>
      <c r="AB276" s="200"/>
      <c r="AC276" s="200"/>
      <c r="AD276" s="200"/>
      <c r="AE276" s="200"/>
      <c r="AF276" s="200"/>
      <c r="AG276" s="200"/>
      <c r="AH276" s="200"/>
      <c r="AI276" s="200"/>
      <c r="AJ276" s="200"/>
      <c r="AK276" s="200"/>
      <c r="AL276" s="7" t="s">
        <v>52</v>
      </c>
      <c r="AM276" s="7" t="s">
        <v>52</v>
      </c>
      <c r="AN276" s="200"/>
      <c r="AO276" s="7" t="s">
        <v>463</v>
      </c>
      <c r="AP276" s="200">
        <v>2598</v>
      </c>
    </row>
    <row r="277" spans="1:42" ht="30" customHeight="1">
      <c r="A277" s="130" t="s">
        <v>1167</v>
      </c>
      <c r="B277" s="130" t="s">
        <v>2010</v>
      </c>
      <c r="C277" s="136" t="s">
        <v>960</v>
      </c>
      <c r="D277" s="133">
        <v>0.46200000000000002</v>
      </c>
      <c r="E277" s="208">
        <v>4373471</v>
      </c>
      <c r="F277" s="208">
        <v>2020542</v>
      </c>
      <c r="G277" s="136" t="s">
        <v>2014</v>
      </c>
      <c r="H277" s="132"/>
      <c r="I277" s="7" t="s">
        <v>52</v>
      </c>
      <c r="J277" s="7" t="s">
        <v>52</v>
      </c>
      <c r="K277" s="7" t="s">
        <v>443</v>
      </c>
      <c r="L277" s="7" t="s">
        <v>56</v>
      </c>
      <c r="M277" s="7" t="s">
        <v>56</v>
      </c>
    </row>
    <row r="278" spans="1:42" ht="30" customHeight="1">
      <c r="A278" s="130" t="s">
        <v>1043</v>
      </c>
      <c r="B278" s="130" t="s">
        <v>1044</v>
      </c>
      <c r="C278" s="136" t="s">
        <v>1045</v>
      </c>
      <c r="D278" s="135">
        <v>8795.25</v>
      </c>
      <c r="E278" s="208">
        <v>696</v>
      </c>
      <c r="F278" s="208">
        <v>6121493</v>
      </c>
      <c r="G278" s="136" t="s">
        <v>1050</v>
      </c>
      <c r="H278" s="132"/>
    </row>
    <row r="279" spans="1:42" ht="30" customHeight="1">
      <c r="A279" s="130" t="s">
        <v>1051</v>
      </c>
      <c r="B279" s="130" t="s">
        <v>1067</v>
      </c>
      <c r="C279" s="136" t="s">
        <v>1045</v>
      </c>
      <c r="D279" s="135">
        <v>1147.7</v>
      </c>
      <c r="E279" s="208">
        <v>650</v>
      </c>
      <c r="F279" s="208">
        <v>746003</v>
      </c>
      <c r="G279" s="136" t="s">
        <v>1071</v>
      </c>
      <c r="H279" s="132"/>
    </row>
    <row r="280" spans="1:42" ht="30" customHeight="1">
      <c r="A280" s="130" t="s">
        <v>1051</v>
      </c>
      <c r="B280" s="130" t="s">
        <v>1072</v>
      </c>
      <c r="C280" s="136" t="s">
        <v>1045</v>
      </c>
      <c r="D280" s="135">
        <v>4131.07</v>
      </c>
      <c r="E280" s="208">
        <v>668</v>
      </c>
      <c r="F280" s="208">
        <v>2759553</v>
      </c>
      <c r="G280" s="136" t="s">
        <v>1075</v>
      </c>
      <c r="H280" s="132"/>
    </row>
    <row r="281" spans="1:42" ht="30" customHeight="1">
      <c r="A281" s="130" t="s">
        <v>1051</v>
      </c>
      <c r="B281" s="130" t="s">
        <v>2015</v>
      </c>
      <c r="C281" s="136" t="s">
        <v>1045</v>
      </c>
      <c r="D281" s="135">
        <v>3516.48</v>
      </c>
      <c r="E281" s="208">
        <v>913</v>
      </c>
      <c r="F281" s="208">
        <v>3210545</v>
      </c>
      <c r="G281" s="136" t="s">
        <v>1080</v>
      </c>
      <c r="H281" s="132"/>
    </row>
    <row r="282" spans="1:42" ht="30" customHeight="1">
      <c r="A282" s="130" t="s">
        <v>1081</v>
      </c>
      <c r="B282" s="130" t="s">
        <v>52</v>
      </c>
      <c r="C282" s="136" t="s">
        <v>1045</v>
      </c>
      <c r="D282" s="133">
        <v>956.42</v>
      </c>
      <c r="E282" s="208">
        <v>3538</v>
      </c>
      <c r="F282" s="208">
        <v>3383813</v>
      </c>
      <c r="G282" s="136" t="s">
        <v>1086</v>
      </c>
      <c r="H282" s="132"/>
    </row>
    <row r="283" spans="1:42" ht="30" customHeight="1">
      <c r="A283" s="130" t="s">
        <v>1081</v>
      </c>
      <c r="B283" s="130" t="s">
        <v>1015</v>
      </c>
      <c r="C283" s="136" t="s">
        <v>1045</v>
      </c>
      <c r="D283" s="135">
        <v>3442.54</v>
      </c>
      <c r="E283" s="208">
        <v>3741</v>
      </c>
      <c r="F283" s="208">
        <v>12878541</v>
      </c>
      <c r="G283" s="136" t="s">
        <v>1089</v>
      </c>
      <c r="H283" s="132"/>
    </row>
    <row r="284" spans="1:42" ht="30" customHeight="1">
      <c r="A284" s="130" t="s">
        <v>1081</v>
      </c>
      <c r="B284" s="130" t="s">
        <v>1021</v>
      </c>
      <c r="C284" s="136" t="s">
        <v>1045</v>
      </c>
      <c r="D284" s="135">
        <v>2668.51</v>
      </c>
      <c r="E284" s="208">
        <v>7662</v>
      </c>
      <c r="F284" s="208">
        <v>20446122</v>
      </c>
      <c r="G284" s="136" t="s">
        <v>1094</v>
      </c>
      <c r="H284" s="132"/>
    </row>
    <row r="285" spans="1:42" ht="30" customHeight="1">
      <c r="A285" s="130" t="s">
        <v>1095</v>
      </c>
      <c r="B285" s="130" t="s">
        <v>52</v>
      </c>
      <c r="C285" s="136" t="s">
        <v>1045</v>
      </c>
      <c r="D285" s="133">
        <v>191.28</v>
      </c>
      <c r="E285" s="208">
        <v>1262</v>
      </c>
      <c r="F285" s="208">
        <v>241395</v>
      </c>
      <c r="G285" s="136" t="s">
        <v>1099</v>
      </c>
      <c r="H285" s="132"/>
    </row>
    <row r="286" spans="1:42" ht="30" customHeight="1">
      <c r="A286" s="130" t="s">
        <v>1095</v>
      </c>
      <c r="B286" s="130" t="s">
        <v>1015</v>
      </c>
      <c r="C286" s="136" t="s">
        <v>1045</v>
      </c>
      <c r="D286" s="133">
        <v>688.53</v>
      </c>
      <c r="E286" s="208">
        <v>1347</v>
      </c>
      <c r="F286" s="208">
        <v>927449</v>
      </c>
      <c r="G286" s="136" t="s">
        <v>1102</v>
      </c>
      <c r="H286" s="132"/>
    </row>
    <row r="287" spans="1:42" ht="30" customHeight="1">
      <c r="A287" s="130" t="s">
        <v>1095</v>
      </c>
      <c r="B287" s="130" t="s">
        <v>1021</v>
      </c>
      <c r="C287" s="136" t="s">
        <v>1045</v>
      </c>
      <c r="D287" s="133">
        <v>586.09</v>
      </c>
      <c r="E287" s="208">
        <v>3033</v>
      </c>
      <c r="F287" s="208">
        <v>1777610</v>
      </c>
      <c r="G287" s="136" t="s">
        <v>1106</v>
      </c>
      <c r="H287" s="132"/>
    </row>
    <row r="288" spans="1:42" ht="30" customHeight="1">
      <c r="A288" s="130" t="s">
        <v>1107</v>
      </c>
      <c r="B288" s="130" t="s">
        <v>2016</v>
      </c>
      <c r="C288" s="136" t="s">
        <v>1855</v>
      </c>
      <c r="D288" s="133">
        <v>12</v>
      </c>
      <c r="E288" s="208">
        <v>1697550</v>
      </c>
      <c r="F288" s="208">
        <v>20370600</v>
      </c>
      <c r="G288" s="136" t="s">
        <v>2020</v>
      </c>
      <c r="H288" s="132"/>
    </row>
    <row r="289" spans="1:13" ht="30" customHeight="1">
      <c r="A289" s="130" t="s">
        <v>1107</v>
      </c>
      <c r="B289" s="130" t="s">
        <v>2021</v>
      </c>
      <c r="C289" s="136" t="s">
        <v>1855</v>
      </c>
      <c r="D289" s="133">
        <v>47</v>
      </c>
      <c r="E289" s="208">
        <v>1773622</v>
      </c>
      <c r="F289" s="208">
        <v>83360234</v>
      </c>
      <c r="G289" s="136" t="s">
        <v>2024</v>
      </c>
      <c r="H289" s="132"/>
    </row>
    <row r="290" spans="1:13" s="199" customFormat="1" ht="30" customHeight="1">
      <c r="A290" s="130" t="s">
        <v>1107</v>
      </c>
      <c r="B290" s="130" t="s">
        <v>2025</v>
      </c>
      <c r="C290" s="136" t="s">
        <v>1855</v>
      </c>
      <c r="D290" s="133">
        <v>39</v>
      </c>
      <c r="E290" s="208">
        <v>3412453</v>
      </c>
      <c r="F290" s="208">
        <v>133085667</v>
      </c>
      <c r="G290" s="136" t="s">
        <v>2029</v>
      </c>
      <c r="H290" s="132"/>
      <c r="I290" s="2"/>
      <c r="J290" s="2"/>
      <c r="K290" s="2"/>
      <c r="L290" s="2"/>
      <c r="M290" s="2"/>
    </row>
    <row r="291" spans="1:13" ht="30" customHeight="1">
      <c r="A291" s="191" t="s">
        <v>1851</v>
      </c>
      <c r="B291" s="191" t="s">
        <v>52</v>
      </c>
      <c r="C291" s="192" t="s">
        <v>58</v>
      </c>
      <c r="D291" s="193">
        <v>1</v>
      </c>
      <c r="E291" s="207" t="s">
        <v>52</v>
      </c>
      <c r="F291" s="207">
        <v>219666867</v>
      </c>
      <c r="G291" s="192" t="s">
        <v>52</v>
      </c>
      <c r="H291" s="196"/>
      <c r="I291" s="199"/>
      <c r="J291" s="199"/>
      <c r="K291" s="199"/>
      <c r="L291" s="199"/>
      <c r="M291" s="199"/>
    </row>
    <row r="292" spans="1:13" ht="30" customHeight="1">
      <c r="A292" s="130" t="s">
        <v>2030</v>
      </c>
      <c r="B292" s="130" t="s">
        <v>2031</v>
      </c>
      <c r="C292" s="136" t="s">
        <v>1855</v>
      </c>
      <c r="D292" s="133">
        <v>14</v>
      </c>
      <c r="E292" s="208">
        <v>800000</v>
      </c>
      <c r="F292" s="208">
        <v>11200000</v>
      </c>
      <c r="G292" s="136" t="s">
        <v>2032</v>
      </c>
      <c r="H292" s="132"/>
    </row>
    <row r="293" spans="1:13" ht="30" customHeight="1">
      <c r="A293" s="130" t="s">
        <v>2030</v>
      </c>
      <c r="B293" s="130" t="s">
        <v>2033</v>
      </c>
      <c r="C293" s="136" t="s">
        <v>1855</v>
      </c>
      <c r="D293" s="133">
        <v>3</v>
      </c>
      <c r="E293" s="208">
        <v>800000</v>
      </c>
      <c r="F293" s="208">
        <v>2400000</v>
      </c>
      <c r="G293" s="136" t="s">
        <v>2034</v>
      </c>
      <c r="H293" s="132"/>
    </row>
    <row r="294" spans="1:13" ht="30" customHeight="1">
      <c r="A294" s="130" t="s">
        <v>2030</v>
      </c>
      <c r="B294" s="130" t="s">
        <v>2035</v>
      </c>
      <c r="C294" s="136" t="s">
        <v>1855</v>
      </c>
      <c r="D294" s="133">
        <v>1</v>
      </c>
      <c r="E294" s="208">
        <v>1200000</v>
      </c>
      <c r="F294" s="208">
        <v>1200000</v>
      </c>
      <c r="G294" s="136" t="s">
        <v>2036</v>
      </c>
      <c r="H294" s="132"/>
    </row>
    <row r="295" spans="1:13" ht="30" customHeight="1">
      <c r="A295" s="130" t="s">
        <v>2030</v>
      </c>
      <c r="B295" s="130" t="s">
        <v>2037</v>
      </c>
      <c r="C295" s="136" t="s">
        <v>1855</v>
      </c>
      <c r="D295" s="133">
        <v>4</v>
      </c>
      <c r="E295" s="208">
        <v>800000</v>
      </c>
      <c r="F295" s="208">
        <v>3200000</v>
      </c>
      <c r="G295" s="136" t="s">
        <v>2038</v>
      </c>
      <c r="H295" s="132"/>
    </row>
    <row r="296" spans="1:13" ht="30" customHeight="1">
      <c r="A296" s="130" t="s">
        <v>2030</v>
      </c>
      <c r="B296" s="130" t="s">
        <v>2039</v>
      </c>
      <c r="C296" s="136" t="s">
        <v>1855</v>
      </c>
      <c r="D296" s="133">
        <v>15</v>
      </c>
      <c r="E296" s="208">
        <v>800000</v>
      </c>
      <c r="F296" s="208">
        <v>12000000</v>
      </c>
      <c r="G296" s="136" t="s">
        <v>2040</v>
      </c>
      <c r="H296" s="132"/>
    </row>
    <row r="297" spans="1:13" ht="30" customHeight="1">
      <c r="A297" s="130" t="s">
        <v>2030</v>
      </c>
      <c r="B297" s="130" t="s">
        <v>2041</v>
      </c>
      <c r="C297" s="136" t="s">
        <v>1855</v>
      </c>
      <c r="D297" s="133">
        <v>26</v>
      </c>
      <c r="E297" s="208">
        <v>1200000</v>
      </c>
      <c r="F297" s="208">
        <v>31200000</v>
      </c>
      <c r="G297" s="136" t="s">
        <v>2042</v>
      </c>
      <c r="H297" s="132"/>
    </row>
    <row r="298" spans="1:13" ht="30" customHeight="1">
      <c r="A298" s="130" t="s">
        <v>2030</v>
      </c>
      <c r="B298" s="130" t="s">
        <v>2043</v>
      </c>
      <c r="C298" s="136" t="s">
        <v>1855</v>
      </c>
      <c r="D298" s="133">
        <v>31</v>
      </c>
      <c r="E298" s="208">
        <v>1200000</v>
      </c>
      <c r="F298" s="208">
        <v>37200000</v>
      </c>
      <c r="G298" s="136" t="s">
        <v>2045</v>
      </c>
      <c r="H298" s="132"/>
    </row>
    <row r="299" spans="1:13" ht="30" customHeight="1">
      <c r="A299" s="130" t="s">
        <v>2046</v>
      </c>
      <c r="B299" s="130" t="s">
        <v>2047</v>
      </c>
      <c r="C299" s="136" t="s">
        <v>1855</v>
      </c>
      <c r="D299" s="133">
        <v>14</v>
      </c>
      <c r="E299" s="208">
        <v>292409</v>
      </c>
      <c r="F299" s="208">
        <v>4093726</v>
      </c>
      <c r="G299" s="136" t="s">
        <v>2052</v>
      </c>
      <c r="H299" s="132"/>
    </row>
    <row r="300" spans="1:13" ht="30" customHeight="1">
      <c r="A300" s="130" t="s">
        <v>2046</v>
      </c>
      <c r="B300" s="130" t="s">
        <v>2053</v>
      </c>
      <c r="C300" s="136" t="s">
        <v>1855</v>
      </c>
      <c r="D300" s="133">
        <v>3</v>
      </c>
      <c r="E300" s="208">
        <v>342535</v>
      </c>
      <c r="F300" s="208">
        <v>1027605</v>
      </c>
      <c r="G300" s="136" t="s">
        <v>2058</v>
      </c>
      <c r="H300" s="132"/>
    </row>
    <row r="301" spans="1:13" ht="30" customHeight="1">
      <c r="A301" s="130" t="s">
        <v>2046</v>
      </c>
      <c r="B301" s="130" t="s">
        <v>2059</v>
      </c>
      <c r="C301" s="136" t="s">
        <v>1855</v>
      </c>
      <c r="D301" s="133">
        <v>1</v>
      </c>
      <c r="E301" s="208">
        <v>375955</v>
      </c>
      <c r="F301" s="208">
        <v>375955</v>
      </c>
      <c r="G301" s="136" t="s">
        <v>2064</v>
      </c>
      <c r="H301" s="132"/>
    </row>
    <row r="302" spans="1:13" ht="30" customHeight="1">
      <c r="A302" s="130" t="s">
        <v>2046</v>
      </c>
      <c r="B302" s="130" t="s">
        <v>2065</v>
      </c>
      <c r="C302" s="136" t="s">
        <v>1855</v>
      </c>
      <c r="D302" s="133">
        <v>4</v>
      </c>
      <c r="E302" s="208">
        <v>313296</v>
      </c>
      <c r="F302" s="208">
        <v>1253184</v>
      </c>
      <c r="G302" s="136" t="s">
        <v>2070</v>
      </c>
      <c r="H302" s="132"/>
    </row>
    <row r="303" spans="1:13" ht="30" customHeight="1">
      <c r="A303" s="130" t="s">
        <v>2046</v>
      </c>
      <c r="B303" s="130" t="s">
        <v>2071</v>
      </c>
      <c r="C303" s="136" t="s">
        <v>1855</v>
      </c>
      <c r="D303" s="133">
        <v>15</v>
      </c>
      <c r="E303" s="208">
        <v>375955</v>
      </c>
      <c r="F303" s="208">
        <v>5639325</v>
      </c>
      <c r="G303" s="136" t="s">
        <v>2072</v>
      </c>
      <c r="H303" s="132"/>
    </row>
    <row r="304" spans="1:13" ht="30" customHeight="1">
      <c r="A304" s="130" t="s">
        <v>2046</v>
      </c>
      <c r="B304" s="130" t="s">
        <v>2073</v>
      </c>
      <c r="C304" s="136" t="s">
        <v>1855</v>
      </c>
      <c r="D304" s="133">
        <v>26</v>
      </c>
      <c r="E304" s="208">
        <v>417728</v>
      </c>
      <c r="F304" s="208">
        <v>10860928</v>
      </c>
      <c r="G304" s="136" t="s">
        <v>2078</v>
      </c>
      <c r="H304" s="132"/>
    </row>
    <row r="305" spans="1:13" ht="30" customHeight="1">
      <c r="A305" s="130" t="s">
        <v>2046</v>
      </c>
      <c r="B305" s="130" t="s">
        <v>2079</v>
      </c>
      <c r="C305" s="136" t="s">
        <v>1855</v>
      </c>
      <c r="D305" s="133">
        <v>31</v>
      </c>
      <c r="E305" s="208">
        <v>501274</v>
      </c>
      <c r="F305" s="208">
        <v>15539494</v>
      </c>
      <c r="G305" s="136" t="s">
        <v>2084</v>
      </c>
      <c r="H305" s="132"/>
    </row>
    <row r="306" spans="1:13" ht="30" customHeight="1">
      <c r="A306" s="130" t="s">
        <v>2085</v>
      </c>
      <c r="B306" s="130" t="s">
        <v>2086</v>
      </c>
      <c r="C306" s="136" t="s">
        <v>1855</v>
      </c>
      <c r="D306" s="133">
        <v>7</v>
      </c>
      <c r="E306" s="208">
        <v>400000</v>
      </c>
      <c r="F306" s="208">
        <v>2800000</v>
      </c>
      <c r="G306" s="136" t="s">
        <v>2087</v>
      </c>
      <c r="H306" s="132"/>
    </row>
    <row r="307" spans="1:13" ht="30" customHeight="1">
      <c r="A307" s="130" t="s">
        <v>2088</v>
      </c>
      <c r="B307" s="130" t="s">
        <v>1953</v>
      </c>
      <c r="C307" s="136" t="s">
        <v>1855</v>
      </c>
      <c r="D307" s="133">
        <v>7</v>
      </c>
      <c r="E307" s="208">
        <v>74200</v>
      </c>
      <c r="F307" s="208">
        <v>519400</v>
      </c>
      <c r="G307" s="136" t="s">
        <v>2093</v>
      </c>
      <c r="H307" s="132"/>
    </row>
    <row r="308" spans="1:13" s="199" customFormat="1" ht="30" customHeight="1">
      <c r="A308" s="130" t="s">
        <v>1530</v>
      </c>
      <c r="B308" s="130" t="s">
        <v>2094</v>
      </c>
      <c r="C308" s="136" t="s">
        <v>1045</v>
      </c>
      <c r="D308" s="135">
        <v>8795.25</v>
      </c>
      <c r="E308" s="208">
        <v>9000</v>
      </c>
      <c r="F308" s="208">
        <v>79157250</v>
      </c>
      <c r="G308" s="136" t="s">
        <v>1532</v>
      </c>
      <c r="H308" s="132"/>
      <c r="I308" s="2"/>
      <c r="J308" s="2"/>
      <c r="K308" s="2"/>
      <c r="L308" s="2"/>
      <c r="M308" s="2"/>
    </row>
    <row r="309" spans="1:13" ht="30" customHeight="1">
      <c r="A309" s="191" t="s">
        <v>1852</v>
      </c>
      <c r="B309" s="191" t="s">
        <v>52</v>
      </c>
      <c r="C309" s="192" t="s">
        <v>58</v>
      </c>
      <c r="D309" s="193">
        <v>1</v>
      </c>
      <c r="E309" s="207" t="s">
        <v>52</v>
      </c>
      <c r="F309" s="207">
        <v>545679250</v>
      </c>
      <c r="G309" s="192" t="s">
        <v>52</v>
      </c>
      <c r="H309" s="196"/>
      <c r="I309" s="199"/>
      <c r="J309" s="199"/>
      <c r="K309" s="199"/>
      <c r="L309" s="199"/>
      <c r="M309" s="199"/>
    </row>
    <row r="310" spans="1:13" ht="30" customHeight="1">
      <c r="A310" s="130" t="s">
        <v>1629</v>
      </c>
      <c r="B310" s="130" t="s">
        <v>1630</v>
      </c>
      <c r="C310" s="136" t="s">
        <v>1045</v>
      </c>
      <c r="D310" s="135">
        <v>8795.25</v>
      </c>
      <c r="E310" s="208">
        <v>17000</v>
      </c>
      <c r="F310" s="208">
        <v>149519250</v>
      </c>
      <c r="G310" s="136" t="s">
        <v>1631</v>
      </c>
      <c r="H310" s="132"/>
    </row>
    <row r="311" spans="1:13" ht="30" customHeight="1">
      <c r="A311" s="130" t="s">
        <v>2095</v>
      </c>
      <c r="B311" s="130" t="s">
        <v>2096</v>
      </c>
      <c r="C311" s="136" t="s">
        <v>1855</v>
      </c>
      <c r="D311" s="133">
        <v>7</v>
      </c>
      <c r="E311" s="208">
        <v>24000000</v>
      </c>
      <c r="F311" s="208">
        <v>168000000</v>
      </c>
      <c r="G311" s="136" t="s">
        <v>2097</v>
      </c>
      <c r="H311" s="132"/>
    </row>
    <row r="312" spans="1:13" s="199" customFormat="1" ht="30" customHeight="1">
      <c r="A312" s="130" t="s">
        <v>2098</v>
      </c>
      <c r="B312" s="130" t="s">
        <v>2099</v>
      </c>
      <c r="C312" s="136" t="s">
        <v>1592</v>
      </c>
      <c r="D312" s="133">
        <v>4</v>
      </c>
      <c r="E312" s="208">
        <v>57040000</v>
      </c>
      <c r="F312" s="208">
        <v>228160000</v>
      </c>
      <c r="G312" s="136" t="s">
        <v>2100</v>
      </c>
      <c r="H312" s="132"/>
      <c r="I312" s="2"/>
      <c r="J312" s="2"/>
      <c r="K312" s="2"/>
      <c r="L312" s="2"/>
      <c r="M312" s="2"/>
    </row>
    <row r="313" spans="1:13" s="199" customFormat="1" ht="30" customHeight="1">
      <c r="A313" s="191" t="s">
        <v>951</v>
      </c>
      <c r="B313" s="191" t="s">
        <v>52</v>
      </c>
      <c r="C313" s="192" t="s">
        <v>58</v>
      </c>
      <c r="D313" s="193">
        <v>1</v>
      </c>
      <c r="E313" s="207" t="s">
        <v>52</v>
      </c>
      <c r="F313" s="207">
        <v>1151324699</v>
      </c>
      <c r="G313" s="192" t="s">
        <v>52</v>
      </c>
      <c r="H313" s="196"/>
    </row>
    <row r="314" spans="1:13" ht="30" customHeight="1">
      <c r="A314" s="191" t="s">
        <v>2101</v>
      </c>
      <c r="B314" s="191" t="s">
        <v>52</v>
      </c>
      <c r="C314" s="192" t="s">
        <v>58</v>
      </c>
      <c r="D314" s="193">
        <v>1</v>
      </c>
      <c r="E314" s="207" t="s">
        <v>52</v>
      </c>
      <c r="F314" s="207">
        <v>753461776</v>
      </c>
      <c r="G314" s="192" t="s">
        <v>52</v>
      </c>
      <c r="H314" s="196"/>
      <c r="I314" s="199"/>
      <c r="J314" s="199"/>
      <c r="K314" s="199"/>
      <c r="L314" s="199"/>
      <c r="M314" s="199"/>
    </row>
    <row r="315" spans="1:13" ht="30" customHeight="1">
      <c r="A315" s="130" t="s">
        <v>2103</v>
      </c>
      <c r="B315" s="130" t="s">
        <v>2104</v>
      </c>
      <c r="C315" s="136" t="s">
        <v>960</v>
      </c>
      <c r="D315" s="133">
        <v>2.3460000000000001</v>
      </c>
      <c r="E315" s="208">
        <v>13404939</v>
      </c>
      <c r="F315" s="208">
        <v>31447985</v>
      </c>
      <c r="G315" s="136" t="s">
        <v>2109</v>
      </c>
      <c r="H315" s="132"/>
    </row>
    <row r="316" spans="1:13" ht="30" customHeight="1">
      <c r="A316" s="130" t="s">
        <v>2103</v>
      </c>
      <c r="B316" s="130" t="s">
        <v>2110</v>
      </c>
      <c r="C316" s="136" t="s">
        <v>960</v>
      </c>
      <c r="D316" s="133">
        <v>4.0090000000000003</v>
      </c>
      <c r="E316" s="208">
        <v>14155241</v>
      </c>
      <c r="F316" s="208">
        <v>56748360</v>
      </c>
      <c r="G316" s="136" t="s">
        <v>2113</v>
      </c>
      <c r="H316" s="132"/>
    </row>
    <row r="317" spans="1:13" ht="30" customHeight="1">
      <c r="A317" s="130" t="s">
        <v>2103</v>
      </c>
      <c r="B317" s="130" t="s">
        <v>2114</v>
      </c>
      <c r="C317" s="136" t="s">
        <v>960</v>
      </c>
      <c r="D317" s="133">
        <v>0.53300000000000003</v>
      </c>
      <c r="E317" s="208">
        <v>26661779</v>
      </c>
      <c r="F317" s="208">
        <v>14210727</v>
      </c>
      <c r="G317" s="136" t="s">
        <v>2119</v>
      </c>
      <c r="H317" s="132"/>
    </row>
    <row r="318" spans="1:13" ht="30" customHeight="1">
      <c r="A318" s="130" t="s">
        <v>2103</v>
      </c>
      <c r="B318" s="130" t="s">
        <v>2120</v>
      </c>
      <c r="C318" s="136" t="s">
        <v>960</v>
      </c>
      <c r="D318" s="133">
        <v>20.155999999999999</v>
      </c>
      <c r="E318" s="208">
        <v>15104202</v>
      </c>
      <c r="F318" s="208">
        <v>304440293</v>
      </c>
      <c r="G318" s="136" t="s">
        <v>2125</v>
      </c>
      <c r="H318" s="132"/>
    </row>
    <row r="319" spans="1:13" ht="30" customHeight="1">
      <c r="A319" s="130" t="s">
        <v>2103</v>
      </c>
      <c r="B319" s="130" t="s">
        <v>2126</v>
      </c>
      <c r="C319" s="136" t="s">
        <v>960</v>
      </c>
      <c r="D319" s="133">
        <v>7.0019999999999998</v>
      </c>
      <c r="E319" s="208">
        <v>15936269</v>
      </c>
      <c r="F319" s="208">
        <v>111585754</v>
      </c>
      <c r="G319" s="136" t="s">
        <v>2129</v>
      </c>
      <c r="H319" s="132"/>
    </row>
    <row r="320" spans="1:13" ht="30" customHeight="1">
      <c r="A320" s="130" t="s">
        <v>2103</v>
      </c>
      <c r="B320" s="130" t="s">
        <v>2130</v>
      </c>
      <c r="C320" s="136" t="s">
        <v>960</v>
      </c>
      <c r="D320" s="133">
        <v>3.516</v>
      </c>
      <c r="E320" s="208">
        <v>27706573</v>
      </c>
      <c r="F320" s="208">
        <v>97416310</v>
      </c>
      <c r="G320" s="136" t="s">
        <v>2135</v>
      </c>
      <c r="H320" s="132"/>
    </row>
    <row r="321" spans="1:13" ht="30" customHeight="1">
      <c r="A321" s="130" t="s">
        <v>2103</v>
      </c>
      <c r="B321" s="130" t="s">
        <v>2136</v>
      </c>
      <c r="C321" s="136" t="s">
        <v>960</v>
      </c>
      <c r="D321" s="133">
        <v>1.8819999999999999</v>
      </c>
      <c r="E321" s="208">
        <v>15983889</v>
      </c>
      <c r="F321" s="208">
        <v>30081678</v>
      </c>
      <c r="G321" s="136" t="s">
        <v>2141</v>
      </c>
      <c r="H321" s="132"/>
    </row>
    <row r="322" spans="1:13" ht="30" customHeight="1">
      <c r="A322" s="130" t="s">
        <v>2103</v>
      </c>
      <c r="B322" s="130" t="s">
        <v>2142</v>
      </c>
      <c r="C322" s="136" t="s">
        <v>960</v>
      </c>
      <c r="D322" s="133">
        <v>0.84</v>
      </c>
      <c r="E322" s="208">
        <v>16841645</v>
      </c>
      <c r="F322" s="208">
        <v>14146980</v>
      </c>
      <c r="G322" s="136" t="s">
        <v>2145</v>
      </c>
      <c r="H322" s="132"/>
    </row>
    <row r="323" spans="1:13" ht="30" customHeight="1">
      <c r="A323" s="130" t="s">
        <v>2103</v>
      </c>
      <c r="B323" s="130" t="s">
        <v>2146</v>
      </c>
      <c r="C323" s="136" t="s">
        <v>960</v>
      </c>
      <c r="D323" s="133">
        <v>1.3280000000000001</v>
      </c>
      <c r="E323" s="208">
        <v>29390534</v>
      </c>
      <c r="F323" s="208">
        <v>39030629</v>
      </c>
      <c r="G323" s="136" t="s">
        <v>2151</v>
      </c>
      <c r="H323" s="132"/>
    </row>
    <row r="324" spans="1:13" ht="30" customHeight="1">
      <c r="A324" s="130" t="s">
        <v>2103</v>
      </c>
      <c r="B324" s="130" t="s">
        <v>2152</v>
      </c>
      <c r="C324" s="136" t="s">
        <v>960</v>
      </c>
      <c r="D324" s="133">
        <v>0.70199999999999996</v>
      </c>
      <c r="E324" s="208">
        <v>51386758</v>
      </c>
      <c r="F324" s="208">
        <v>36073503</v>
      </c>
      <c r="G324" s="136" t="s">
        <v>2157</v>
      </c>
      <c r="H324" s="132"/>
    </row>
    <row r="325" spans="1:13" ht="30" customHeight="1">
      <c r="A325" s="130" t="s">
        <v>2158</v>
      </c>
      <c r="B325" s="130" t="s">
        <v>2159</v>
      </c>
      <c r="C325" s="136" t="s">
        <v>1200</v>
      </c>
      <c r="D325" s="133">
        <v>20</v>
      </c>
      <c r="E325" s="208">
        <v>123909</v>
      </c>
      <c r="F325" s="208">
        <v>2478180</v>
      </c>
      <c r="G325" s="136" t="s">
        <v>2163</v>
      </c>
      <c r="H325" s="132"/>
    </row>
    <row r="326" spans="1:13" ht="30" customHeight="1">
      <c r="A326" s="130" t="s">
        <v>2158</v>
      </c>
      <c r="B326" s="130" t="s">
        <v>2164</v>
      </c>
      <c r="C326" s="136" t="s">
        <v>1200</v>
      </c>
      <c r="D326" s="133">
        <v>20</v>
      </c>
      <c r="E326" s="208">
        <v>132330</v>
      </c>
      <c r="F326" s="208">
        <v>2646600</v>
      </c>
      <c r="G326" s="136" t="s">
        <v>2167</v>
      </c>
      <c r="H326" s="132"/>
    </row>
    <row r="327" spans="1:13" ht="30" customHeight="1">
      <c r="A327" s="130" t="s">
        <v>2158</v>
      </c>
      <c r="B327" s="130" t="s">
        <v>2168</v>
      </c>
      <c r="C327" s="136" t="s">
        <v>1200</v>
      </c>
      <c r="D327" s="133">
        <v>2</v>
      </c>
      <c r="E327" s="208">
        <v>296841</v>
      </c>
      <c r="F327" s="208">
        <v>593682</v>
      </c>
      <c r="G327" s="136" t="s">
        <v>2171</v>
      </c>
      <c r="H327" s="132"/>
    </row>
    <row r="328" spans="1:13" ht="30" customHeight="1">
      <c r="A328" s="130" t="s">
        <v>2158</v>
      </c>
      <c r="B328" s="130" t="s">
        <v>2172</v>
      </c>
      <c r="C328" s="136" t="s">
        <v>64</v>
      </c>
      <c r="D328" s="133">
        <v>39</v>
      </c>
      <c r="E328" s="208">
        <v>41303</v>
      </c>
      <c r="F328" s="208">
        <v>1610817</v>
      </c>
      <c r="G328" s="136" t="s">
        <v>2176</v>
      </c>
      <c r="H328" s="132"/>
    </row>
    <row r="329" spans="1:13" ht="30" customHeight="1">
      <c r="A329" s="130" t="s">
        <v>2158</v>
      </c>
      <c r="B329" s="130" t="s">
        <v>2177</v>
      </c>
      <c r="C329" s="136" t="s">
        <v>64</v>
      </c>
      <c r="D329" s="133">
        <v>49</v>
      </c>
      <c r="E329" s="208">
        <v>44110</v>
      </c>
      <c r="F329" s="208">
        <v>2161390</v>
      </c>
      <c r="G329" s="136" t="s">
        <v>2180</v>
      </c>
      <c r="H329" s="132"/>
    </row>
    <row r="330" spans="1:13" ht="30" customHeight="1">
      <c r="A330" s="130" t="s">
        <v>2158</v>
      </c>
      <c r="B330" s="130" t="s">
        <v>2181</v>
      </c>
      <c r="C330" s="136" t="s">
        <v>64</v>
      </c>
      <c r="D330" s="133">
        <v>8</v>
      </c>
      <c r="E330" s="208">
        <v>100150</v>
      </c>
      <c r="F330" s="208">
        <v>801200</v>
      </c>
      <c r="G330" s="136" t="s">
        <v>2185</v>
      </c>
      <c r="H330" s="132"/>
    </row>
    <row r="331" spans="1:13" ht="30" customHeight="1">
      <c r="A331" s="130" t="s">
        <v>2186</v>
      </c>
      <c r="B331" s="130" t="s">
        <v>2187</v>
      </c>
      <c r="C331" s="136" t="s">
        <v>1592</v>
      </c>
      <c r="D331" s="133">
        <v>38</v>
      </c>
      <c r="E331" s="208">
        <v>77442</v>
      </c>
      <c r="F331" s="208">
        <v>2942796</v>
      </c>
      <c r="G331" s="136" t="s">
        <v>2191</v>
      </c>
      <c r="H331" s="132"/>
    </row>
    <row r="332" spans="1:13" ht="30" customHeight="1">
      <c r="A332" s="130" t="s">
        <v>2192</v>
      </c>
      <c r="B332" s="130" t="s">
        <v>2193</v>
      </c>
      <c r="C332" s="136" t="s">
        <v>1200</v>
      </c>
      <c r="D332" s="133">
        <v>8</v>
      </c>
      <c r="E332" s="208">
        <v>268470</v>
      </c>
      <c r="F332" s="208">
        <v>2147760</v>
      </c>
      <c r="G332" s="136" t="s">
        <v>2197</v>
      </c>
      <c r="H332" s="132"/>
    </row>
    <row r="333" spans="1:13" ht="30" customHeight="1">
      <c r="A333" s="130" t="s">
        <v>2192</v>
      </c>
      <c r="B333" s="130" t="s">
        <v>2198</v>
      </c>
      <c r="C333" s="136" t="s">
        <v>1200</v>
      </c>
      <c r="D333" s="133">
        <v>6</v>
      </c>
      <c r="E333" s="208">
        <v>268470</v>
      </c>
      <c r="F333" s="208">
        <v>1610820</v>
      </c>
      <c r="G333" s="136" t="s">
        <v>2199</v>
      </c>
      <c r="H333" s="132"/>
    </row>
    <row r="334" spans="1:13" s="199" customFormat="1" ht="30" customHeight="1">
      <c r="A334" s="130" t="s">
        <v>2192</v>
      </c>
      <c r="B334" s="130" t="s">
        <v>2200</v>
      </c>
      <c r="C334" s="136" t="s">
        <v>1200</v>
      </c>
      <c r="D334" s="133">
        <v>2</v>
      </c>
      <c r="E334" s="208">
        <v>643156</v>
      </c>
      <c r="F334" s="208">
        <v>1286312</v>
      </c>
      <c r="G334" s="136" t="s">
        <v>2203</v>
      </c>
      <c r="H334" s="132"/>
      <c r="I334" s="2"/>
      <c r="J334" s="2"/>
      <c r="K334" s="2"/>
      <c r="L334" s="2"/>
      <c r="M334" s="2"/>
    </row>
    <row r="335" spans="1:13" ht="30" customHeight="1">
      <c r="A335" s="191" t="s">
        <v>2102</v>
      </c>
      <c r="B335" s="191" t="s">
        <v>52</v>
      </c>
      <c r="C335" s="192" t="s">
        <v>58</v>
      </c>
      <c r="D335" s="193">
        <v>1</v>
      </c>
      <c r="E335" s="207" t="s">
        <v>52</v>
      </c>
      <c r="F335" s="207">
        <v>397862923</v>
      </c>
      <c r="G335" s="192" t="s">
        <v>52</v>
      </c>
      <c r="H335" s="196"/>
      <c r="I335" s="199"/>
      <c r="J335" s="199"/>
      <c r="K335" s="199"/>
      <c r="L335" s="199"/>
      <c r="M335" s="199"/>
    </row>
    <row r="336" spans="1:13" ht="30" customHeight="1">
      <c r="A336" s="130" t="s">
        <v>2204</v>
      </c>
      <c r="B336" s="130" t="s">
        <v>2205</v>
      </c>
      <c r="C336" s="136" t="s">
        <v>1855</v>
      </c>
      <c r="D336" s="133">
        <v>16</v>
      </c>
      <c r="E336" s="208">
        <v>1630504</v>
      </c>
      <c r="F336" s="208">
        <v>26088064</v>
      </c>
      <c r="G336" s="136" t="s">
        <v>2210</v>
      </c>
      <c r="H336" s="132"/>
    </row>
    <row r="337" spans="1:8" ht="30" customHeight="1">
      <c r="A337" s="130" t="s">
        <v>2204</v>
      </c>
      <c r="B337" s="130" t="s">
        <v>2211</v>
      </c>
      <c r="C337" s="136" t="s">
        <v>1855</v>
      </c>
      <c r="D337" s="133">
        <v>26</v>
      </c>
      <c r="E337" s="208">
        <v>1723791</v>
      </c>
      <c r="F337" s="208">
        <v>44818566</v>
      </c>
      <c r="G337" s="136" t="s">
        <v>2214</v>
      </c>
      <c r="H337" s="132"/>
    </row>
    <row r="338" spans="1:8" ht="30" customHeight="1">
      <c r="A338" s="130" t="s">
        <v>2204</v>
      </c>
      <c r="B338" s="130" t="s">
        <v>2215</v>
      </c>
      <c r="C338" s="136" t="s">
        <v>1855</v>
      </c>
      <c r="D338" s="133">
        <v>2</v>
      </c>
      <c r="E338" s="208">
        <v>3612627</v>
      </c>
      <c r="F338" s="208">
        <v>7225254</v>
      </c>
      <c r="G338" s="136" t="s">
        <v>2220</v>
      </c>
      <c r="H338" s="132"/>
    </row>
    <row r="339" spans="1:8" ht="30" customHeight="1">
      <c r="A339" s="130" t="s">
        <v>2204</v>
      </c>
      <c r="B339" s="130" t="s">
        <v>2221</v>
      </c>
      <c r="C339" s="136" t="s">
        <v>1855</v>
      </c>
      <c r="D339" s="133">
        <v>1</v>
      </c>
      <c r="E339" s="208">
        <v>1832110</v>
      </c>
      <c r="F339" s="208">
        <v>1832110</v>
      </c>
      <c r="G339" s="136" t="s">
        <v>2226</v>
      </c>
      <c r="H339" s="132"/>
    </row>
    <row r="340" spans="1:8" ht="30" customHeight="1">
      <c r="A340" s="130" t="s">
        <v>2204</v>
      </c>
      <c r="B340" s="130" t="s">
        <v>2227</v>
      </c>
      <c r="C340" s="136" t="s">
        <v>1855</v>
      </c>
      <c r="D340" s="133">
        <v>2</v>
      </c>
      <c r="E340" s="208">
        <v>1936105</v>
      </c>
      <c r="F340" s="208">
        <v>3872210</v>
      </c>
      <c r="G340" s="136" t="s">
        <v>2230</v>
      </c>
      <c r="H340" s="132"/>
    </row>
    <row r="341" spans="1:8" ht="30" customHeight="1">
      <c r="A341" s="130" t="s">
        <v>2204</v>
      </c>
      <c r="B341" s="130" t="s">
        <v>2231</v>
      </c>
      <c r="C341" s="136" t="s">
        <v>1855</v>
      </c>
      <c r="D341" s="133">
        <v>14</v>
      </c>
      <c r="E341" s="208">
        <v>3971365</v>
      </c>
      <c r="F341" s="208">
        <v>55599110</v>
      </c>
      <c r="G341" s="136" t="s">
        <v>2236</v>
      </c>
      <c r="H341" s="132"/>
    </row>
    <row r="342" spans="1:8" ht="30" customHeight="1">
      <c r="A342" s="130" t="s">
        <v>2204</v>
      </c>
      <c r="B342" s="130" t="s">
        <v>2237</v>
      </c>
      <c r="C342" s="136" t="s">
        <v>1855</v>
      </c>
      <c r="D342" s="133">
        <v>2</v>
      </c>
      <c r="E342" s="208">
        <v>2216901</v>
      </c>
      <c r="F342" s="208">
        <v>4433802</v>
      </c>
      <c r="G342" s="136" t="s">
        <v>2242</v>
      </c>
      <c r="H342" s="132"/>
    </row>
    <row r="343" spans="1:8" ht="30" customHeight="1">
      <c r="A343" s="130" t="s">
        <v>2204</v>
      </c>
      <c r="B343" s="130" t="s">
        <v>2243</v>
      </c>
      <c r="C343" s="136" t="s">
        <v>1855</v>
      </c>
      <c r="D343" s="133">
        <v>4</v>
      </c>
      <c r="E343" s="208">
        <v>2344863</v>
      </c>
      <c r="F343" s="208">
        <v>9379452</v>
      </c>
      <c r="G343" s="136" t="s">
        <v>2246</v>
      </c>
      <c r="H343" s="132"/>
    </row>
    <row r="344" spans="1:8" ht="30" customHeight="1">
      <c r="A344" s="130" t="s">
        <v>2204</v>
      </c>
      <c r="B344" s="130" t="s">
        <v>2247</v>
      </c>
      <c r="C344" s="136" t="s">
        <v>1855</v>
      </c>
      <c r="D344" s="133">
        <v>4</v>
      </c>
      <c r="E344" s="208">
        <v>2522081</v>
      </c>
      <c r="F344" s="208">
        <v>10088324</v>
      </c>
      <c r="G344" s="136" t="s">
        <v>2252</v>
      </c>
      <c r="H344" s="132"/>
    </row>
    <row r="345" spans="1:8" ht="30" customHeight="1">
      <c r="A345" s="130" t="s">
        <v>2204</v>
      </c>
      <c r="B345" s="130" t="s">
        <v>2253</v>
      </c>
      <c r="C345" s="136" t="s">
        <v>1855</v>
      </c>
      <c r="D345" s="133">
        <v>1</v>
      </c>
      <c r="E345" s="208">
        <v>2664763</v>
      </c>
      <c r="F345" s="208">
        <v>2664763</v>
      </c>
      <c r="G345" s="136" t="s">
        <v>2256</v>
      </c>
      <c r="H345" s="132"/>
    </row>
    <row r="346" spans="1:8" ht="30" customHeight="1">
      <c r="A346" s="130" t="s">
        <v>2204</v>
      </c>
      <c r="B346" s="130" t="s">
        <v>2257</v>
      </c>
      <c r="C346" s="136" t="s">
        <v>1855</v>
      </c>
      <c r="D346" s="133">
        <v>4</v>
      </c>
      <c r="E346" s="208">
        <v>5561076</v>
      </c>
      <c r="F346" s="208">
        <v>22244304</v>
      </c>
      <c r="G346" s="136" t="s">
        <v>2262</v>
      </c>
      <c r="H346" s="132"/>
    </row>
    <row r="347" spans="1:8" ht="30" customHeight="1">
      <c r="A347" s="130" t="s">
        <v>2204</v>
      </c>
      <c r="B347" s="130" t="s">
        <v>2263</v>
      </c>
      <c r="C347" s="136" t="s">
        <v>1855</v>
      </c>
      <c r="D347" s="133">
        <v>1</v>
      </c>
      <c r="E347" s="208">
        <v>1675821</v>
      </c>
      <c r="F347" s="208">
        <v>1675821</v>
      </c>
      <c r="G347" s="136" t="s">
        <v>2268</v>
      </c>
      <c r="H347" s="132"/>
    </row>
    <row r="348" spans="1:8" ht="30" customHeight="1">
      <c r="A348" s="130" t="s">
        <v>2204</v>
      </c>
      <c r="B348" s="130" t="s">
        <v>2269</v>
      </c>
      <c r="C348" s="136" t="s">
        <v>1855</v>
      </c>
      <c r="D348" s="133">
        <v>4</v>
      </c>
      <c r="E348" s="208">
        <v>1675821</v>
      </c>
      <c r="F348" s="208">
        <v>6703284</v>
      </c>
      <c r="G348" s="136" t="s">
        <v>2270</v>
      </c>
      <c r="H348" s="132"/>
    </row>
    <row r="349" spans="1:8" ht="30" customHeight="1">
      <c r="A349" s="130" t="s">
        <v>2204</v>
      </c>
      <c r="B349" s="130" t="s">
        <v>2271</v>
      </c>
      <c r="C349" s="136" t="s">
        <v>1855</v>
      </c>
      <c r="D349" s="133">
        <v>5</v>
      </c>
      <c r="E349" s="208">
        <v>2280228</v>
      </c>
      <c r="F349" s="208">
        <v>11401140</v>
      </c>
      <c r="G349" s="136" t="s">
        <v>2276</v>
      </c>
      <c r="H349" s="132"/>
    </row>
    <row r="350" spans="1:8" ht="30" customHeight="1">
      <c r="A350" s="130" t="s">
        <v>2204</v>
      </c>
      <c r="B350" s="130" t="s">
        <v>2277</v>
      </c>
      <c r="C350" s="136" t="s">
        <v>1855</v>
      </c>
      <c r="D350" s="133">
        <v>4</v>
      </c>
      <c r="E350" s="208">
        <v>2410941</v>
      </c>
      <c r="F350" s="208">
        <v>9643764</v>
      </c>
      <c r="G350" s="136" t="s">
        <v>2280</v>
      </c>
      <c r="H350" s="132"/>
    </row>
    <row r="351" spans="1:8" ht="30" customHeight="1">
      <c r="A351" s="130" t="s">
        <v>2204</v>
      </c>
      <c r="B351" s="130" t="s">
        <v>2281</v>
      </c>
      <c r="C351" s="136" t="s">
        <v>1855</v>
      </c>
      <c r="D351" s="133">
        <v>15</v>
      </c>
      <c r="E351" s="208">
        <v>5056261</v>
      </c>
      <c r="F351" s="208">
        <v>75843915</v>
      </c>
      <c r="G351" s="136" t="s">
        <v>2286</v>
      </c>
      <c r="H351" s="132"/>
    </row>
    <row r="352" spans="1:8" ht="30" customHeight="1">
      <c r="A352" s="130" t="s">
        <v>2204</v>
      </c>
      <c r="B352" s="130" t="s">
        <v>2287</v>
      </c>
      <c r="C352" s="136" t="s">
        <v>1855</v>
      </c>
      <c r="D352" s="133">
        <v>1</v>
      </c>
      <c r="E352" s="208">
        <v>5056261</v>
      </c>
      <c r="F352" s="208">
        <v>5056261</v>
      </c>
      <c r="G352" s="136" t="s">
        <v>2286</v>
      </c>
      <c r="H352" s="132"/>
    </row>
    <row r="353" spans="1:13" ht="30" customHeight="1">
      <c r="A353" s="130" t="s">
        <v>2288</v>
      </c>
      <c r="B353" s="130" t="s">
        <v>2289</v>
      </c>
      <c r="C353" s="136" t="s">
        <v>1855</v>
      </c>
      <c r="D353" s="133">
        <v>22</v>
      </c>
      <c r="E353" s="208">
        <v>857295</v>
      </c>
      <c r="F353" s="208">
        <v>18860490</v>
      </c>
      <c r="G353" s="136" t="s">
        <v>2294</v>
      </c>
      <c r="H353" s="132"/>
    </row>
    <row r="354" spans="1:13" ht="30" customHeight="1">
      <c r="A354" s="130" t="s">
        <v>2288</v>
      </c>
      <c r="B354" s="130" t="s">
        <v>2295</v>
      </c>
      <c r="C354" s="136" t="s">
        <v>1855</v>
      </c>
      <c r="D354" s="133">
        <v>9</v>
      </c>
      <c r="E354" s="208">
        <v>908477</v>
      </c>
      <c r="F354" s="208">
        <v>8176293</v>
      </c>
      <c r="G354" s="136" t="s">
        <v>2298</v>
      </c>
      <c r="H354" s="132"/>
    </row>
    <row r="355" spans="1:13" ht="30" customHeight="1">
      <c r="A355" s="130" t="s">
        <v>2288</v>
      </c>
      <c r="B355" s="130" t="s">
        <v>2299</v>
      </c>
      <c r="C355" s="136" t="s">
        <v>1855</v>
      </c>
      <c r="D355" s="133">
        <v>10</v>
      </c>
      <c r="E355" s="208">
        <v>1916318</v>
      </c>
      <c r="F355" s="208">
        <v>19163180</v>
      </c>
      <c r="G355" s="136" t="s">
        <v>2303</v>
      </c>
      <c r="H355" s="132"/>
    </row>
    <row r="356" spans="1:13" ht="30" customHeight="1">
      <c r="A356" s="130" t="s">
        <v>2288</v>
      </c>
      <c r="B356" s="130" t="s">
        <v>2304</v>
      </c>
      <c r="C356" s="136" t="s">
        <v>1855</v>
      </c>
      <c r="D356" s="133">
        <v>2</v>
      </c>
      <c r="E356" s="208">
        <v>1545810</v>
      </c>
      <c r="F356" s="208">
        <v>3091620</v>
      </c>
      <c r="G356" s="136" t="s">
        <v>2309</v>
      </c>
      <c r="H356" s="132"/>
    </row>
    <row r="357" spans="1:13" ht="30" customHeight="1">
      <c r="A357" s="130" t="s">
        <v>2288</v>
      </c>
      <c r="B357" s="130" t="s">
        <v>2310</v>
      </c>
      <c r="C357" s="136" t="s">
        <v>1855</v>
      </c>
      <c r="D357" s="133">
        <v>1</v>
      </c>
      <c r="E357" s="208">
        <v>1640275</v>
      </c>
      <c r="F357" s="208">
        <v>1640275</v>
      </c>
      <c r="G357" s="136" t="s">
        <v>2313</v>
      </c>
      <c r="H357" s="132"/>
    </row>
    <row r="358" spans="1:13" ht="30" customHeight="1">
      <c r="A358" s="130" t="s">
        <v>2288</v>
      </c>
      <c r="B358" s="130" t="s">
        <v>2314</v>
      </c>
      <c r="C358" s="136" t="s">
        <v>1855</v>
      </c>
      <c r="D358" s="133">
        <v>5</v>
      </c>
      <c r="E358" s="208">
        <v>857295</v>
      </c>
      <c r="F358" s="208">
        <v>4286475</v>
      </c>
      <c r="G358" s="136" t="s">
        <v>2294</v>
      </c>
      <c r="H358" s="132"/>
    </row>
    <row r="359" spans="1:13" ht="30" customHeight="1">
      <c r="A359" s="130" t="s">
        <v>2288</v>
      </c>
      <c r="B359" s="130" t="s">
        <v>2315</v>
      </c>
      <c r="C359" s="136" t="s">
        <v>1855</v>
      </c>
      <c r="D359" s="133">
        <v>1</v>
      </c>
      <c r="E359" s="208">
        <v>1545810</v>
      </c>
      <c r="F359" s="208">
        <v>1545810</v>
      </c>
      <c r="G359" s="136" t="s">
        <v>2309</v>
      </c>
      <c r="H359" s="132"/>
    </row>
    <row r="360" spans="1:13" ht="30" customHeight="1">
      <c r="A360" s="130" t="s">
        <v>2288</v>
      </c>
      <c r="B360" s="130" t="s">
        <v>2316</v>
      </c>
      <c r="C360" s="136" t="s">
        <v>1855</v>
      </c>
      <c r="D360" s="133">
        <v>4</v>
      </c>
      <c r="E360" s="208">
        <v>1099550</v>
      </c>
      <c r="F360" s="208">
        <v>4398200</v>
      </c>
      <c r="G360" s="136" t="s">
        <v>2320</v>
      </c>
      <c r="H360" s="132"/>
    </row>
    <row r="361" spans="1:13" ht="30" customHeight="1">
      <c r="A361" s="130" t="s">
        <v>2288</v>
      </c>
      <c r="B361" s="130" t="s">
        <v>2321</v>
      </c>
      <c r="C361" s="136" t="s">
        <v>1855</v>
      </c>
      <c r="D361" s="133">
        <v>4</v>
      </c>
      <c r="E361" s="208">
        <v>1167196</v>
      </c>
      <c r="F361" s="208">
        <v>4668784</v>
      </c>
      <c r="G361" s="136" t="s">
        <v>2324</v>
      </c>
      <c r="H361" s="132"/>
    </row>
    <row r="362" spans="1:13" ht="30" customHeight="1">
      <c r="A362" s="130" t="s">
        <v>2288</v>
      </c>
      <c r="B362" s="130" t="s">
        <v>2325</v>
      </c>
      <c r="C362" s="136" t="s">
        <v>1855</v>
      </c>
      <c r="D362" s="133">
        <v>8</v>
      </c>
      <c r="E362" s="208">
        <v>2496672</v>
      </c>
      <c r="F362" s="208">
        <v>19973376</v>
      </c>
      <c r="G362" s="136" t="s">
        <v>2329</v>
      </c>
      <c r="H362" s="132"/>
    </row>
    <row r="363" spans="1:13" ht="30" customHeight="1">
      <c r="A363" s="130" t="s">
        <v>2288</v>
      </c>
      <c r="B363" s="130" t="s">
        <v>2330</v>
      </c>
      <c r="C363" s="136" t="s">
        <v>1855</v>
      </c>
      <c r="D363" s="133">
        <v>3</v>
      </c>
      <c r="E363" s="208">
        <v>1167196</v>
      </c>
      <c r="F363" s="208">
        <v>3501588</v>
      </c>
      <c r="G363" s="136" t="s">
        <v>2324</v>
      </c>
      <c r="H363" s="132"/>
    </row>
    <row r="364" spans="1:13" s="199" customFormat="1" ht="30" customHeight="1">
      <c r="A364" s="130" t="s">
        <v>2288</v>
      </c>
      <c r="B364" s="130" t="s">
        <v>2331</v>
      </c>
      <c r="C364" s="136" t="s">
        <v>1855</v>
      </c>
      <c r="D364" s="133">
        <v>4</v>
      </c>
      <c r="E364" s="208">
        <v>2496672</v>
      </c>
      <c r="F364" s="208">
        <v>9986688</v>
      </c>
      <c r="G364" s="136" t="s">
        <v>2329</v>
      </c>
      <c r="H364" s="132"/>
      <c r="I364" s="2"/>
      <c r="J364" s="2"/>
      <c r="K364" s="2"/>
      <c r="L364" s="2"/>
      <c r="M364" s="2"/>
    </row>
    <row r="365" spans="1:13" s="199" customFormat="1" ht="30" customHeight="1">
      <c r="A365" s="191" t="s">
        <v>952</v>
      </c>
      <c r="B365" s="191" t="s">
        <v>52</v>
      </c>
      <c r="C365" s="192" t="s">
        <v>58</v>
      </c>
      <c r="D365" s="193">
        <v>1</v>
      </c>
      <c r="E365" s="207" t="s">
        <v>52</v>
      </c>
      <c r="F365" s="207">
        <v>48595740</v>
      </c>
      <c r="G365" s="192" t="s">
        <v>52</v>
      </c>
      <c r="H365" s="196"/>
    </row>
    <row r="366" spans="1:13" s="199" customFormat="1" ht="30" customHeight="1">
      <c r="A366" s="191" t="s">
        <v>2332</v>
      </c>
      <c r="B366" s="191" t="s">
        <v>52</v>
      </c>
      <c r="C366" s="192" t="s">
        <v>58</v>
      </c>
      <c r="D366" s="193">
        <v>1</v>
      </c>
      <c r="E366" s="207">
        <v>48595740</v>
      </c>
      <c r="F366" s="207">
        <v>48595740</v>
      </c>
      <c r="G366" s="192" t="s">
        <v>52</v>
      </c>
      <c r="H366" s="196"/>
    </row>
    <row r="367" spans="1:13" s="199" customFormat="1" ht="30" customHeight="1">
      <c r="A367" s="191" t="s">
        <v>52</v>
      </c>
      <c r="B367" s="191" t="s">
        <v>52</v>
      </c>
      <c r="C367" s="192" t="s">
        <v>52</v>
      </c>
      <c r="D367" s="194" t="s">
        <v>52</v>
      </c>
      <c r="E367" s="207" t="s">
        <v>52</v>
      </c>
      <c r="F367" s="207" t="s">
        <v>52</v>
      </c>
      <c r="G367" s="192" t="s">
        <v>52</v>
      </c>
      <c r="H367" s="196"/>
    </row>
    <row r="368" spans="1:13" s="199" customFormat="1" ht="30" customHeight="1">
      <c r="A368" s="191" t="s">
        <v>2332</v>
      </c>
      <c r="B368" s="191" t="s">
        <v>52</v>
      </c>
      <c r="C368" s="192" t="s">
        <v>58</v>
      </c>
      <c r="D368" s="193">
        <v>1</v>
      </c>
      <c r="E368" s="207" t="s">
        <v>52</v>
      </c>
      <c r="F368" s="207">
        <v>48595740</v>
      </c>
      <c r="G368" s="192" t="s">
        <v>52</v>
      </c>
      <c r="H368" s="196"/>
    </row>
    <row r="369" spans="1:13" s="199" customFormat="1" ht="30" customHeight="1">
      <c r="A369" s="191" t="s">
        <v>2333</v>
      </c>
      <c r="B369" s="191" t="s">
        <v>2334</v>
      </c>
      <c r="C369" s="192" t="s">
        <v>69</v>
      </c>
      <c r="D369" s="193">
        <v>150</v>
      </c>
      <c r="E369" s="207">
        <v>75513</v>
      </c>
      <c r="F369" s="207">
        <v>11326950</v>
      </c>
      <c r="G369" s="192" t="s">
        <v>2337</v>
      </c>
      <c r="H369" s="196"/>
    </row>
    <row r="370" spans="1:13" s="199" customFormat="1" ht="30" customHeight="1">
      <c r="A370" s="191" t="s">
        <v>2338</v>
      </c>
      <c r="B370" s="191" t="s">
        <v>2334</v>
      </c>
      <c r="C370" s="192" t="s">
        <v>69</v>
      </c>
      <c r="D370" s="193">
        <v>200</v>
      </c>
      <c r="E370" s="207">
        <v>75513</v>
      </c>
      <c r="F370" s="207">
        <v>15102600</v>
      </c>
      <c r="G370" s="192" t="s">
        <v>2337</v>
      </c>
      <c r="H370" s="196"/>
    </row>
    <row r="371" spans="1:13" s="199" customFormat="1" ht="30" customHeight="1">
      <c r="A371" s="191" t="s">
        <v>2339</v>
      </c>
      <c r="B371" s="191" t="s">
        <v>2334</v>
      </c>
      <c r="C371" s="192" t="s">
        <v>69</v>
      </c>
      <c r="D371" s="193">
        <v>100</v>
      </c>
      <c r="E371" s="207">
        <v>57159</v>
      </c>
      <c r="F371" s="207">
        <v>5715900</v>
      </c>
      <c r="G371" s="192" t="s">
        <v>2341</v>
      </c>
      <c r="H371" s="196"/>
    </row>
    <row r="372" spans="1:13" s="199" customFormat="1" ht="30" customHeight="1">
      <c r="A372" s="191" t="s">
        <v>2342</v>
      </c>
      <c r="B372" s="191" t="s">
        <v>2334</v>
      </c>
      <c r="C372" s="192" t="s">
        <v>69</v>
      </c>
      <c r="D372" s="193">
        <v>180</v>
      </c>
      <c r="E372" s="207">
        <v>75513</v>
      </c>
      <c r="F372" s="207">
        <v>13592340</v>
      </c>
      <c r="G372" s="192" t="s">
        <v>2337</v>
      </c>
      <c r="H372" s="196"/>
    </row>
    <row r="373" spans="1:13" s="199" customFormat="1" ht="30" customHeight="1">
      <c r="A373" s="191" t="s">
        <v>2343</v>
      </c>
      <c r="B373" s="191" t="s">
        <v>2334</v>
      </c>
      <c r="C373" s="192" t="s">
        <v>69</v>
      </c>
      <c r="D373" s="193">
        <v>50</v>
      </c>
      <c r="E373" s="207">
        <v>57159</v>
      </c>
      <c r="F373" s="207">
        <v>2857950</v>
      </c>
      <c r="G373" s="192" t="s">
        <v>2341</v>
      </c>
      <c r="H373" s="196"/>
    </row>
    <row r="374" spans="1:13" s="199" customFormat="1" ht="30" customHeight="1">
      <c r="A374" s="191" t="s">
        <v>11051</v>
      </c>
      <c r="B374" s="191" t="s">
        <v>52</v>
      </c>
      <c r="C374" s="192" t="s">
        <v>58</v>
      </c>
      <c r="D374" s="193">
        <v>1</v>
      </c>
      <c r="E374" s="207" t="s">
        <v>52</v>
      </c>
      <c r="F374" s="207">
        <f>F375+F393</f>
        <v>581445884</v>
      </c>
      <c r="G374" s="192" t="s">
        <v>52</v>
      </c>
      <c r="H374" s="196"/>
    </row>
    <row r="375" spans="1:13" ht="30" customHeight="1">
      <c r="A375" s="191" t="s">
        <v>11052</v>
      </c>
      <c r="B375" s="191" t="s">
        <v>52</v>
      </c>
      <c r="C375" s="192" t="s">
        <v>58</v>
      </c>
      <c r="D375" s="193">
        <v>1</v>
      </c>
      <c r="E375" s="207" t="s">
        <v>52</v>
      </c>
      <c r="F375" s="207">
        <v>119861398</v>
      </c>
      <c r="G375" s="192" t="s">
        <v>52</v>
      </c>
      <c r="H375" s="196"/>
      <c r="I375" s="199"/>
      <c r="J375" s="199"/>
      <c r="K375" s="199"/>
      <c r="L375" s="199"/>
      <c r="M375" s="199"/>
    </row>
    <row r="376" spans="1:13" ht="30" customHeight="1">
      <c r="A376" s="130" t="s">
        <v>2345</v>
      </c>
      <c r="B376" s="130" t="s">
        <v>2346</v>
      </c>
      <c r="C376" s="136" t="s">
        <v>2347</v>
      </c>
      <c r="D376" s="133">
        <v>28</v>
      </c>
      <c r="E376" s="208">
        <v>1394</v>
      </c>
      <c r="F376" s="208">
        <v>39032</v>
      </c>
      <c r="G376" s="136" t="s">
        <v>2349</v>
      </c>
      <c r="H376" s="132"/>
    </row>
    <row r="377" spans="1:13" ht="30" customHeight="1">
      <c r="A377" s="130" t="s">
        <v>2345</v>
      </c>
      <c r="B377" s="130" t="s">
        <v>2350</v>
      </c>
      <c r="C377" s="136" t="s">
        <v>2347</v>
      </c>
      <c r="D377" s="133">
        <v>10</v>
      </c>
      <c r="E377" s="208">
        <v>1394</v>
      </c>
      <c r="F377" s="208">
        <v>13940</v>
      </c>
      <c r="G377" s="136" t="s">
        <v>2349</v>
      </c>
      <c r="H377" s="132"/>
    </row>
    <row r="378" spans="1:13" ht="30" customHeight="1">
      <c r="A378" s="130" t="s">
        <v>2351</v>
      </c>
      <c r="B378" s="130" t="s">
        <v>2352</v>
      </c>
      <c r="C378" s="136" t="s">
        <v>2347</v>
      </c>
      <c r="D378" s="133">
        <v>28</v>
      </c>
      <c r="E378" s="208">
        <v>7240</v>
      </c>
      <c r="F378" s="208">
        <v>202720</v>
      </c>
      <c r="G378" s="136" t="s">
        <v>2354</v>
      </c>
      <c r="H378" s="132"/>
    </row>
    <row r="379" spans="1:13" ht="30" customHeight="1">
      <c r="A379" s="130" t="s">
        <v>2351</v>
      </c>
      <c r="B379" s="130" t="s">
        <v>2355</v>
      </c>
      <c r="C379" s="136" t="s">
        <v>2347</v>
      </c>
      <c r="D379" s="133">
        <v>10</v>
      </c>
      <c r="E379" s="208">
        <v>7240</v>
      </c>
      <c r="F379" s="208">
        <v>72400</v>
      </c>
      <c r="G379" s="136" t="s">
        <v>2354</v>
      </c>
      <c r="H379" s="132"/>
    </row>
    <row r="380" spans="1:13" ht="30" customHeight="1">
      <c r="A380" s="130" t="s">
        <v>2356</v>
      </c>
      <c r="B380" s="130" t="s">
        <v>2350</v>
      </c>
      <c r="C380" s="136" t="s">
        <v>2347</v>
      </c>
      <c r="D380" s="133">
        <v>19</v>
      </c>
      <c r="E380" s="208">
        <v>11809</v>
      </c>
      <c r="F380" s="208">
        <v>224371</v>
      </c>
      <c r="G380" s="136" t="s">
        <v>2358</v>
      </c>
      <c r="H380" s="132"/>
    </row>
    <row r="381" spans="1:13" ht="30" customHeight="1">
      <c r="A381" s="130" t="s">
        <v>2359</v>
      </c>
      <c r="B381" s="130" t="s">
        <v>2360</v>
      </c>
      <c r="C381" s="136" t="s">
        <v>2347</v>
      </c>
      <c r="D381" s="133">
        <v>28</v>
      </c>
      <c r="E381" s="208">
        <v>4200</v>
      </c>
      <c r="F381" s="208">
        <v>117600</v>
      </c>
      <c r="G381" s="136" t="s">
        <v>2362</v>
      </c>
      <c r="H381" s="132"/>
    </row>
    <row r="382" spans="1:13" ht="30" customHeight="1">
      <c r="A382" s="130" t="s">
        <v>2363</v>
      </c>
      <c r="B382" s="130" t="s">
        <v>2360</v>
      </c>
      <c r="C382" s="136" t="s">
        <v>2347</v>
      </c>
      <c r="D382" s="133">
        <v>28</v>
      </c>
      <c r="E382" s="208">
        <v>83834</v>
      </c>
      <c r="F382" s="208">
        <v>2347352</v>
      </c>
      <c r="G382" s="136" t="s">
        <v>2365</v>
      </c>
      <c r="H382" s="132"/>
    </row>
    <row r="383" spans="1:13" ht="30" customHeight="1">
      <c r="A383" s="130" t="s">
        <v>2366</v>
      </c>
      <c r="B383" s="130" t="s">
        <v>2367</v>
      </c>
      <c r="C383" s="136" t="s">
        <v>2347</v>
      </c>
      <c r="D383" s="133">
        <v>16</v>
      </c>
      <c r="E383" s="208">
        <v>22403</v>
      </c>
      <c r="F383" s="208">
        <v>358448</v>
      </c>
      <c r="G383" s="136" t="s">
        <v>2369</v>
      </c>
      <c r="H383" s="132"/>
    </row>
    <row r="384" spans="1:13" ht="30" customHeight="1">
      <c r="A384" s="130" t="s">
        <v>2370</v>
      </c>
      <c r="B384" s="130" t="s">
        <v>2367</v>
      </c>
      <c r="C384" s="136" t="s">
        <v>2347</v>
      </c>
      <c r="D384" s="133">
        <v>16</v>
      </c>
      <c r="E384" s="208">
        <v>24131</v>
      </c>
      <c r="F384" s="208">
        <v>386096</v>
      </c>
      <c r="G384" s="136" t="s">
        <v>2372</v>
      </c>
      <c r="H384" s="132"/>
    </row>
    <row r="385" spans="1:13" ht="30" customHeight="1">
      <c r="A385" s="130" t="s">
        <v>2359</v>
      </c>
      <c r="B385" s="130" t="s">
        <v>2367</v>
      </c>
      <c r="C385" s="136" t="s">
        <v>2347</v>
      </c>
      <c r="D385" s="133">
        <v>16</v>
      </c>
      <c r="E385" s="208">
        <v>14066</v>
      </c>
      <c r="F385" s="208">
        <v>225056</v>
      </c>
      <c r="G385" s="136" t="s">
        <v>2374</v>
      </c>
      <c r="H385" s="132"/>
    </row>
    <row r="386" spans="1:13" ht="30" customHeight="1">
      <c r="A386" s="130" t="s">
        <v>2375</v>
      </c>
      <c r="B386" s="130" t="s">
        <v>2367</v>
      </c>
      <c r="C386" s="136" t="s">
        <v>2347</v>
      </c>
      <c r="D386" s="133">
        <v>16</v>
      </c>
      <c r="E386" s="208">
        <v>12445</v>
      </c>
      <c r="F386" s="208">
        <v>199120</v>
      </c>
      <c r="G386" s="136" t="s">
        <v>2377</v>
      </c>
      <c r="H386" s="132"/>
    </row>
    <row r="387" spans="1:13" ht="30" customHeight="1">
      <c r="A387" s="130" t="s">
        <v>2378</v>
      </c>
      <c r="B387" s="130" t="s">
        <v>2379</v>
      </c>
      <c r="C387" s="136" t="s">
        <v>2347</v>
      </c>
      <c r="D387" s="133">
        <v>4</v>
      </c>
      <c r="E387" s="208">
        <v>80000</v>
      </c>
      <c r="F387" s="208">
        <v>320000</v>
      </c>
      <c r="G387" s="136" t="s">
        <v>2380</v>
      </c>
      <c r="H387" s="132"/>
    </row>
    <row r="388" spans="1:13" ht="30" customHeight="1">
      <c r="A388" s="130" t="s">
        <v>2381</v>
      </c>
      <c r="B388" s="130" t="s">
        <v>2379</v>
      </c>
      <c r="C388" s="136" t="s">
        <v>2347</v>
      </c>
      <c r="D388" s="133">
        <v>4</v>
      </c>
      <c r="E388" s="208">
        <v>100000</v>
      </c>
      <c r="F388" s="208">
        <v>400000</v>
      </c>
      <c r="G388" s="136" t="s">
        <v>2382</v>
      </c>
      <c r="H388" s="132"/>
    </row>
    <row r="389" spans="1:13" ht="30" customHeight="1">
      <c r="A389" s="130" t="s">
        <v>2383</v>
      </c>
      <c r="B389" s="130" t="s">
        <v>2379</v>
      </c>
      <c r="C389" s="136" t="s">
        <v>2347</v>
      </c>
      <c r="D389" s="133">
        <v>4</v>
      </c>
      <c r="E389" s="208">
        <v>20000</v>
      </c>
      <c r="F389" s="208">
        <v>80000</v>
      </c>
      <c r="G389" s="136" t="s">
        <v>2384</v>
      </c>
      <c r="H389" s="132"/>
    </row>
    <row r="390" spans="1:13" ht="30" customHeight="1">
      <c r="A390" s="130" t="s">
        <v>2385</v>
      </c>
      <c r="B390" s="130" t="s">
        <v>2379</v>
      </c>
      <c r="C390" s="136" t="s">
        <v>2347</v>
      </c>
      <c r="D390" s="133">
        <v>4</v>
      </c>
      <c r="E390" s="208">
        <v>40000</v>
      </c>
      <c r="F390" s="208">
        <v>160000</v>
      </c>
      <c r="G390" s="136" t="s">
        <v>2386</v>
      </c>
      <c r="H390" s="132"/>
    </row>
    <row r="391" spans="1:13" ht="30" customHeight="1">
      <c r="A391" s="130" t="s">
        <v>2387</v>
      </c>
      <c r="B391" s="130" t="s">
        <v>2379</v>
      </c>
      <c r="C391" s="136" t="s">
        <v>2347</v>
      </c>
      <c r="D391" s="133">
        <v>4</v>
      </c>
      <c r="E391" s="208">
        <v>20000</v>
      </c>
      <c r="F391" s="208">
        <v>80000</v>
      </c>
      <c r="G391" s="136" t="s">
        <v>2388</v>
      </c>
      <c r="H391" s="132"/>
    </row>
    <row r="392" spans="1:13" s="199" customFormat="1" ht="30" customHeight="1">
      <c r="A392" s="130" t="s">
        <v>2389</v>
      </c>
      <c r="B392" s="130" t="s">
        <v>52</v>
      </c>
      <c r="C392" s="136" t="s">
        <v>58</v>
      </c>
      <c r="D392" s="133">
        <v>1</v>
      </c>
      <c r="E392" s="208">
        <v>114635263</v>
      </c>
      <c r="F392" s="208">
        <v>114635263</v>
      </c>
      <c r="G392" s="136" t="s">
        <v>2392</v>
      </c>
      <c r="H392" s="132"/>
      <c r="I392" s="2"/>
      <c r="J392" s="2"/>
      <c r="K392" s="2"/>
      <c r="L392" s="2"/>
      <c r="M392" s="2"/>
    </row>
    <row r="393" spans="1:13" ht="30" customHeight="1">
      <c r="A393" s="191" t="s">
        <v>11053</v>
      </c>
      <c r="B393" s="191" t="s">
        <v>52</v>
      </c>
      <c r="C393" s="192" t="s">
        <v>58</v>
      </c>
      <c r="D393" s="193">
        <v>1</v>
      </c>
      <c r="E393" s="207">
        <v>69672389</v>
      </c>
      <c r="F393" s="207">
        <v>461584486</v>
      </c>
      <c r="G393" s="192" t="s">
        <v>52</v>
      </c>
      <c r="H393" s="196"/>
      <c r="I393" s="199"/>
      <c r="J393" s="199"/>
      <c r="K393" s="199"/>
      <c r="L393" s="199"/>
      <c r="M393" s="199"/>
    </row>
    <row r="394" spans="1:13" ht="30" customHeight="1">
      <c r="A394" s="130" t="s">
        <v>2393</v>
      </c>
      <c r="B394" s="130" t="s">
        <v>2394</v>
      </c>
      <c r="C394" s="136" t="s">
        <v>960</v>
      </c>
      <c r="D394" s="133">
        <v>1.8580000000000001</v>
      </c>
      <c r="E394" s="208">
        <v>5896545</v>
      </c>
      <c r="F394" s="208">
        <v>10955779</v>
      </c>
      <c r="G394" s="136" t="s">
        <v>2399</v>
      </c>
      <c r="H394" s="132"/>
    </row>
    <row r="395" spans="1:13" ht="30" customHeight="1">
      <c r="A395" s="130" t="s">
        <v>2400</v>
      </c>
      <c r="B395" s="130" t="s">
        <v>52</v>
      </c>
      <c r="C395" s="136" t="s">
        <v>59</v>
      </c>
      <c r="D395" s="134">
        <v>1220</v>
      </c>
      <c r="E395" s="208">
        <v>94338</v>
      </c>
      <c r="F395" s="208">
        <v>115092360</v>
      </c>
      <c r="G395" s="136" t="s">
        <v>2402</v>
      </c>
      <c r="H395" s="132"/>
    </row>
    <row r="396" spans="1:13" ht="30" customHeight="1">
      <c r="A396" s="130" t="s">
        <v>2400</v>
      </c>
      <c r="B396" s="130" t="s">
        <v>2403</v>
      </c>
      <c r="C396" s="136" t="s">
        <v>59</v>
      </c>
      <c r="D396" s="134">
        <v>1190</v>
      </c>
      <c r="E396" s="208">
        <v>141507</v>
      </c>
      <c r="F396" s="208">
        <v>168393330</v>
      </c>
      <c r="G396" s="136" t="s">
        <v>2405</v>
      </c>
      <c r="H396" s="132"/>
    </row>
    <row r="397" spans="1:13" ht="30" customHeight="1">
      <c r="A397" s="130" t="s">
        <v>2406</v>
      </c>
      <c r="B397" s="130" t="s">
        <v>52</v>
      </c>
      <c r="C397" s="136" t="s">
        <v>59</v>
      </c>
      <c r="D397" s="133">
        <v>119</v>
      </c>
      <c r="E397" s="208">
        <v>149647</v>
      </c>
      <c r="F397" s="208">
        <v>17807993</v>
      </c>
      <c r="G397" s="136" t="s">
        <v>2408</v>
      </c>
      <c r="H397" s="132"/>
    </row>
    <row r="398" spans="1:13" ht="30" customHeight="1">
      <c r="A398" s="130" t="s">
        <v>1728</v>
      </c>
      <c r="B398" s="130" t="s">
        <v>2403</v>
      </c>
      <c r="C398" s="136" t="s">
        <v>2409</v>
      </c>
      <c r="D398" s="134">
        <v>2975</v>
      </c>
      <c r="E398" s="208">
        <v>9979</v>
      </c>
      <c r="F398" s="208">
        <v>29687525</v>
      </c>
      <c r="G398" s="136" t="s">
        <v>2414</v>
      </c>
      <c r="H398" s="132"/>
    </row>
    <row r="399" spans="1:13" ht="30" customHeight="1">
      <c r="A399" s="130" t="s">
        <v>2415</v>
      </c>
      <c r="B399" s="130" t="s">
        <v>2416</v>
      </c>
      <c r="C399" s="136" t="s">
        <v>58</v>
      </c>
      <c r="D399" s="133">
        <v>1</v>
      </c>
      <c r="E399" s="208">
        <v>60456482</v>
      </c>
      <c r="F399" s="208">
        <v>60456482</v>
      </c>
      <c r="G399" s="136" t="s">
        <v>2421</v>
      </c>
      <c r="H399" s="132"/>
    </row>
    <row r="400" spans="1:13" ht="30" customHeight="1">
      <c r="A400" s="130" t="s">
        <v>2422</v>
      </c>
      <c r="B400" s="130" t="s">
        <v>2423</v>
      </c>
      <c r="C400" s="136" t="s">
        <v>2424</v>
      </c>
      <c r="D400" s="133">
        <v>100</v>
      </c>
      <c r="E400" s="208">
        <v>168999</v>
      </c>
      <c r="F400" s="208">
        <v>16899900</v>
      </c>
      <c r="G400" s="136" t="s">
        <v>2426</v>
      </c>
      <c r="H400" s="132"/>
    </row>
    <row r="401" spans="1:42" ht="30" customHeight="1">
      <c r="A401" s="130" t="s">
        <v>2427</v>
      </c>
      <c r="B401" s="130" t="s">
        <v>2428</v>
      </c>
      <c r="C401" s="136" t="s">
        <v>58</v>
      </c>
      <c r="D401" s="133">
        <v>1</v>
      </c>
      <c r="E401" s="208">
        <v>2080000</v>
      </c>
      <c r="F401" s="208">
        <v>2080000</v>
      </c>
      <c r="G401" s="136" t="s">
        <v>2430</v>
      </c>
      <c r="H401" s="132"/>
    </row>
    <row r="402" spans="1:42" ht="30" customHeight="1">
      <c r="A402" s="130" t="s">
        <v>2431</v>
      </c>
      <c r="B402" s="130" t="s">
        <v>52</v>
      </c>
      <c r="C402" s="136" t="s">
        <v>58</v>
      </c>
      <c r="D402" s="133">
        <v>1</v>
      </c>
      <c r="E402" s="208">
        <v>5208895</v>
      </c>
      <c r="F402" s="208">
        <v>5208895</v>
      </c>
      <c r="G402" s="136" t="s">
        <v>2432</v>
      </c>
      <c r="H402" s="132"/>
    </row>
    <row r="403" spans="1:42" ht="30" customHeight="1">
      <c r="A403" s="130" t="s">
        <v>2433</v>
      </c>
      <c r="B403" s="130" t="s">
        <v>52</v>
      </c>
      <c r="C403" s="136" t="s">
        <v>58</v>
      </c>
      <c r="D403" s="133">
        <v>1</v>
      </c>
      <c r="E403" s="208">
        <v>1334205</v>
      </c>
      <c r="F403" s="208">
        <v>1334205</v>
      </c>
      <c r="G403" s="136" t="s">
        <v>2437</v>
      </c>
      <c r="H403" s="132"/>
    </row>
    <row r="404" spans="1:42" ht="30" customHeight="1">
      <c r="A404" s="130" t="s">
        <v>2438</v>
      </c>
      <c r="B404" s="130" t="s">
        <v>2439</v>
      </c>
      <c r="C404" s="136" t="s">
        <v>1667</v>
      </c>
      <c r="D404" s="135">
        <v>15230.3</v>
      </c>
      <c r="E404" s="208">
        <v>1638</v>
      </c>
      <c r="F404" s="208">
        <v>24947230</v>
      </c>
      <c r="G404" s="136" t="s">
        <v>2443</v>
      </c>
      <c r="H404" s="132"/>
    </row>
    <row r="405" spans="1:42" ht="30" customHeight="1">
      <c r="A405" s="130" t="s">
        <v>2438</v>
      </c>
      <c r="B405" s="130" t="s">
        <v>2444</v>
      </c>
      <c r="C405" s="136" t="s">
        <v>1667</v>
      </c>
      <c r="D405" s="133">
        <v>857.46</v>
      </c>
      <c r="E405" s="208">
        <v>3216</v>
      </c>
      <c r="F405" s="208">
        <v>2757589</v>
      </c>
      <c r="G405" s="136" t="s">
        <v>2449</v>
      </c>
      <c r="H405" s="132"/>
    </row>
    <row r="406" spans="1:42" ht="30" customHeight="1">
      <c r="A406" s="130" t="s">
        <v>2450</v>
      </c>
      <c r="B406" s="130" t="s">
        <v>2451</v>
      </c>
      <c r="C406" s="136" t="s">
        <v>1667</v>
      </c>
      <c r="D406" s="133">
        <v>44.95</v>
      </c>
      <c r="E406" s="208">
        <v>285</v>
      </c>
      <c r="F406" s="208">
        <v>12810</v>
      </c>
      <c r="G406" s="136" t="s">
        <v>2455</v>
      </c>
      <c r="H406" s="132"/>
    </row>
    <row r="407" spans="1:42" ht="30" customHeight="1">
      <c r="A407" s="130" t="s">
        <v>2450</v>
      </c>
      <c r="B407" s="130" t="s">
        <v>2456</v>
      </c>
      <c r="C407" s="136" t="s">
        <v>1667</v>
      </c>
      <c r="D407" s="135">
        <v>12510.15</v>
      </c>
      <c r="E407" s="208">
        <v>719</v>
      </c>
      <c r="F407" s="208">
        <v>8994796</v>
      </c>
      <c r="G407" s="136" t="s">
        <v>2461</v>
      </c>
      <c r="H407" s="132"/>
    </row>
    <row r="408" spans="1:42" s="178" customFormat="1" ht="30" customHeight="1">
      <c r="A408" s="130" t="s">
        <v>2462</v>
      </c>
      <c r="B408" s="130" t="s">
        <v>52</v>
      </c>
      <c r="C408" s="136" t="s">
        <v>1200</v>
      </c>
      <c r="D408" s="133">
        <v>3</v>
      </c>
      <c r="E408" s="208">
        <v>1414829</v>
      </c>
      <c r="F408" s="208">
        <v>4244487</v>
      </c>
      <c r="G408" s="136" t="s">
        <v>2467</v>
      </c>
      <c r="H408" s="132"/>
      <c r="I408" s="2"/>
      <c r="J408" s="2"/>
      <c r="K408" s="2"/>
      <c r="L408" s="2"/>
      <c r="M408" s="2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  <c r="AB408" s="177"/>
      <c r="AC408" s="177"/>
      <c r="AD408" s="177"/>
      <c r="AE408" s="177"/>
      <c r="AF408" s="177"/>
      <c r="AG408" s="177"/>
      <c r="AH408" s="177"/>
      <c r="AI408" s="177"/>
      <c r="AJ408" s="177"/>
      <c r="AK408" s="177"/>
      <c r="AL408" s="177"/>
      <c r="AM408" s="177"/>
      <c r="AN408" s="177"/>
      <c r="AO408" s="177"/>
      <c r="AP408" s="177"/>
    </row>
    <row r="409" spans="1:42" s="178" customFormat="1" ht="30" customHeight="1">
      <c r="A409" s="172" t="s">
        <v>11002</v>
      </c>
      <c r="B409" s="172" t="s">
        <v>11026</v>
      </c>
      <c r="C409" s="204" t="s">
        <v>58</v>
      </c>
      <c r="D409" s="173" t="s">
        <v>11003</v>
      </c>
      <c r="E409" s="174" t="s">
        <v>52</v>
      </c>
      <c r="F409" s="174">
        <f>'내역서(을지-재노경)'!L410</f>
        <v>582081000</v>
      </c>
      <c r="G409" s="210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77"/>
      <c r="AC409" s="177"/>
      <c r="AD409" s="177"/>
      <c r="AE409" s="177"/>
      <c r="AF409" s="177"/>
      <c r="AG409" s="177"/>
      <c r="AH409" s="177"/>
      <c r="AI409" s="177"/>
      <c r="AJ409" s="177"/>
      <c r="AK409" s="177"/>
      <c r="AL409" s="177"/>
      <c r="AM409" s="177"/>
      <c r="AN409" s="177"/>
      <c r="AO409" s="177"/>
      <c r="AP409" s="177"/>
    </row>
    <row r="410" spans="1:42" s="178" customFormat="1" ht="30" customHeight="1">
      <c r="A410" s="172" t="s">
        <v>11004</v>
      </c>
      <c r="B410" s="172" t="s">
        <v>11005</v>
      </c>
      <c r="C410" s="204" t="s">
        <v>58</v>
      </c>
      <c r="D410" s="173" t="s">
        <v>11003</v>
      </c>
      <c r="E410" s="209" t="s">
        <v>52</v>
      </c>
      <c r="F410" s="174">
        <f>'내역서(을지-재노경)'!L411</f>
        <v>270648000</v>
      </c>
      <c r="G410" s="210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</row>
    <row r="411" spans="1:42" s="178" customFormat="1" ht="30" customHeight="1">
      <c r="A411" s="172" t="s">
        <v>11006</v>
      </c>
      <c r="B411" s="172" t="s">
        <v>11027</v>
      </c>
      <c r="C411" s="204" t="s">
        <v>58</v>
      </c>
      <c r="D411" s="173" t="s">
        <v>11003</v>
      </c>
      <c r="E411" s="209" t="s">
        <v>52</v>
      </c>
      <c r="F411" s="174">
        <f>'내역서(을지-재노경)'!L412</f>
        <v>69086000</v>
      </c>
      <c r="G411" s="210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  <c r="AA411" s="177"/>
      <c r="AB411" s="177"/>
      <c r="AC411" s="177"/>
      <c r="AD411" s="177"/>
      <c r="AE411" s="177"/>
      <c r="AF411" s="177"/>
      <c r="AG411" s="177"/>
      <c r="AH411" s="177"/>
      <c r="AI411" s="177"/>
      <c r="AJ411" s="177"/>
      <c r="AK411" s="177"/>
      <c r="AL411" s="177"/>
      <c r="AM411" s="177"/>
      <c r="AN411" s="177"/>
      <c r="AO411" s="177"/>
      <c r="AP411" s="177"/>
    </row>
    <row r="412" spans="1:42" s="178" customFormat="1" ht="30" customHeight="1">
      <c r="A412" s="172" t="s">
        <v>11007</v>
      </c>
      <c r="B412" s="172" t="s">
        <v>11008</v>
      </c>
      <c r="C412" s="204" t="s">
        <v>58</v>
      </c>
      <c r="D412" s="173" t="s">
        <v>11003</v>
      </c>
      <c r="E412" s="209" t="s">
        <v>52</v>
      </c>
      <c r="F412" s="174">
        <f>'내역서(을지-재노경)'!L413</f>
        <v>111184000</v>
      </c>
      <c r="G412" s="210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7"/>
      <c r="AC412" s="177"/>
      <c r="AD412" s="177"/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</row>
    <row r="413" spans="1:42" s="178" customFormat="1" ht="30" customHeight="1">
      <c r="A413" s="172" t="s">
        <v>11009</v>
      </c>
      <c r="B413" s="172" t="s">
        <v>11010</v>
      </c>
      <c r="C413" s="204" t="s">
        <v>58</v>
      </c>
      <c r="D413" s="173" t="s">
        <v>11003</v>
      </c>
      <c r="E413" s="209" t="s">
        <v>52</v>
      </c>
      <c r="F413" s="174">
        <f>'내역서(을지-재노경)'!L414</f>
        <v>162851000</v>
      </c>
      <c r="G413" s="210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  <c r="AB413" s="177"/>
      <c r="AC413" s="177"/>
      <c r="AD413" s="177"/>
      <c r="AE413" s="177"/>
      <c r="AF413" s="177"/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</row>
    <row r="414" spans="1:42" s="178" customFormat="1" ht="30" customHeight="1">
      <c r="A414" s="172" t="s">
        <v>11011</v>
      </c>
      <c r="B414" s="172" t="s">
        <v>11012</v>
      </c>
      <c r="C414" s="204" t="s">
        <v>58</v>
      </c>
      <c r="D414" s="173" t="s">
        <v>11003</v>
      </c>
      <c r="E414" s="209" t="s">
        <v>52</v>
      </c>
      <c r="F414" s="174">
        <f>'내역서(을지-재노경)'!L415</f>
        <v>7282000</v>
      </c>
      <c r="G414" s="210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  <c r="AA414" s="177"/>
      <c r="AB414" s="177"/>
      <c r="AC414" s="177"/>
      <c r="AD414" s="177"/>
      <c r="AE414" s="177"/>
      <c r="AF414" s="177"/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</row>
    <row r="415" spans="1:42" s="178" customFormat="1" ht="30" customHeight="1">
      <c r="A415" s="172" t="s">
        <v>11013</v>
      </c>
      <c r="B415" s="172" t="s">
        <v>11014</v>
      </c>
      <c r="C415" s="204" t="s">
        <v>58</v>
      </c>
      <c r="D415" s="173" t="s">
        <v>11003</v>
      </c>
      <c r="E415" s="209" t="s">
        <v>52</v>
      </c>
      <c r="F415" s="174">
        <f>'내역서(을지-재노경)'!L416</f>
        <v>150425000</v>
      </c>
      <c r="G415" s="210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</row>
    <row r="416" spans="1:42" s="178" customFormat="1" ht="30" customHeight="1">
      <c r="A416" s="172" t="s">
        <v>11015</v>
      </c>
      <c r="B416" s="172" t="s">
        <v>11028</v>
      </c>
      <c r="C416" s="204" t="s">
        <v>58</v>
      </c>
      <c r="D416" s="173" t="s">
        <v>11003</v>
      </c>
      <c r="E416" s="209" t="s">
        <v>52</v>
      </c>
      <c r="F416" s="174">
        <f>'내역서(을지-재노경)'!L417</f>
        <v>471921000</v>
      </c>
      <c r="G416" s="210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  <c r="AB416" s="177"/>
      <c r="AC416" s="177"/>
      <c r="AD416" s="177"/>
      <c r="AE416" s="177"/>
      <c r="AF416" s="177"/>
      <c r="AG416" s="177"/>
      <c r="AH416" s="177"/>
      <c r="AI416" s="177"/>
      <c r="AJ416" s="177"/>
      <c r="AK416" s="177"/>
      <c r="AL416" s="177"/>
      <c r="AM416" s="177"/>
      <c r="AN416" s="177"/>
      <c r="AO416" s="177"/>
      <c r="AP416" s="177"/>
    </row>
    <row r="417" spans="1:42" s="178" customFormat="1" ht="30" customHeight="1">
      <c r="A417" s="172" t="s">
        <v>11016</v>
      </c>
      <c r="B417" s="172" t="s">
        <v>11029</v>
      </c>
      <c r="C417" s="204" t="s">
        <v>58</v>
      </c>
      <c r="D417" s="173" t="s">
        <v>11003</v>
      </c>
      <c r="E417" s="209" t="s">
        <v>52</v>
      </c>
      <c r="F417" s="174">
        <f>'내역서(을지-재노경)'!L418</f>
        <v>1602011000</v>
      </c>
      <c r="G417" s="210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  <c r="AA417" s="177"/>
      <c r="AB417" s="177"/>
      <c r="AC417" s="177"/>
      <c r="AD417" s="177"/>
      <c r="AE417" s="177"/>
      <c r="AF417" s="177"/>
      <c r="AG417" s="177"/>
      <c r="AH417" s="177"/>
      <c r="AI417" s="177"/>
      <c r="AJ417" s="177"/>
      <c r="AK417" s="177"/>
      <c r="AL417" s="177"/>
      <c r="AM417" s="177"/>
      <c r="AN417" s="177"/>
      <c r="AO417" s="177"/>
      <c r="AP417" s="177"/>
    </row>
    <row r="418" spans="1:42" s="178" customFormat="1" ht="30" customHeight="1">
      <c r="A418" s="172" t="s">
        <v>11017</v>
      </c>
      <c r="B418" s="183" t="s">
        <v>11030</v>
      </c>
      <c r="C418" s="204" t="s">
        <v>58</v>
      </c>
      <c r="D418" s="173" t="s">
        <v>11003</v>
      </c>
      <c r="E418" s="209" t="s">
        <v>52</v>
      </c>
      <c r="F418" s="174">
        <f>'내역서(을지-재노경)'!L419</f>
        <v>14099000</v>
      </c>
      <c r="G418" s="210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7"/>
      <c r="AC418" s="177"/>
      <c r="AD418" s="177"/>
      <c r="AE418" s="177"/>
      <c r="AF418" s="177"/>
      <c r="AG418" s="177"/>
      <c r="AH418" s="177"/>
      <c r="AI418" s="177"/>
      <c r="AJ418" s="177"/>
      <c r="AK418" s="177"/>
      <c r="AL418" s="177"/>
      <c r="AM418" s="177"/>
      <c r="AN418" s="177"/>
      <c r="AO418" s="177"/>
      <c r="AP418" s="177"/>
    </row>
    <row r="419" spans="1:42" s="178" customFormat="1" ht="30" customHeight="1">
      <c r="A419" s="172" t="s">
        <v>11031</v>
      </c>
      <c r="B419" s="172" t="s">
        <v>11018</v>
      </c>
      <c r="C419" s="204" t="s">
        <v>58</v>
      </c>
      <c r="D419" s="173" t="s">
        <v>11003</v>
      </c>
      <c r="E419" s="209" t="s">
        <v>52</v>
      </c>
      <c r="F419" s="174">
        <f>'내역서(을지-재노경)'!L420</f>
        <v>404141000</v>
      </c>
      <c r="G419" s="210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  <c r="AA419" s="177"/>
      <c r="AB419" s="177"/>
      <c r="AC419" s="177"/>
      <c r="AD419" s="177"/>
      <c r="AE419" s="177"/>
      <c r="AF419" s="177"/>
      <c r="AG419" s="177"/>
      <c r="AH419" s="177"/>
      <c r="AI419" s="177"/>
      <c r="AJ419" s="177"/>
      <c r="AK419" s="177"/>
      <c r="AL419" s="177"/>
      <c r="AM419" s="177"/>
      <c r="AN419" s="177"/>
      <c r="AO419" s="177"/>
      <c r="AP419" s="177"/>
    </row>
    <row r="420" spans="1:42" s="178" customFormat="1" ht="30" customHeight="1">
      <c r="A420" s="172" t="s">
        <v>11032</v>
      </c>
      <c r="B420" s="172" t="s">
        <v>11019</v>
      </c>
      <c r="C420" s="204" t="s">
        <v>58</v>
      </c>
      <c r="D420" s="173" t="s">
        <v>11003</v>
      </c>
      <c r="E420" s="209" t="s">
        <v>52</v>
      </c>
      <c r="F420" s="174">
        <f>'내역서(을지-재노경)'!L421</f>
        <v>29637000</v>
      </c>
      <c r="G420" s="210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7"/>
      <c r="AI420" s="177"/>
      <c r="AJ420" s="177"/>
      <c r="AK420" s="177"/>
      <c r="AL420" s="177"/>
      <c r="AM420" s="177"/>
      <c r="AN420" s="177"/>
      <c r="AO420" s="177"/>
      <c r="AP420" s="177"/>
    </row>
    <row r="421" spans="1:42" s="178" customFormat="1" ht="30" customHeight="1">
      <c r="A421" s="172" t="s">
        <v>11020</v>
      </c>
      <c r="B421" s="172" t="s">
        <v>11038</v>
      </c>
      <c r="C421" s="204" t="s">
        <v>58</v>
      </c>
      <c r="D421" s="173" t="s">
        <v>11003</v>
      </c>
      <c r="E421" s="209" t="s">
        <v>52</v>
      </c>
      <c r="F421" s="174">
        <f>'내역서(을지-재노경)'!L422</f>
        <v>1386816000</v>
      </c>
      <c r="G421" s="210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7"/>
      <c r="AI421" s="177"/>
      <c r="AJ421" s="177"/>
      <c r="AK421" s="177"/>
      <c r="AL421" s="177"/>
      <c r="AM421" s="177"/>
      <c r="AN421" s="177"/>
      <c r="AO421" s="177"/>
      <c r="AP421" s="177"/>
    </row>
    <row r="422" spans="1:42" s="178" customFormat="1" ht="30" customHeight="1">
      <c r="A422" s="172" t="s">
        <v>11021</v>
      </c>
      <c r="B422" s="172" t="s">
        <v>11022</v>
      </c>
      <c r="C422" s="204" t="s">
        <v>58</v>
      </c>
      <c r="D422" s="173" t="s">
        <v>11003</v>
      </c>
      <c r="E422" s="209" t="s">
        <v>52</v>
      </c>
      <c r="F422" s="174">
        <f>'내역서(을지-재노경)'!L423</f>
        <v>1505438000</v>
      </c>
      <c r="G422" s="210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7"/>
      <c r="AI422" s="177"/>
      <c r="AJ422" s="177"/>
      <c r="AK422" s="177"/>
      <c r="AL422" s="177"/>
      <c r="AM422" s="177"/>
      <c r="AN422" s="177"/>
      <c r="AO422" s="177"/>
      <c r="AP422" s="177"/>
    </row>
    <row r="423" spans="1:42" s="178" customFormat="1" ht="30" customHeight="1">
      <c r="A423" s="172" t="s">
        <v>11033</v>
      </c>
      <c r="B423" s="172" t="s">
        <v>52</v>
      </c>
      <c r="C423" s="205" t="s">
        <v>11050</v>
      </c>
      <c r="D423" s="173" t="s">
        <v>11003</v>
      </c>
      <c r="E423" s="209"/>
      <c r="F423" s="174">
        <f>'내역서(을지-재노경)'!L424</f>
        <v>3003269000</v>
      </c>
      <c r="G423" s="204" t="s">
        <v>11023</v>
      </c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7"/>
      <c r="AI423" s="177"/>
      <c r="AJ423" s="177"/>
      <c r="AK423" s="177"/>
      <c r="AL423" s="177"/>
      <c r="AM423" s="177"/>
      <c r="AN423" s="177"/>
      <c r="AO423" s="177"/>
      <c r="AP423" s="177"/>
    </row>
    <row r="424" spans="1:42" s="178" customFormat="1" ht="30" customHeight="1">
      <c r="A424" s="172" t="s">
        <v>11034</v>
      </c>
      <c r="B424" s="172" t="s">
        <v>52</v>
      </c>
      <c r="C424" s="205" t="s">
        <v>11050</v>
      </c>
      <c r="D424" s="173" t="s">
        <v>11003</v>
      </c>
      <c r="E424" s="209"/>
      <c r="F424" s="174">
        <f>'내역서(을지-재노경)'!L425</f>
        <v>48595000</v>
      </c>
      <c r="G424" s="204" t="s">
        <v>11023</v>
      </c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7"/>
      <c r="AI424" s="177"/>
      <c r="AJ424" s="177"/>
      <c r="AK424" s="177"/>
      <c r="AL424" s="177"/>
      <c r="AM424" s="177"/>
      <c r="AN424" s="177"/>
      <c r="AO424" s="177"/>
      <c r="AP424" s="177"/>
    </row>
    <row r="425" spans="1:42" s="178" customFormat="1" ht="30" customHeight="1">
      <c r="A425" s="172" t="s">
        <v>11024</v>
      </c>
      <c r="B425" s="172" t="s">
        <v>52</v>
      </c>
      <c r="C425" s="205" t="s">
        <v>11050</v>
      </c>
      <c r="D425" s="173" t="s">
        <v>11003</v>
      </c>
      <c r="E425" s="209"/>
      <c r="F425" s="174">
        <f>'내역서(을지-재노경)'!L426</f>
        <v>2080000</v>
      </c>
      <c r="G425" s="204" t="s">
        <v>11023</v>
      </c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</row>
    <row r="426" spans="1:42" s="178" customFormat="1" ht="30" customHeight="1">
      <c r="A426" s="172" t="s">
        <v>11035</v>
      </c>
      <c r="B426" s="172" t="s">
        <v>52</v>
      </c>
      <c r="C426" s="205" t="s">
        <v>11050</v>
      </c>
      <c r="D426" s="173" t="s">
        <v>11003</v>
      </c>
      <c r="E426" s="209"/>
      <c r="F426" s="174">
        <f>'내역서(을지-재노경)'!L427</f>
        <v>5207364</v>
      </c>
      <c r="G426" s="204" t="s">
        <v>11023</v>
      </c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</row>
    <row r="427" spans="1:42" s="178" customFormat="1" ht="30" customHeight="1">
      <c r="A427" s="172" t="s">
        <v>11037</v>
      </c>
      <c r="B427" s="172" t="s">
        <v>11025</v>
      </c>
      <c r="C427" s="204"/>
      <c r="D427" s="173" t="s">
        <v>11003</v>
      </c>
      <c r="E427" s="209" t="s">
        <v>52</v>
      </c>
      <c r="F427" s="174">
        <f>'내역서(을지-재노경)'!L428</f>
        <v>3676955636</v>
      </c>
      <c r="G427" s="210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  <c r="AA427" s="177"/>
      <c r="AB427" s="177"/>
      <c r="AC427" s="177"/>
      <c r="AD427" s="177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</row>
    <row r="428" spans="1:42" ht="30" customHeight="1">
      <c r="A428" s="172" t="s">
        <v>11036</v>
      </c>
      <c r="B428" s="172" t="s">
        <v>52</v>
      </c>
      <c r="C428" s="204"/>
      <c r="D428" s="173" t="s">
        <v>11003</v>
      </c>
      <c r="E428" s="174" t="s">
        <v>52</v>
      </c>
      <c r="F428" s="174">
        <f>'내역서(을지-재노경)'!L429</f>
        <v>40446512000</v>
      </c>
      <c r="G428" s="210"/>
      <c r="H428" s="177"/>
      <c r="I428" s="177"/>
      <c r="J428" s="177"/>
      <c r="K428" s="177"/>
      <c r="L428" s="177"/>
      <c r="M428" s="177"/>
    </row>
  </sheetData>
  <autoFilter ref="A3:AQ428"/>
  <mergeCells count="2">
    <mergeCell ref="A2:G2"/>
    <mergeCell ref="A1:M1"/>
  </mergeCells>
  <phoneticPr fontId="1" type="noConversion"/>
  <conditionalFormatting sqref="A409:D422 A427:D428 A423:B426 D423:D426 E409:F428">
    <cfRule type="expression" dxfId="1" priority="3" stopIfTrue="1">
      <formula>$H409=""</formula>
    </cfRule>
  </conditionalFormatting>
  <conditionalFormatting sqref="G423:G426">
    <cfRule type="expression" dxfId="0" priority="1" stopIfTrue="1">
      <formula>$N422=""</formula>
    </cfRule>
  </conditionalFormatting>
  <pageMargins left="0.39370078740157483" right="0.39370078740157483" top="0.39370078740157483" bottom="0.39370078740157483" header="0" footer="0"/>
  <pageSetup paperSize="9" fitToHeight="0" orientation="landscape" r:id="rId1"/>
  <rowBreaks count="1" manualBreakCount="1">
    <brk id="171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5"/>
  <sheetViews>
    <sheetView view="pageBreakPreview" topLeftCell="A2" zoomScale="85" zoomScaleNormal="85" zoomScaleSheetLayoutView="85" workbookViewId="0">
      <pane ySplit="1770" activePane="bottomLeft"/>
      <selection activeCell="A4" sqref="A4"/>
      <selection pane="bottomLeft" sqref="A1:M1"/>
    </sheetView>
  </sheetViews>
  <sheetFormatPr defaultRowHeight="13.5"/>
  <cols>
    <col min="1" max="2" width="30.625" style="2" customWidth="1"/>
    <col min="3" max="3" width="4.625" style="2" customWidth="1"/>
    <col min="4" max="4" width="11.5" style="2" customWidth="1"/>
    <col min="5" max="12" width="15.625" style="2" customWidth="1"/>
    <col min="13" max="13" width="12.625" style="2" customWidth="1"/>
    <col min="14" max="43" width="2.625" style="2" hidden="1" customWidth="1"/>
    <col min="44" max="44" width="10.625" style="2" hidden="1" customWidth="1"/>
    <col min="45" max="46" width="1.625" style="2" hidden="1" customWidth="1"/>
    <col min="47" max="47" width="24.625" style="2" hidden="1" customWidth="1"/>
    <col min="48" max="48" width="10.625" style="2" hidden="1" customWidth="1"/>
    <col min="49" max="49" width="16" style="2" customWidth="1"/>
    <col min="50" max="16384" width="9" style="2"/>
  </cols>
  <sheetData>
    <row r="1" spans="1:48" ht="30" customHeight="1">
      <c r="A1" s="272" t="s">
        <v>11063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48" ht="30" customHeight="1">
      <c r="A2" s="273" t="s">
        <v>946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6" t="s">
        <v>20</v>
      </c>
      <c r="O2" s="276" t="s">
        <v>14</v>
      </c>
      <c r="P2" s="276" t="s">
        <v>21</v>
      </c>
      <c r="Q2" s="276" t="s">
        <v>13</v>
      </c>
      <c r="R2" s="276" t="s">
        <v>22</v>
      </c>
      <c r="S2" s="276" t="s">
        <v>23</v>
      </c>
      <c r="T2" s="276" t="s">
        <v>24</v>
      </c>
      <c r="U2" s="276" t="s">
        <v>25</v>
      </c>
      <c r="V2" s="276" t="s">
        <v>26</v>
      </c>
      <c r="W2" s="276" t="s">
        <v>27</v>
      </c>
      <c r="X2" s="276" t="s">
        <v>28</v>
      </c>
      <c r="Y2" s="276" t="s">
        <v>29</v>
      </c>
      <c r="Z2" s="276" t="s">
        <v>30</v>
      </c>
      <c r="AA2" s="276" t="s">
        <v>31</v>
      </c>
      <c r="AB2" s="276" t="s">
        <v>32</v>
      </c>
      <c r="AC2" s="276" t="s">
        <v>33</v>
      </c>
      <c r="AD2" s="276" t="s">
        <v>34</v>
      </c>
      <c r="AE2" s="276" t="s">
        <v>35</v>
      </c>
      <c r="AF2" s="276" t="s">
        <v>36</v>
      </c>
      <c r="AG2" s="276" t="s">
        <v>37</v>
      </c>
      <c r="AH2" s="276" t="s">
        <v>38</v>
      </c>
      <c r="AI2" s="276" t="s">
        <v>39</v>
      </c>
      <c r="AJ2" s="276" t="s">
        <v>40</v>
      </c>
      <c r="AK2" s="276" t="s">
        <v>41</v>
      </c>
      <c r="AL2" s="276" t="s">
        <v>42</v>
      </c>
      <c r="AM2" s="276" t="s">
        <v>43</v>
      </c>
      <c r="AN2" s="276" t="s">
        <v>44</v>
      </c>
      <c r="AO2" s="276" t="s">
        <v>45</v>
      </c>
      <c r="AP2" s="276" t="s">
        <v>46</v>
      </c>
      <c r="AQ2" s="276" t="s">
        <v>47</v>
      </c>
      <c r="AR2" s="276" t="s">
        <v>48</v>
      </c>
      <c r="AS2" s="276" t="s">
        <v>16</v>
      </c>
      <c r="AT2" s="276" t="s">
        <v>17</v>
      </c>
      <c r="AU2" s="276" t="s">
        <v>49</v>
      </c>
      <c r="AV2" s="276" t="s">
        <v>50</v>
      </c>
    </row>
    <row r="3" spans="1:48" ht="30" customHeight="1">
      <c r="A3" s="274" t="s">
        <v>11040</v>
      </c>
      <c r="B3" s="274" t="s">
        <v>11041</v>
      </c>
      <c r="C3" s="274" t="s">
        <v>11042</v>
      </c>
      <c r="D3" s="274" t="s">
        <v>5</v>
      </c>
      <c r="E3" s="274" t="s">
        <v>6</v>
      </c>
      <c r="F3" s="274"/>
      <c r="G3" s="274" t="s">
        <v>9</v>
      </c>
      <c r="H3" s="274"/>
      <c r="I3" s="274" t="s">
        <v>10</v>
      </c>
      <c r="J3" s="274"/>
      <c r="K3" s="274" t="s">
        <v>11</v>
      </c>
      <c r="L3" s="274"/>
      <c r="M3" s="274" t="s">
        <v>12</v>
      </c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</row>
    <row r="4" spans="1:48" s="199" customFormat="1" ht="30" customHeight="1">
      <c r="A4" s="274"/>
      <c r="B4" s="274"/>
      <c r="C4" s="274"/>
      <c r="D4" s="274"/>
      <c r="E4" s="201" t="s">
        <v>7</v>
      </c>
      <c r="F4" s="201" t="s">
        <v>8</v>
      </c>
      <c r="G4" s="201" t="s">
        <v>7</v>
      </c>
      <c r="H4" s="201" t="s">
        <v>8</v>
      </c>
      <c r="I4" s="201" t="s">
        <v>7</v>
      </c>
      <c r="J4" s="201" t="s">
        <v>8</v>
      </c>
      <c r="K4" s="201" t="s">
        <v>7</v>
      </c>
      <c r="L4" s="201" t="s">
        <v>8</v>
      </c>
      <c r="M4" s="274"/>
      <c r="N4" s="196"/>
    </row>
    <row r="5" spans="1:48" ht="30" customHeight="1">
      <c r="A5" s="191" t="s">
        <v>11054</v>
      </c>
      <c r="B5" s="191" t="s">
        <v>52</v>
      </c>
      <c r="C5" s="192" t="s">
        <v>58</v>
      </c>
      <c r="D5" s="193">
        <v>1</v>
      </c>
      <c r="E5" s="193" t="s">
        <v>52</v>
      </c>
      <c r="F5" s="195" t="s">
        <v>52</v>
      </c>
      <c r="G5" s="193" t="s">
        <v>52</v>
      </c>
      <c r="H5" s="195" t="s">
        <v>52</v>
      </c>
      <c r="I5" s="193" t="s">
        <v>52</v>
      </c>
      <c r="J5" s="195"/>
      <c r="K5" s="193"/>
      <c r="L5" s="195">
        <v>3003269075</v>
      </c>
      <c r="M5" s="192" t="s">
        <v>11060</v>
      </c>
      <c r="N5" s="132"/>
    </row>
    <row r="6" spans="1:48" ht="30" customHeight="1">
      <c r="A6" s="130" t="s">
        <v>2468</v>
      </c>
      <c r="B6" s="130" t="s">
        <v>2469</v>
      </c>
      <c r="C6" s="136" t="s">
        <v>1045</v>
      </c>
      <c r="D6" s="135">
        <v>128002.31</v>
      </c>
      <c r="E6" s="133" t="s">
        <v>52</v>
      </c>
      <c r="F6" s="134" t="s">
        <v>52</v>
      </c>
      <c r="G6" s="133" t="s">
        <v>52</v>
      </c>
      <c r="H6" s="134" t="s">
        <v>52</v>
      </c>
      <c r="I6" s="133">
        <v>1334</v>
      </c>
      <c r="J6" s="134">
        <v>170755081</v>
      </c>
      <c r="K6" s="133">
        <v>1334</v>
      </c>
      <c r="L6" s="134">
        <v>170755081</v>
      </c>
      <c r="M6" s="130" t="s">
        <v>2471</v>
      </c>
      <c r="N6" s="132"/>
    </row>
    <row r="7" spans="1:48" ht="30" customHeight="1">
      <c r="A7" s="130" t="s">
        <v>2468</v>
      </c>
      <c r="B7" s="130" t="s">
        <v>2472</v>
      </c>
      <c r="C7" s="136" t="s">
        <v>1045</v>
      </c>
      <c r="D7" s="135">
        <v>24875.29</v>
      </c>
      <c r="E7" s="133" t="s">
        <v>52</v>
      </c>
      <c r="F7" s="134" t="s">
        <v>52</v>
      </c>
      <c r="G7" s="133" t="s">
        <v>52</v>
      </c>
      <c r="H7" s="134" t="s">
        <v>52</v>
      </c>
      <c r="I7" s="133">
        <v>1667</v>
      </c>
      <c r="J7" s="134">
        <v>41467108</v>
      </c>
      <c r="K7" s="133">
        <v>1667</v>
      </c>
      <c r="L7" s="134">
        <v>41467108</v>
      </c>
      <c r="M7" s="130" t="s">
        <v>2474</v>
      </c>
      <c r="N7" s="132"/>
    </row>
    <row r="8" spans="1:48" ht="30" customHeight="1">
      <c r="A8" s="130" t="s">
        <v>2475</v>
      </c>
      <c r="B8" s="130" t="s">
        <v>2476</v>
      </c>
      <c r="C8" s="136" t="s">
        <v>960</v>
      </c>
      <c r="D8" s="133">
        <v>51.984999999999999</v>
      </c>
      <c r="E8" s="133" t="s">
        <v>52</v>
      </c>
      <c r="F8" s="134" t="s">
        <v>52</v>
      </c>
      <c r="G8" s="133" t="s">
        <v>52</v>
      </c>
      <c r="H8" s="134" t="s">
        <v>52</v>
      </c>
      <c r="I8" s="133">
        <v>9205104</v>
      </c>
      <c r="J8" s="134">
        <v>478527331</v>
      </c>
      <c r="K8" s="133">
        <v>9205104</v>
      </c>
      <c r="L8" s="134">
        <v>478527331</v>
      </c>
      <c r="M8" s="130" t="s">
        <v>2478</v>
      </c>
      <c r="N8" s="132"/>
    </row>
    <row r="9" spans="1:48" ht="30" customHeight="1">
      <c r="A9" s="130" t="s">
        <v>2475</v>
      </c>
      <c r="B9" s="130" t="s">
        <v>2479</v>
      </c>
      <c r="C9" s="136" t="s">
        <v>960</v>
      </c>
      <c r="D9" s="133">
        <v>7.7270000000000003</v>
      </c>
      <c r="E9" s="133" t="s">
        <v>52</v>
      </c>
      <c r="F9" s="134" t="s">
        <v>52</v>
      </c>
      <c r="G9" s="133" t="s">
        <v>52</v>
      </c>
      <c r="H9" s="134" t="s">
        <v>52</v>
      </c>
      <c r="I9" s="133">
        <v>11506380</v>
      </c>
      <c r="J9" s="134">
        <v>88909798</v>
      </c>
      <c r="K9" s="133">
        <v>11506380</v>
      </c>
      <c r="L9" s="134">
        <v>88909798</v>
      </c>
      <c r="M9" s="130" t="s">
        <v>2481</v>
      </c>
      <c r="N9" s="132"/>
    </row>
    <row r="10" spans="1:48" ht="30" customHeight="1">
      <c r="A10" s="130" t="s">
        <v>2482</v>
      </c>
      <c r="B10" s="130" t="s">
        <v>2483</v>
      </c>
      <c r="C10" s="136" t="s">
        <v>960</v>
      </c>
      <c r="D10" s="133">
        <v>51.984999999999999</v>
      </c>
      <c r="E10" s="133" t="s">
        <v>52</v>
      </c>
      <c r="F10" s="134" t="s">
        <v>52</v>
      </c>
      <c r="G10" s="133" t="s">
        <v>52</v>
      </c>
      <c r="H10" s="134" t="s">
        <v>52</v>
      </c>
      <c r="I10" s="133">
        <v>5859920</v>
      </c>
      <c r="J10" s="134">
        <v>304627941</v>
      </c>
      <c r="K10" s="133">
        <v>5859920</v>
      </c>
      <c r="L10" s="134">
        <v>304627941</v>
      </c>
      <c r="M10" s="130" t="s">
        <v>2485</v>
      </c>
      <c r="N10" s="132"/>
    </row>
    <row r="11" spans="1:48" ht="30" customHeight="1">
      <c r="A11" s="130" t="s">
        <v>2482</v>
      </c>
      <c r="B11" s="130" t="s">
        <v>2486</v>
      </c>
      <c r="C11" s="136" t="s">
        <v>960</v>
      </c>
      <c r="D11" s="133">
        <v>7.7270000000000003</v>
      </c>
      <c r="E11" s="133" t="s">
        <v>52</v>
      </c>
      <c r="F11" s="134" t="s">
        <v>52</v>
      </c>
      <c r="G11" s="133" t="s">
        <v>52</v>
      </c>
      <c r="H11" s="134" t="s">
        <v>52</v>
      </c>
      <c r="I11" s="133">
        <v>7324900</v>
      </c>
      <c r="J11" s="134">
        <v>56599502</v>
      </c>
      <c r="K11" s="133">
        <v>7324900</v>
      </c>
      <c r="L11" s="134">
        <v>56599502</v>
      </c>
      <c r="M11" s="130" t="s">
        <v>2488</v>
      </c>
      <c r="N11" s="132"/>
    </row>
    <row r="12" spans="1:48" ht="30" customHeight="1">
      <c r="A12" s="130" t="s">
        <v>2489</v>
      </c>
      <c r="B12" s="130" t="s">
        <v>2490</v>
      </c>
      <c r="C12" s="136" t="s">
        <v>960</v>
      </c>
      <c r="D12" s="133">
        <v>51.984999999999999</v>
      </c>
      <c r="E12" s="133" t="s">
        <v>52</v>
      </c>
      <c r="F12" s="134" t="s">
        <v>52</v>
      </c>
      <c r="G12" s="133" t="s">
        <v>52</v>
      </c>
      <c r="H12" s="134" t="s">
        <v>52</v>
      </c>
      <c r="I12" s="133">
        <v>8946605</v>
      </c>
      <c r="J12" s="134">
        <v>465089260</v>
      </c>
      <c r="K12" s="133">
        <v>8946605</v>
      </c>
      <c r="L12" s="134">
        <v>465089260</v>
      </c>
      <c r="M12" s="130" t="s">
        <v>2492</v>
      </c>
      <c r="N12" s="132"/>
    </row>
    <row r="13" spans="1:48" ht="30" customHeight="1">
      <c r="A13" s="130" t="s">
        <v>2489</v>
      </c>
      <c r="B13" s="130" t="s">
        <v>2493</v>
      </c>
      <c r="C13" s="136" t="s">
        <v>960</v>
      </c>
      <c r="D13" s="133">
        <v>7.7270000000000003</v>
      </c>
      <c r="E13" s="133" t="s">
        <v>52</v>
      </c>
      <c r="F13" s="134" t="s">
        <v>52</v>
      </c>
      <c r="G13" s="133" t="s">
        <v>52</v>
      </c>
      <c r="H13" s="134" t="s">
        <v>52</v>
      </c>
      <c r="I13" s="133">
        <v>11183256</v>
      </c>
      <c r="J13" s="134">
        <v>86413019</v>
      </c>
      <c r="K13" s="133">
        <v>11183256</v>
      </c>
      <c r="L13" s="134">
        <v>86413019</v>
      </c>
      <c r="M13" s="130" t="s">
        <v>2495</v>
      </c>
      <c r="N13" s="132"/>
    </row>
    <row r="14" spans="1:48" ht="30" customHeight="1">
      <c r="A14" s="130" t="s">
        <v>2496</v>
      </c>
      <c r="B14" s="130" t="s">
        <v>2497</v>
      </c>
      <c r="C14" s="136" t="s">
        <v>1855</v>
      </c>
      <c r="D14" s="133">
        <v>59</v>
      </c>
      <c r="E14" s="133" t="s">
        <v>52</v>
      </c>
      <c r="F14" s="134" t="s">
        <v>52</v>
      </c>
      <c r="G14" s="133" t="s">
        <v>52</v>
      </c>
      <c r="H14" s="134" t="s">
        <v>52</v>
      </c>
      <c r="I14" s="133">
        <v>12165940</v>
      </c>
      <c r="J14" s="134">
        <v>717790460</v>
      </c>
      <c r="K14" s="133">
        <v>12165940</v>
      </c>
      <c r="L14" s="134">
        <v>717790460</v>
      </c>
      <c r="M14" s="130" t="s">
        <v>2499</v>
      </c>
      <c r="N14" s="132"/>
    </row>
    <row r="15" spans="1:48" ht="30" customHeight="1">
      <c r="A15" s="130" t="s">
        <v>2496</v>
      </c>
      <c r="B15" s="130" t="s">
        <v>2500</v>
      </c>
      <c r="C15" s="136" t="s">
        <v>1855</v>
      </c>
      <c r="D15" s="133">
        <v>39</v>
      </c>
      <c r="E15" s="133" t="s">
        <v>52</v>
      </c>
      <c r="F15" s="134" t="s">
        <v>52</v>
      </c>
      <c r="G15" s="133" t="s">
        <v>52</v>
      </c>
      <c r="H15" s="134" t="s">
        <v>52</v>
      </c>
      <c r="I15" s="133">
        <v>15207425</v>
      </c>
      <c r="J15" s="134">
        <v>593089575</v>
      </c>
      <c r="K15" s="133">
        <v>15207425</v>
      </c>
      <c r="L15" s="134">
        <v>593089575</v>
      </c>
      <c r="M15" s="130" t="s">
        <v>2502</v>
      </c>
    </row>
  </sheetData>
  <mergeCells count="46">
    <mergeCell ref="A1:M1"/>
    <mergeCell ref="S2:S3"/>
    <mergeCell ref="A2:M2"/>
    <mergeCell ref="A3:A4"/>
    <mergeCell ref="B3:B4"/>
    <mergeCell ref="C3:C4"/>
    <mergeCell ref="D3:D4"/>
    <mergeCell ref="E3:F3"/>
    <mergeCell ref="G3:H3"/>
    <mergeCell ref="I3:J3"/>
    <mergeCell ref="K3:L3"/>
    <mergeCell ref="M3:M4"/>
    <mergeCell ref="N2:N3"/>
    <mergeCell ref="O2:O3"/>
    <mergeCell ref="P2:P3"/>
    <mergeCell ref="Q2:Q3"/>
    <mergeCell ref="R2:R3"/>
    <mergeCell ref="AE2:AE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Q2:AQ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R2:AR3"/>
    <mergeCell ref="AS2:AS3"/>
    <mergeCell ref="AT2:AT3"/>
    <mergeCell ref="AU2:AU3"/>
    <mergeCell ref="AV2:AV3"/>
  </mergeCells>
  <phoneticPr fontId="1" type="noConversion"/>
  <pageMargins left="0.39370078740157483" right="0.39370078740157483" top="0.39370078740157483" bottom="0.39370078740157483" header="0" footer="0"/>
  <pageSetup paperSize="9" scale="5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3"/>
  <sheetViews>
    <sheetView view="pageBreakPreview" topLeftCell="B1" zoomScale="85" zoomScaleSheetLayoutView="85" workbookViewId="0">
      <selection activeCell="E32" sqref="E32"/>
    </sheetView>
  </sheetViews>
  <sheetFormatPr defaultRowHeight="13.5"/>
  <cols>
    <col min="1" max="1" width="11.625" style="2" hidden="1" customWidth="1"/>
    <col min="2" max="2" width="34.25" style="2" customWidth="1"/>
    <col min="3" max="3" width="28.875" style="2" customWidth="1"/>
    <col min="4" max="4" width="4.625" style="2" customWidth="1"/>
    <col min="5" max="8" width="13.625" style="2" customWidth="1"/>
    <col min="9" max="9" width="12.625" style="2" customWidth="1"/>
    <col min="10" max="13" width="2.625" style="2" hidden="1" customWidth="1"/>
    <col min="14" max="16384" width="9" style="2"/>
  </cols>
  <sheetData>
    <row r="1" spans="1:13" ht="30" customHeight="1">
      <c r="A1" s="272" t="s">
        <v>470</v>
      </c>
      <c r="B1" s="272"/>
      <c r="C1" s="272"/>
      <c r="D1" s="272"/>
      <c r="E1" s="272"/>
      <c r="F1" s="272"/>
      <c r="G1" s="272"/>
      <c r="H1" s="272"/>
      <c r="I1" s="272"/>
    </row>
    <row r="2" spans="1:13" ht="30" customHeight="1">
      <c r="A2" s="273" t="s">
        <v>946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</row>
    <row r="3" spans="1:13" ht="30" customHeight="1">
      <c r="A3" s="118" t="s">
        <v>471</v>
      </c>
      <c r="B3" s="123" t="s">
        <v>2</v>
      </c>
      <c r="C3" s="123" t="s">
        <v>3</v>
      </c>
      <c r="D3" s="123" t="s">
        <v>4</v>
      </c>
      <c r="E3" s="123" t="s">
        <v>472</v>
      </c>
      <c r="F3" s="123" t="s">
        <v>473</v>
      </c>
      <c r="G3" s="123" t="s">
        <v>474</v>
      </c>
      <c r="H3" s="123" t="s">
        <v>475</v>
      </c>
      <c r="I3" s="123" t="s">
        <v>476</v>
      </c>
      <c r="J3" s="117" t="s">
        <v>477</v>
      </c>
      <c r="K3" s="117" t="s">
        <v>478</v>
      </c>
      <c r="L3" s="117" t="s">
        <v>479</v>
      </c>
      <c r="M3" s="117" t="s">
        <v>480</v>
      </c>
    </row>
    <row r="4" spans="1:13" ht="16.5">
      <c r="B4" s="130" t="s">
        <v>3094</v>
      </c>
      <c r="C4" s="130" t="s">
        <v>959</v>
      </c>
      <c r="D4" s="130" t="s">
        <v>960</v>
      </c>
      <c r="E4" s="131" t="s">
        <v>961</v>
      </c>
      <c r="F4" s="131" t="s">
        <v>962</v>
      </c>
      <c r="G4" s="131" t="s">
        <v>963</v>
      </c>
      <c r="H4" s="131" t="s">
        <v>964</v>
      </c>
      <c r="I4" s="124" t="s">
        <v>52</v>
      </c>
    </row>
    <row r="5" spans="1:13" ht="16.5">
      <c r="B5" s="130" t="s">
        <v>3095</v>
      </c>
      <c r="C5" s="130" t="s">
        <v>966</v>
      </c>
      <c r="D5" s="130" t="s">
        <v>960</v>
      </c>
      <c r="E5" s="131" t="s">
        <v>961</v>
      </c>
      <c r="F5" s="131" t="s">
        <v>967</v>
      </c>
      <c r="G5" s="131" t="s">
        <v>963</v>
      </c>
      <c r="H5" s="131" t="s">
        <v>968</v>
      </c>
      <c r="I5" s="124" t="s">
        <v>52</v>
      </c>
    </row>
    <row r="6" spans="1:13" ht="16.5">
      <c r="B6" s="130" t="s">
        <v>3096</v>
      </c>
      <c r="C6" s="130" t="s">
        <v>970</v>
      </c>
      <c r="D6" s="130" t="s">
        <v>960</v>
      </c>
      <c r="E6" s="131" t="s">
        <v>971</v>
      </c>
      <c r="F6" s="131" t="s">
        <v>972</v>
      </c>
      <c r="G6" s="131" t="s">
        <v>973</v>
      </c>
      <c r="H6" s="131" t="s">
        <v>974</v>
      </c>
      <c r="I6" s="124" t="s">
        <v>52</v>
      </c>
    </row>
    <row r="7" spans="1:13" ht="16.5">
      <c r="B7" s="130" t="s">
        <v>3097</v>
      </c>
      <c r="C7" s="130" t="s">
        <v>976</v>
      </c>
      <c r="D7" s="130" t="s">
        <v>960</v>
      </c>
      <c r="E7" s="131" t="s">
        <v>977</v>
      </c>
      <c r="F7" s="131" t="s">
        <v>978</v>
      </c>
      <c r="G7" s="131" t="s">
        <v>979</v>
      </c>
      <c r="H7" s="131" t="s">
        <v>980</v>
      </c>
      <c r="I7" s="124" t="s">
        <v>52</v>
      </c>
    </row>
    <row r="8" spans="1:13" ht="16.5">
      <c r="B8" s="130" t="s">
        <v>3098</v>
      </c>
      <c r="C8" s="130" t="s">
        <v>982</v>
      </c>
      <c r="D8" s="130" t="s">
        <v>960</v>
      </c>
      <c r="E8" s="131" t="s">
        <v>977</v>
      </c>
      <c r="F8" s="131" t="s">
        <v>983</v>
      </c>
      <c r="G8" s="131" t="s">
        <v>979</v>
      </c>
      <c r="H8" s="131" t="s">
        <v>984</v>
      </c>
      <c r="I8" s="124" t="s">
        <v>52</v>
      </c>
    </row>
    <row r="9" spans="1:13" ht="16.5">
      <c r="B9" s="130" t="s">
        <v>3099</v>
      </c>
      <c r="C9" s="130" t="s">
        <v>986</v>
      </c>
      <c r="D9" s="130" t="s">
        <v>960</v>
      </c>
      <c r="E9" s="131" t="s">
        <v>987</v>
      </c>
      <c r="F9" s="131" t="s">
        <v>988</v>
      </c>
      <c r="G9" s="131" t="s">
        <v>989</v>
      </c>
      <c r="H9" s="131" t="s">
        <v>990</v>
      </c>
      <c r="I9" s="124" t="s">
        <v>52</v>
      </c>
    </row>
    <row r="10" spans="1:13" ht="16.5">
      <c r="B10" s="130" t="s">
        <v>3100</v>
      </c>
      <c r="C10" s="130" t="s">
        <v>992</v>
      </c>
      <c r="D10" s="130" t="s">
        <v>960</v>
      </c>
      <c r="E10" s="131" t="s">
        <v>993</v>
      </c>
      <c r="F10" s="131" t="s">
        <v>994</v>
      </c>
      <c r="G10" s="131" t="s">
        <v>995</v>
      </c>
      <c r="H10" s="131" t="s">
        <v>996</v>
      </c>
      <c r="I10" s="124" t="s">
        <v>52</v>
      </c>
    </row>
    <row r="11" spans="1:13" ht="16.5">
      <c r="B11" s="130" t="s">
        <v>3101</v>
      </c>
      <c r="C11" s="130" t="s">
        <v>998</v>
      </c>
      <c r="D11" s="130" t="s">
        <v>960</v>
      </c>
      <c r="E11" s="131" t="s">
        <v>993</v>
      </c>
      <c r="F11" s="131" t="s">
        <v>999</v>
      </c>
      <c r="G11" s="131" t="s">
        <v>995</v>
      </c>
      <c r="H11" s="131" t="s">
        <v>1000</v>
      </c>
      <c r="I11" s="124" t="s">
        <v>52</v>
      </c>
    </row>
    <row r="12" spans="1:13" ht="16.5">
      <c r="B12" s="130" t="s">
        <v>3102</v>
      </c>
      <c r="C12" s="130" t="s">
        <v>1002</v>
      </c>
      <c r="D12" s="130" t="s">
        <v>960</v>
      </c>
      <c r="E12" s="131" t="s">
        <v>1003</v>
      </c>
      <c r="F12" s="131" t="s">
        <v>1004</v>
      </c>
      <c r="G12" s="131" t="s">
        <v>1005</v>
      </c>
      <c r="H12" s="131" t="s">
        <v>1006</v>
      </c>
      <c r="I12" s="124" t="s">
        <v>52</v>
      </c>
    </row>
    <row r="13" spans="1:13" ht="16.5">
      <c r="B13" s="130" t="s">
        <v>3103</v>
      </c>
      <c r="C13" s="130" t="s">
        <v>1008</v>
      </c>
      <c r="D13" s="130" t="s">
        <v>960</v>
      </c>
      <c r="E13" s="131" t="s">
        <v>1009</v>
      </c>
      <c r="F13" s="131" t="s">
        <v>1010</v>
      </c>
      <c r="G13" s="131" t="s">
        <v>1011</v>
      </c>
      <c r="H13" s="131" t="s">
        <v>1012</v>
      </c>
      <c r="I13" s="124" t="s">
        <v>52</v>
      </c>
    </row>
    <row r="14" spans="1:13" ht="16.5">
      <c r="B14" s="130" t="s">
        <v>3104</v>
      </c>
      <c r="C14" s="130" t="s">
        <v>1015</v>
      </c>
      <c r="D14" s="130" t="s">
        <v>960</v>
      </c>
      <c r="E14" s="131" t="s">
        <v>1016</v>
      </c>
      <c r="F14" s="131" t="s">
        <v>1017</v>
      </c>
      <c r="G14" s="131" t="s">
        <v>1018</v>
      </c>
      <c r="H14" s="131" t="s">
        <v>1019</v>
      </c>
      <c r="I14" s="124" t="s">
        <v>52</v>
      </c>
    </row>
    <row r="15" spans="1:13" ht="16.5">
      <c r="B15" s="130" t="s">
        <v>3105</v>
      </c>
      <c r="C15" s="130" t="s">
        <v>1021</v>
      </c>
      <c r="D15" s="130" t="s">
        <v>960</v>
      </c>
      <c r="E15" s="131" t="s">
        <v>1022</v>
      </c>
      <c r="F15" s="131" t="s">
        <v>1023</v>
      </c>
      <c r="G15" s="131" t="s">
        <v>1018</v>
      </c>
      <c r="H15" s="131" t="s">
        <v>1024</v>
      </c>
      <c r="I15" s="124" t="s">
        <v>52</v>
      </c>
    </row>
    <row r="16" spans="1:13" ht="16.5">
      <c r="B16" s="130" t="s">
        <v>3106</v>
      </c>
      <c r="C16" s="130" t="s">
        <v>1015</v>
      </c>
      <c r="D16" s="130" t="s">
        <v>960</v>
      </c>
      <c r="E16" s="131" t="s">
        <v>1027</v>
      </c>
      <c r="F16" s="131" t="s">
        <v>1028</v>
      </c>
      <c r="G16" s="131" t="s">
        <v>1029</v>
      </c>
      <c r="H16" s="131" t="s">
        <v>1030</v>
      </c>
      <c r="I16" s="124" t="s">
        <v>52</v>
      </c>
    </row>
    <row r="17" spans="2:9" ht="16.5">
      <c r="B17" s="130" t="s">
        <v>3107</v>
      </c>
      <c r="C17" s="130" t="s">
        <v>1021</v>
      </c>
      <c r="D17" s="130" t="s">
        <v>960</v>
      </c>
      <c r="E17" s="131" t="s">
        <v>1032</v>
      </c>
      <c r="F17" s="131" t="s">
        <v>1033</v>
      </c>
      <c r="G17" s="131" t="s">
        <v>1029</v>
      </c>
      <c r="H17" s="131" t="s">
        <v>1034</v>
      </c>
      <c r="I17" s="124" t="s">
        <v>52</v>
      </c>
    </row>
    <row r="18" spans="2:9" ht="16.5">
      <c r="B18" s="130" t="s">
        <v>3108</v>
      </c>
      <c r="C18" s="130" t="s">
        <v>1037</v>
      </c>
      <c r="D18" s="130" t="s">
        <v>65</v>
      </c>
      <c r="E18" s="131" t="s">
        <v>1038</v>
      </c>
      <c r="F18" s="131" t="s">
        <v>1039</v>
      </c>
      <c r="G18" s="131" t="s">
        <v>1040</v>
      </c>
      <c r="H18" s="131" t="s">
        <v>1041</v>
      </c>
      <c r="I18" s="124" t="s">
        <v>52</v>
      </c>
    </row>
    <row r="19" spans="2:9" ht="16.5">
      <c r="B19" s="130" t="s">
        <v>3109</v>
      </c>
      <c r="C19" s="130" t="s">
        <v>1058</v>
      </c>
      <c r="D19" s="130" t="s">
        <v>1045</v>
      </c>
      <c r="E19" s="131" t="s">
        <v>1053</v>
      </c>
      <c r="F19" s="131" t="s">
        <v>1059</v>
      </c>
      <c r="G19" s="131" t="s">
        <v>1055</v>
      </c>
      <c r="H19" s="131" t="s">
        <v>1060</v>
      </c>
      <c r="I19" s="124" t="s">
        <v>52</v>
      </c>
    </row>
    <row r="20" spans="2:9" ht="16.5">
      <c r="B20" s="130" t="s">
        <v>3110</v>
      </c>
      <c r="C20" s="130" t="s">
        <v>1062</v>
      </c>
      <c r="D20" s="130" t="s">
        <v>1045</v>
      </c>
      <c r="E20" s="131" t="s">
        <v>1063</v>
      </c>
      <c r="F20" s="131" t="s">
        <v>1064</v>
      </c>
      <c r="G20" s="131" t="s">
        <v>831</v>
      </c>
      <c r="H20" s="131" t="s">
        <v>1065</v>
      </c>
      <c r="I20" s="124" t="s">
        <v>52</v>
      </c>
    </row>
    <row r="21" spans="2:9" ht="16.5">
      <c r="B21" s="130" t="s">
        <v>3111</v>
      </c>
      <c r="C21" s="130" t="s">
        <v>1072</v>
      </c>
      <c r="D21" s="130" t="s">
        <v>1045</v>
      </c>
      <c r="E21" s="131" t="s">
        <v>832</v>
      </c>
      <c r="F21" s="131" t="s">
        <v>1073</v>
      </c>
      <c r="G21" s="131" t="s">
        <v>1069</v>
      </c>
      <c r="H21" s="131" t="s">
        <v>1074</v>
      </c>
      <c r="I21" s="124" t="s">
        <v>52</v>
      </c>
    </row>
    <row r="22" spans="2:9" ht="16.5">
      <c r="B22" s="130" t="s">
        <v>3112</v>
      </c>
      <c r="C22" s="130" t="s">
        <v>2015</v>
      </c>
      <c r="D22" s="130" t="s">
        <v>1045</v>
      </c>
      <c r="E22" s="131" t="s">
        <v>1077</v>
      </c>
      <c r="F22" s="131" t="s">
        <v>1078</v>
      </c>
      <c r="G22" s="131" t="s">
        <v>1079</v>
      </c>
      <c r="H22" s="131" t="s">
        <v>842</v>
      </c>
      <c r="I22" s="124" t="s">
        <v>52</v>
      </c>
    </row>
    <row r="23" spans="2:9" ht="16.5">
      <c r="B23" s="130" t="s">
        <v>3113</v>
      </c>
      <c r="C23" s="130" t="s">
        <v>52</v>
      </c>
      <c r="D23" s="130" t="s">
        <v>1045</v>
      </c>
      <c r="E23" s="131" t="s">
        <v>1082</v>
      </c>
      <c r="F23" s="131" t="s">
        <v>1083</v>
      </c>
      <c r="G23" s="131" t="s">
        <v>1084</v>
      </c>
      <c r="H23" s="131" t="s">
        <v>1085</v>
      </c>
      <c r="I23" s="124" t="s">
        <v>52</v>
      </c>
    </row>
    <row r="24" spans="2:9" ht="16.5">
      <c r="B24" s="130" t="s">
        <v>3114</v>
      </c>
      <c r="C24" s="130" t="s">
        <v>1015</v>
      </c>
      <c r="D24" s="130" t="s">
        <v>1045</v>
      </c>
      <c r="E24" s="131" t="s">
        <v>1082</v>
      </c>
      <c r="F24" s="131" t="s">
        <v>1087</v>
      </c>
      <c r="G24" s="131" t="s">
        <v>1084</v>
      </c>
      <c r="H24" s="131" t="s">
        <v>1088</v>
      </c>
      <c r="I24" s="124" t="s">
        <v>52</v>
      </c>
    </row>
    <row r="25" spans="2:9" ht="16.5">
      <c r="B25" s="130" t="s">
        <v>3115</v>
      </c>
      <c r="C25" s="130" t="s">
        <v>1021</v>
      </c>
      <c r="D25" s="130" t="s">
        <v>1045</v>
      </c>
      <c r="E25" s="131" t="s">
        <v>1090</v>
      </c>
      <c r="F25" s="131" t="s">
        <v>1091</v>
      </c>
      <c r="G25" s="131" t="s">
        <v>1092</v>
      </c>
      <c r="H25" s="131" t="s">
        <v>1093</v>
      </c>
      <c r="I25" s="124" t="s">
        <v>52</v>
      </c>
    </row>
    <row r="26" spans="2:9" ht="16.5">
      <c r="B26" s="130" t="s">
        <v>3116</v>
      </c>
      <c r="C26" s="130" t="s">
        <v>1015</v>
      </c>
      <c r="D26" s="130" t="s">
        <v>1045</v>
      </c>
      <c r="E26" s="131" t="s">
        <v>1096</v>
      </c>
      <c r="F26" s="131" t="s">
        <v>1100</v>
      </c>
      <c r="G26" s="131" t="s">
        <v>52</v>
      </c>
      <c r="H26" s="131" t="s">
        <v>1101</v>
      </c>
      <c r="I26" s="124" t="s">
        <v>52</v>
      </c>
    </row>
    <row r="27" spans="2:9" ht="16.5">
      <c r="B27" s="130" t="s">
        <v>3117</v>
      </c>
      <c r="C27" s="130" t="s">
        <v>1021</v>
      </c>
      <c r="D27" s="130" t="s">
        <v>1045</v>
      </c>
      <c r="E27" s="131" t="s">
        <v>1103</v>
      </c>
      <c r="F27" s="131" t="s">
        <v>1104</v>
      </c>
      <c r="G27" s="131" t="s">
        <v>52</v>
      </c>
      <c r="H27" s="131" t="s">
        <v>1105</v>
      </c>
      <c r="I27" s="124" t="s">
        <v>52</v>
      </c>
    </row>
    <row r="28" spans="2:9" ht="16.5">
      <c r="B28" s="130" t="s">
        <v>3118</v>
      </c>
      <c r="C28" s="130" t="s">
        <v>1113</v>
      </c>
      <c r="D28" s="130" t="s">
        <v>960</v>
      </c>
      <c r="E28" s="131" t="s">
        <v>1109</v>
      </c>
      <c r="F28" s="131" t="s">
        <v>1114</v>
      </c>
      <c r="G28" s="131" t="s">
        <v>52</v>
      </c>
      <c r="H28" s="131" t="s">
        <v>1115</v>
      </c>
      <c r="I28" s="124" t="s">
        <v>52</v>
      </c>
    </row>
    <row r="29" spans="2:9" ht="16.5">
      <c r="B29" s="130" t="s">
        <v>3119</v>
      </c>
      <c r="C29" s="130" t="s">
        <v>1015</v>
      </c>
      <c r="D29" s="130" t="s">
        <v>1045</v>
      </c>
      <c r="E29" s="131" t="s">
        <v>1123</v>
      </c>
      <c r="F29" s="131" t="s">
        <v>1124</v>
      </c>
      <c r="G29" s="131" t="s">
        <v>1125</v>
      </c>
      <c r="H29" s="131" t="s">
        <v>1126</v>
      </c>
      <c r="I29" s="124" t="s">
        <v>52</v>
      </c>
    </row>
    <row r="30" spans="2:9" ht="16.5">
      <c r="B30" s="130" t="s">
        <v>3120</v>
      </c>
      <c r="C30" s="130" t="s">
        <v>1128</v>
      </c>
      <c r="D30" s="130" t="s">
        <v>1045</v>
      </c>
      <c r="E30" s="131" t="s">
        <v>1129</v>
      </c>
      <c r="F30" s="131" t="s">
        <v>1130</v>
      </c>
      <c r="G30" s="131" t="s">
        <v>1131</v>
      </c>
      <c r="H30" s="131" t="s">
        <v>1132</v>
      </c>
      <c r="I30" s="124" t="s">
        <v>52</v>
      </c>
    </row>
    <row r="31" spans="2:9" ht="16.5">
      <c r="B31" s="130" t="s">
        <v>3121</v>
      </c>
      <c r="C31" s="130" t="s">
        <v>1141</v>
      </c>
      <c r="D31" s="130" t="s">
        <v>960</v>
      </c>
      <c r="E31" s="131" t="s">
        <v>1136</v>
      </c>
      <c r="F31" s="131" t="s">
        <v>1142</v>
      </c>
      <c r="G31" s="131" t="s">
        <v>1138</v>
      </c>
      <c r="H31" s="131" t="s">
        <v>1143</v>
      </c>
      <c r="I31" s="124" t="s">
        <v>52</v>
      </c>
    </row>
    <row r="32" spans="2:9" ht="16.5">
      <c r="B32" s="130" t="s">
        <v>3122</v>
      </c>
      <c r="C32" s="130" t="s">
        <v>1157</v>
      </c>
      <c r="D32" s="130" t="s">
        <v>960</v>
      </c>
      <c r="E32" s="131" t="s">
        <v>1152</v>
      </c>
      <c r="F32" s="131" t="s">
        <v>1158</v>
      </c>
      <c r="G32" s="131" t="s">
        <v>1154</v>
      </c>
      <c r="H32" s="131" t="s">
        <v>1159</v>
      </c>
      <c r="I32" s="124" t="s">
        <v>52</v>
      </c>
    </row>
    <row r="33" spans="2:9" ht="16.5">
      <c r="B33" s="130" t="s">
        <v>3123</v>
      </c>
      <c r="C33" s="130" t="s">
        <v>1199</v>
      </c>
      <c r="D33" s="130" t="s">
        <v>1200</v>
      </c>
      <c r="E33" s="131" t="s">
        <v>1201</v>
      </c>
      <c r="F33" s="131" t="s">
        <v>1202</v>
      </c>
      <c r="G33" s="131" t="s">
        <v>1203</v>
      </c>
      <c r="H33" s="131" t="s">
        <v>1204</v>
      </c>
      <c r="I33" s="124" t="s">
        <v>52</v>
      </c>
    </row>
    <row r="34" spans="2:9" ht="16.5">
      <c r="B34" s="130" t="s">
        <v>3124</v>
      </c>
      <c r="C34" s="130" t="s">
        <v>1206</v>
      </c>
      <c r="D34" s="130" t="s">
        <v>1200</v>
      </c>
      <c r="E34" s="131" t="s">
        <v>1201</v>
      </c>
      <c r="F34" s="131" t="s">
        <v>1207</v>
      </c>
      <c r="G34" s="131" t="s">
        <v>1203</v>
      </c>
      <c r="H34" s="131" t="s">
        <v>1208</v>
      </c>
      <c r="I34" s="124" t="s">
        <v>52</v>
      </c>
    </row>
    <row r="35" spans="2:9" ht="16.5">
      <c r="B35" s="130" t="s">
        <v>3125</v>
      </c>
      <c r="C35" s="130" t="s">
        <v>1210</v>
      </c>
      <c r="D35" s="130" t="s">
        <v>1200</v>
      </c>
      <c r="E35" s="131" t="s">
        <v>1201</v>
      </c>
      <c r="F35" s="131" t="s">
        <v>1212</v>
      </c>
      <c r="G35" s="131" t="s">
        <v>1040</v>
      </c>
      <c r="H35" s="131" t="s">
        <v>1213</v>
      </c>
      <c r="I35" s="124" t="s">
        <v>52</v>
      </c>
    </row>
    <row r="36" spans="2:9" ht="16.5">
      <c r="B36" s="130" t="s">
        <v>3126</v>
      </c>
      <c r="C36" s="130" t="s">
        <v>1215</v>
      </c>
      <c r="D36" s="130" t="s">
        <v>1200</v>
      </c>
      <c r="E36" s="131" t="s">
        <v>1216</v>
      </c>
      <c r="F36" s="131" t="s">
        <v>1217</v>
      </c>
      <c r="G36" s="131" t="s">
        <v>1218</v>
      </c>
      <c r="H36" s="131" t="s">
        <v>1219</v>
      </c>
      <c r="I36" s="124" t="s">
        <v>52</v>
      </c>
    </row>
    <row r="37" spans="2:9" ht="16.5">
      <c r="B37" s="130" t="s">
        <v>3127</v>
      </c>
      <c r="C37" s="130" t="s">
        <v>1221</v>
      </c>
      <c r="D37" s="130" t="s">
        <v>1200</v>
      </c>
      <c r="E37" s="131" t="s">
        <v>1216</v>
      </c>
      <c r="F37" s="131" t="s">
        <v>1223</v>
      </c>
      <c r="G37" s="131" t="s">
        <v>1218</v>
      </c>
      <c r="H37" s="131" t="s">
        <v>1224</v>
      </c>
      <c r="I37" s="124" t="s">
        <v>52</v>
      </c>
    </row>
    <row r="38" spans="2:9" ht="16.5">
      <c r="B38" s="130" t="s">
        <v>3128</v>
      </c>
      <c r="C38" s="130" t="s">
        <v>1226</v>
      </c>
      <c r="D38" s="130" t="s">
        <v>1200</v>
      </c>
      <c r="E38" s="131" t="s">
        <v>1216</v>
      </c>
      <c r="F38" s="131" t="s">
        <v>1227</v>
      </c>
      <c r="G38" s="131" t="s">
        <v>1228</v>
      </c>
      <c r="H38" s="131" t="s">
        <v>1229</v>
      </c>
      <c r="I38" s="124" t="s">
        <v>52</v>
      </c>
    </row>
    <row r="39" spans="2:9" ht="16.5">
      <c r="B39" s="130" t="s">
        <v>3129</v>
      </c>
      <c r="C39" s="130" t="s">
        <v>52</v>
      </c>
      <c r="D39" s="130" t="s">
        <v>918</v>
      </c>
      <c r="E39" s="131" t="s">
        <v>1233</v>
      </c>
      <c r="F39" s="131" t="s">
        <v>1234</v>
      </c>
      <c r="G39" s="131" t="s">
        <v>1235</v>
      </c>
      <c r="H39" s="131" t="s">
        <v>1236</v>
      </c>
      <c r="I39" s="124" t="s">
        <v>52</v>
      </c>
    </row>
    <row r="40" spans="2:9" ht="16.5">
      <c r="B40" s="130" t="s">
        <v>3130</v>
      </c>
      <c r="C40" s="130" t="s">
        <v>1015</v>
      </c>
      <c r="D40" s="130" t="s">
        <v>918</v>
      </c>
      <c r="E40" s="131" t="s">
        <v>1233</v>
      </c>
      <c r="F40" s="131" t="s">
        <v>1239</v>
      </c>
      <c r="G40" s="131" t="s">
        <v>1235</v>
      </c>
      <c r="H40" s="131" t="s">
        <v>1240</v>
      </c>
      <c r="I40" s="124" t="s">
        <v>52</v>
      </c>
    </row>
    <row r="41" spans="2:9" ht="16.5">
      <c r="B41" s="130" t="s">
        <v>3131</v>
      </c>
      <c r="C41" s="130" t="s">
        <v>1021</v>
      </c>
      <c r="D41" s="130" t="s">
        <v>918</v>
      </c>
      <c r="E41" s="131" t="s">
        <v>1233</v>
      </c>
      <c r="F41" s="131" t="s">
        <v>1244</v>
      </c>
      <c r="G41" s="131" t="s">
        <v>1235</v>
      </c>
      <c r="H41" s="131" t="s">
        <v>1245</v>
      </c>
      <c r="I41" s="124" t="s">
        <v>52</v>
      </c>
    </row>
    <row r="42" spans="2:9" ht="16.5">
      <c r="B42" s="130" t="s">
        <v>3132</v>
      </c>
      <c r="C42" s="130" t="s">
        <v>3133</v>
      </c>
      <c r="D42" s="130" t="s">
        <v>1045</v>
      </c>
      <c r="E42" s="131" t="s">
        <v>52</v>
      </c>
      <c r="F42" s="131" t="s">
        <v>1262</v>
      </c>
      <c r="G42" s="131" t="s">
        <v>52</v>
      </c>
      <c r="H42" s="131" t="s">
        <v>1262</v>
      </c>
      <c r="I42" s="124" t="s">
        <v>52</v>
      </c>
    </row>
    <row r="43" spans="2:9" ht="16.5">
      <c r="B43" s="130" t="s">
        <v>3134</v>
      </c>
      <c r="C43" s="130" t="s">
        <v>3133</v>
      </c>
      <c r="D43" s="130" t="s">
        <v>1045</v>
      </c>
      <c r="E43" s="131" t="s">
        <v>1264</v>
      </c>
      <c r="F43" s="131" t="s">
        <v>1265</v>
      </c>
      <c r="G43" s="131" t="s">
        <v>1266</v>
      </c>
      <c r="H43" s="131" t="s">
        <v>1267</v>
      </c>
      <c r="I43" s="124" t="s">
        <v>52</v>
      </c>
    </row>
    <row r="44" spans="2:9" ht="16.5">
      <c r="B44" s="130" t="s">
        <v>3135</v>
      </c>
      <c r="C44" s="130" t="s">
        <v>3136</v>
      </c>
      <c r="D44" s="130" t="s">
        <v>69</v>
      </c>
      <c r="E44" s="131" t="s">
        <v>1270</v>
      </c>
      <c r="F44" s="131" t="s">
        <v>1271</v>
      </c>
      <c r="G44" s="131" t="s">
        <v>52</v>
      </c>
      <c r="H44" s="131" t="s">
        <v>1272</v>
      </c>
      <c r="I44" s="124" t="s">
        <v>52</v>
      </c>
    </row>
    <row r="45" spans="2:9" ht="16.5">
      <c r="B45" s="130" t="s">
        <v>3137</v>
      </c>
      <c r="C45" s="130" t="s">
        <v>2193</v>
      </c>
      <c r="D45" s="130" t="s">
        <v>1200</v>
      </c>
      <c r="E45" s="131" t="s">
        <v>1275</v>
      </c>
      <c r="F45" s="131" t="s">
        <v>1276</v>
      </c>
      <c r="G45" s="131" t="s">
        <v>52</v>
      </c>
      <c r="H45" s="131" t="s">
        <v>1277</v>
      </c>
      <c r="I45" s="124" t="s">
        <v>52</v>
      </c>
    </row>
    <row r="46" spans="2:9" ht="16.5">
      <c r="B46" s="130" t="s">
        <v>3138</v>
      </c>
      <c r="C46" s="130" t="s">
        <v>1280</v>
      </c>
      <c r="D46" s="130" t="s">
        <v>1200</v>
      </c>
      <c r="E46" s="131" t="s">
        <v>1281</v>
      </c>
      <c r="F46" s="131" t="s">
        <v>1282</v>
      </c>
      <c r="G46" s="131" t="s">
        <v>1283</v>
      </c>
      <c r="H46" s="131" t="s">
        <v>1284</v>
      </c>
      <c r="I46" s="124" t="s">
        <v>52</v>
      </c>
    </row>
    <row r="47" spans="2:9" ht="16.5">
      <c r="B47" s="130" t="s">
        <v>3139</v>
      </c>
      <c r="C47" s="130" t="s">
        <v>1296</v>
      </c>
      <c r="D47" s="130" t="s">
        <v>1200</v>
      </c>
      <c r="E47" s="131" t="s">
        <v>1298</v>
      </c>
      <c r="F47" s="131" t="s">
        <v>1299</v>
      </c>
      <c r="G47" s="131" t="s">
        <v>52</v>
      </c>
      <c r="H47" s="131" t="s">
        <v>1300</v>
      </c>
      <c r="I47" s="124" t="s">
        <v>52</v>
      </c>
    </row>
    <row r="48" spans="2:9" ht="16.5">
      <c r="B48" s="130" t="s">
        <v>3140</v>
      </c>
      <c r="C48" s="130" t="s">
        <v>1302</v>
      </c>
      <c r="D48" s="130" t="s">
        <v>64</v>
      </c>
      <c r="E48" s="131" t="s">
        <v>1303</v>
      </c>
      <c r="F48" s="131" t="s">
        <v>1304</v>
      </c>
      <c r="G48" s="131" t="s">
        <v>52</v>
      </c>
      <c r="H48" s="131" t="s">
        <v>1305</v>
      </c>
      <c r="I48" s="124" t="s">
        <v>52</v>
      </c>
    </row>
    <row r="49" spans="2:9" ht="16.5">
      <c r="B49" s="130" t="s">
        <v>3141</v>
      </c>
      <c r="C49" s="130" t="s">
        <v>1232</v>
      </c>
      <c r="D49" s="130" t="s">
        <v>1200</v>
      </c>
      <c r="E49" s="131" t="s">
        <v>1308</v>
      </c>
      <c r="F49" s="131" t="s">
        <v>1309</v>
      </c>
      <c r="G49" s="131" t="s">
        <v>1310</v>
      </c>
      <c r="H49" s="131" t="s">
        <v>1311</v>
      </c>
      <c r="I49" s="124" t="s">
        <v>52</v>
      </c>
    </row>
    <row r="50" spans="2:9" ht="16.5">
      <c r="B50" s="130" t="s">
        <v>3142</v>
      </c>
      <c r="C50" s="130" t="s">
        <v>1247</v>
      </c>
      <c r="D50" s="130" t="s">
        <v>1200</v>
      </c>
      <c r="E50" s="131" t="s">
        <v>1313</v>
      </c>
      <c r="F50" s="131" t="s">
        <v>1314</v>
      </c>
      <c r="G50" s="131" t="s">
        <v>1315</v>
      </c>
      <c r="H50" s="131" t="s">
        <v>1316</v>
      </c>
      <c r="I50" s="124" t="s">
        <v>52</v>
      </c>
    </row>
    <row r="51" spans="2:9" ht="16.5">
      <c r="B51" s="130" t="s">
        <v>3143</v>
      </c>
      <c r="C51" s="130" t="s">
        <v>3144</v>
      </c>
      <c r="D51" s="130" t="s">
        <v>1200</v>
      </c>
      <c r="E51" s="131" t="s">
        <v>1320</v>
      </c>
      <c r="F51" s="131" t="s">
        <v>1321</v>
      </c>
      <c r="G51" s="131" t="s">
        <v>1322</v>
      </c>
      <c r="H51" s="131" t="s">
        <v>1323</v>
      </c>
      <c r="I51" s="124" t="s">
        <v>52</v>
      </c>
    </row>
    <row r="52" spans="2:9" ht="16.5">
      <c r="B52" s="130" t="s">
        <v>3145</v>
      </c>
      <c r="C52" s="130" t="s">
        <v>1325</v>
      </c>
      <c r="D52" s="130" t="s">
        <v>1200</v>
      </c>
      <c r="E52" s="131" t="s">
        <v>1320</v>
      </c>
      <c r="F52" s="131" t="s">
        <v>1326</v>
      </c>
      <c r="G52" s="131" t="s">
        <v>1322</v>
      </c>
      <c r="H52" s="131" t="s">
        <v>1327</v>
      </c>
      <c r="I52" s="124" t="s">
        <v>52</v>
      </c>
    </row>
    <row r="53" spans="2:9" ht="16.5">
      <c r="B53" s="130" t="s">
        <v>3146</v>
      </c>
      <c r="C53" s="130" t="s">
        <v>1329</v>
      </c>
      <c r="D53" s="130" t="s">
        <v>1200</v>
      </c>
      <c r="E53" s="131" t="s">
        <v>1331</v>
      </c>
      <c r="F53" s="131" t="s">
        <v>1332</v>
      </c>
      <c r="G53" s="131" t="s">
        <v>1333</v>
      </c>
      <c r="H53" s="131" t="s">
        <v>1334</v>
      </c>
      <c r="I53" s="124" t="s">
        <v>52</v>
      </c>
    </row>
    <row r="54" spans="2:9" ht="16.5">
      <c r="B54" s="130" t="s">
        <v>3147</v>
      </c>
      <c r="C54" s="130" t="s">
        <v>1336</v>
      </c>
      <c r="D54" s="130" t="s">
        <v>1200</v>
      </c>
      <c r="E54" s="131" t="s">
        <v>1338</v>
      </c>
      <c r="F54" s="131" t="s">
        <v>1339</v>
      </c>
      <c r="G54" s="131" t="s">
        <v>1340</v>
      </c>
      <c r="H54" s="131" t="s">
        <v>1341</v>
      </c>
      <c r="I54" s="124" t="s">
        <v>52</v>
      </c>
    </row>
    <row r="55" spans="2:9" ht="16.5">
      <c r="B55" s="130" t="s">
        <v>3148</v>
      </c>
      <c r="C55" s="130" t="s">
        <v>3149</v>
      </c>
      <c r="D55" s="130" t="s">
        <v>1200</v>
      </c>
      <c r="E55" s="131" t="s">
        <v>1344</v>
      </c>
      <c r="F55" s="131" t="s">
        <v>1345</v>
      </c>
      <c r="G55" s="131" t="s">
        <v>1346</v>
      </c>
      <c r="H55" s="131" t="s">
        <v>1347</v>
      </c>
      <c r="I55" s="124" t="s">
        <v>52</v>
      </c>
    </row>
    <row r="56" spans="2:9" ht="16.5">
      <c r="B56" s="130" t="s">
        <v>3150</v>
      </c>
      <c r="C56" s="130" t="s">
        <v>1325</v>
      </c>
      <c r="D56" s="130" t="s">
        <v>1200</v>
      </c>
      <c r="E56" s="131" t="s">
        <v>1320</v>
      </c>
      <c r="F56" s="131" t="s">
        <v>1326</v>
      </c>
      <c r="G56" s="131" t="s">
        <v>1322</v>
      </c>
      <c r="H56" s="131" t="s">
        <v>1327</v>
      </c>
      <c r="I56" s="124" t="s">
        <v>52</v>
      </c>
    </row>
    <row r="57" spans="2:9" ht="16.5">
      <c r="B57" s="130" t="s">
        <v>3151</v>
      </c>
      <c r="C57" s="130" t="s">
        <v>1351</v>
      </c>
      <c r="D57" s="130" t="s">
        <v>1200</v>
      </c>
      <c r="E57" s="131" t="s">
        <v>1352</v>
      </c>
      <c r="F57" s="131" t="s">
        <v>1353</v>
      </c>
      <c r="G57" s="131" t="s">
        <v>1354</v>
      </c>
      <c r="H57" s="131" t="s">
        <v>1355</v>
      </c>
      <c r="I57" s="124" t="s">
        <v>52</v>
      </c>
    </row>
    <row r="58" spans="2:9" ht="16.5">
      <c r="B58" s="130" t="s">
        <v>3152</v>
      </c>
      <c r="C58" s="130" t="s">
        <v>3153</v>
      </c>
      <c r="D58" s="130" t="s">
        <v>1200</v>
      </c>
      <c r="E58" s="131" t="s">
        <v>1358</v>
      </c>
      <c r="F58" s="131" t="s">
        <v>1345</v>
      </c>
      <c r="G58" s="131" t="s">
        <v>1346</v>
      </c>
      <c r="H58" s="131" t="s">
        <v>1359</v>
      </c>
      <c r="I58" s="124" t="s">
        <v>52</v>
      </c>
    </row>
    <row r="59" spans="2:9" ht="16.5">
      <c r="B59" s="130" t="s">
        <v>3154</v>
      </c>
      <c r="C59" s="130" t="s">
        <v>1361</v>
      </c>
      <c r="D59" s="130" t="s">
        <v>1200</v>
      </c>
      <c r="E59" s="131" t="s">
        <v>1358</v>
      </c>
      <c r="F59" s="131" t="s">
        <v>1362</v>
      </c>
      <c r="G59" s="131" t="s">
        <v>1346</v>
      </c>
      <c r="H59" s="131" t="s">
        <v>1363</v>
      </c>
      <c r="I59" s="124" t="s">
        <v>52</v>
      </c>
    </row>
    <row r="60" spans="2:9" ht="16.5">
      <c r="B60" s="130" t="s">
        <v>3155</v>
      </c>
      <c r="C60" s="130" t="s">
        <v>1365</v>
      </c>
      <c r="D60" s="130" t="s">
        <v>1200</v>
      </c>
      <c r="E60" s="131" t="s">
        <v>1366</v>
      </c>
      <c r="F60" s="131" t="s">
        <v>1353</v>
      </c>
      <c r="G60" s="131" t="s">
        <v>1354</v>
      </c>
      <c r="H60" s="131" t="s">
        <v>1367</v>
      </c>
      <c r="I60" s="124" t="s">
        <v>52</v>
      </c>
    </row>
    <row r="61" spans="2:9" ht="16.5">
      <c r="B61" s="130" t="s">
        <v>3156</v>
      </c>
      <c r="C61" s="130" t="s">
        <v>52</v>
      </c>
      <c r="D61" s="130" t="s">
        <v>1200</v>
      </c>
      <c r="E61" s="131" t="s">
        <v>1370</v>
      </c>
      <c r="F61" s="131" t="s">
        <v>1371</v>
      </c>
      <c r="G61" s="131" t="s">
        <v>1372</v>
      </c>
      <c r="H61" s="131" t="s">
        <v>1373</v>
      </c>
      <c r="I61" s="124" t="s">
        <v>52</v>
      </c>
    </row>
    <row r="62" spans="2:9" ht="16.5">
      <c r="B62" s="130" t="s">
        <v>3157</v>
      </c>
      <c r="C62" s="130" t="s">
        <v>1015</v>
      </c>
      <c r="D62" s="130" t="s">
        <v>1200</v>
      </c>
      <c r="E62" s="131" t="s">
        <v>1370</v>
      </c>
      <c r="F62" s="131" t="s">
        <v>1375</v>
      </c>
      <c r="G62" s="131" t="s">
        <v>1372</v>
      </c>
      <c r="H62" s="131" t="s">
        <v>1376</v>
      </c>
      <c r="I62" s="124" t="s">
        <v>52</v>
      </c>
    </row>
    <row r="63" spans="2:9" ht="16.5">
      <c r="B63" s="130" t="s">
        <v>3158</v>
      </c>
      <c r="C63" s="130" t="s">
        <v>1021</v>
      </c>
      <c r="D63" s="130" t="s">
        <v>1200</v>
      </c>
      <c r="E63" s="131" t="s">
        <v>1370</v>
      </c>
      <c r="F63" s="131" t="s">
        <v>1378</v>
      </c>
      <c r="G63" s="131" t="s">
        <v>1379</v>
      </c>
      <c r="H63" s="131" t="s">
        <v>1380</v>
      </c>
      <c r="I63" s="124" t="s">
        <v>52</v>
      </c>
    </row>
    <row r="64" spans="2:9" ht="16.5">
      <c r="B64" s="130" t="s">
        <v>3159</v>
      </c>
      <c r="C64" s="130" t="s">
        <v>1459</v>
      </c>
      <c r="D64" s="130" t="s">
        <v>1200</v>
      </c>
      <c r="E64" s="131" t="s">
        <v>1460</v>
      </c>
      <c r="F64" s="131" t="s">
        <v>1461</v>
      </c>
      <c r="G64" s="131" t="s">
        <v>52</v>
      </c>
      <c r="H64" s="131" t="s">
        <v>1462</v>
      </c>
      <c r="I64" s="124" t="s">
        <v>52</v>
      </c>
    </row>
    <row r="65" spans="2:9" ht="16.5">
      <c r="B65" s="130" t="s">
        <v>3160</v>
      </c>
      <c r="C65" s="130" t="s">
        <v>1651</v>
      </c>
      <c r="D65" s="130" t="s">
        <v>960</v>
      </c>
      <c r="E65" s="131" t="s">
        <v>1652</v>
      </c>
      <c r="F65" s="131" t="s">
        <v>1653</v>
      </c>
      <c r="G65" s="131" t="s">
        <v>1654</v>
      </c>
      <c r="H65" s="131" t="s">
        <v>1655</v>
      </c>
      <c r="I65" s="124" t="s">
        <v>52</v>
      </c>
    </row>
    <row r="66" spans="2:9" ht="16.5">
      <c r="B66" s="130" t="s">
        <v>3161</v>
      </c>
      <c r="C66" s="130" t="s">
        <v>1684</v>
      </c>
      <c r="D66" s="130" t="s">
        <v>960</v>
      </c>
      <c r="E66" s="131" t="s">
        <v>1685</v>
      </c>
      <c r="F66" s="131" t="s">
        <v>1686</v>
      </c>
      <c r="G66" s="131" t="s">
        <v>1687</v>
      </c>
      <c r="H66" s="131" t="s">
        <v>1689</v>
      </c>
      <c r="I66" s="124" t="s">
        <v>52</v>
      </c>
    </row>
    <row r="67" spans="2:9" ht="16.5">
      <c r="B67" s="130" t="s">
        <v>3162</v>
      </c>
      <c r="C67" s="130" t="s">
        <v>1691</v>
      </c>
      <c r="D67" s="130" t="s">
        <v>1045</v>
      </c>
      <c r="E67" s="131" t="s">
        <v>1692</v>
      </c>
      <c r="F67" s="131" t="s">
        <v>1693</v>
      </c>
      <c r="G67" s="131" t="s">
        <v>1694</v>
      </c>
      <c r="H67" s="131" t="s">
        <v>1695</v>
      </c>
      <c r="I67" s="124" t="s">
        <v>52</v>
      </c>
    </row>
    <row r="68" spans="2:9" ht="16.5">
      <c r="B68" s="130" t="s">
        <v>3163</v>
      </c>
      <c r="C68" s="130" t="s">
        <v>3164</v>
      </c>
      <c r="D68" s="130" t="s">
        <v>1045</v>
      </c>
      <c r="E68" s="131" t="s">
        <v>1697</v>
      </c>
      <c r="F68" s="131" t="s">
        <v>1698</v>
      </c>
      <c r="G68" s="131" t="s">
        <v>1060</v>
      </c>
      <c r="H68" s="131" t="s">
        <v>1699</v>
      </c>
      <c r="I68" s="124" t="s">
        <v>52</v>
      </c>
    </row>
    <row r="69" spans="2:9" ht="16.5">
      <c r="B69" s="130" t="s">
        <v>3165</v>
      </c>
      <c r="C69" s="130" t="s">
        <v>52</v>
      </c>
      <c r="D69" s="130" t="s">
        <v>69</v>
      </c>
      <c r="E69" s="131" t="s">
        <v>1048</v>
      </c>
      <c r="F69" s="131" t="s">
        <v>1711</v>
      </c>
      <c r="G69" s="131" t="s">
        <v>52</v>
      </c>
      <c r="H69" s="131" t="s">
        <v>1612</v>
      </c>
      <c r="I69" s="124" t="s">
        <v>52</v>
      </c>
    </row>
    <row r="70" spans="2:9" ht="16.5">
      <c r="B70" s="130" t="s">
        <v>3166</v>
      </c>
      <c r="C70" s="130" t="s">
        <v>1742</v>
      </c>
      <c r="D70" s="130" t="s">
        <v>69</v>
      </c>
      <c r="E70" s="131" t="s">
        <v>1719</v>
      </c>
      <c r="F70" s="131" t="s">
        <v>1720</v>
      </c>
      <c r="G70" s="131" t="s">
        <v>52</v>
      </c>
      <c r="H70" s="131" t="s">
        <v>1721</v>
      </c>
      <c r="I70" s="124" t="s">
        <v>52</v>
      </c>
    </row>
    <row r="71" spans="2:9" ht="16.5">
      <c r="B71" s="130" t="s">
        <v>3167</v>
      </c>
      <c r="C71" s="130" t="s">
        <v>3168</v>
      </c>
      <c r="D71" s="130" t="s">
        <v>960</v>
      </c>
      <c r="E71" s="131" t="s">
        <v>1751</v>
      </c>
      <c r="F71" s="131" t="s">
        <v>1752</v>
      </c>
      <c r="G71" s="131" t="s">
        <v>1753</v>
      </c>
      <c r="H71" s="131" t="s">
        <v>1754</v>
      </c>
      <c r="I71" s="124" t="s">
        <v>52</v>
      </c>
    </row>
    <row r="72" spans="2:9" ht="16.5">
      <c r="B72" s="130" t="s">
        <v>3169</v>
      </c>
      <c r="C72" s="130" t="s">
        <v>1765</v>
      </c>
      <c r="D72" s="130" t="s">
        <v>960</v>
      </c>
      <c r="E72" s="131" t="s">
        <v>1766</v>
      </c>
      <c r="F72" s="131" t="s">
        <v>1767</v>
      </c>
      <c r="G72" s="131" t="s">
        <v>1687</v>
      </c>
      <c r="H72" s="131" t="s">
        <v>1768</v>
      </c>
      <c r="I72" s="124" t="s">
        <v>52</v>
      </c>
    </row>
    <row r="73" spans="2:9" ht="16.5">
      <c r="B73" s="130" t="s">
        <v>3170</v>
      </c>
      <c r="C73" s="130" t="s">
        <v>3171</v>
      </c>
      <c r="D73" s="130" t="s">
        <v>1200</v>
      </c>
      <c r="E73" s="131" t="s">
        <v>1784</v>
      </c>
      <c r="F73" s="131" t="s">
        <v>1785</v>
      </c>
      <c r="G73" s="131" t="s">
        <v>1786</v>
      </c>
      <c r="H73" s="131" t="s">
        <v>1787</v>
      </c>
      <c r="I73" s="124" t="s">
        <v>52</v>
      </c>
    </row>
    <row r="74" spans="2:9" ht="16.5">
      <c r="B74" s="130" t="s">
        <v>3172</v>
      </c>
      <c r="C74" s="130" t="s">
        <v>1854</v>
      </c>
      <c r="D74" s="130" t="s">
        <v>1855</v>
      </c>
      <c r="E74" s="131" t="s">
        <v>1856</v>
      </c>
      <c r="F74" s="131" t="s">
        <v>1857</v>
      </c>
      <c r="G74" s="131" t="s">
        <v>1858</v>
      </c>
      <c r="H74" s="131" t="s">
        <v>1859</v>
      </c>
      <c r="I74" s="124" t="s">
        <v>52</v>
      </c>
    </row>
    <row r="75" spans="2:9" ht="16.5">
      <c r="B75" s="130" t="s">
        <v>3173</v>
      </c>
      <c r="C75" s="130" t="s">
        <v>1861</v>
      </c>
      <c r="D75" s="130" t="s">
        <v>1855</v>
      </c>
      <c r="E75" s="131" t="s">
        <v>1862</v>
      </c>
      <c r="F75" s="131" t="s">
        <v>1863</v>
      </c>
      <c r="G75" s="131" t="s">
        <v>1864</v>
      </c>
      <c r="H75" s="131" t="s">
        <v>1865</v>
      </c>
      <c r="I75" s="124" t="s">
        <v>52</v>
      </c>
    </row>
    <row r="76" spans="2:9" ht="16.5">
      <c r="B76" s="130" t="s">
        <v>3174</v>
      </c>
      <c r="C76" s="130" t="s">
        <v>1867</v>
      </c>
      <c r="D76" s="130" t="s">
        <v>1855</v>
      </c>
      <c r="E76" s="131" t="s">
        <v>1868</v>
      </c>
      <c r="F76" s="131" t="s">
        <v>1869</v>
      </c>
      <c r="G76" s="131" t="s">
        <v>1870</v>
      </c>
      <c r="H76" s="131" t="s">
        <v>1871</v>
      </c>
      <c r="I76" s="124" t="s">
        <v>52</v>
      </c>
    </row>
    <row r="77" spans="2:9" ht="16.5">
      <c r="B77" s="130" t="s">
        <v>3175</v>
      </c>
      <c r="C77" s="130" t="s">
        <v>1873</v>
      </c>
      <c r="D77" s="130" t="s">
        <v>1855</v>
      </c>
      <c r="E77" s="131" t="s">
        <v>1874</v>
      </c>
      <c r="F77" s="131" t="s">
        <v>1875</v>
      </c>
      <c r="G77" s="131" t="s">
        <v>1876</v>
      </c>
      <c r="H77" s="131" t="s">
        <v>1877</v>
      </c>
      <c r="I77" s="124" t="s">
        <v>52</v>
      </c>
    </row>
    <row r="78" spans="2:9" ht="16.5">
      <c r="B78" s="130" t="s">
        <v>3176</v>
      </c>
      <c r="C78" s="130" t="s">
        <v>1879</v>
      </c>
      <c r="D78" s="130" t="s">
        <v>1855</v>
      </c>
      <c r="E78" s="131" t="s">
        <v>1880</v>
      </c>
      <c r="F78" s="131" t="s">
        <v>1881</v>
      </c>
      <c r="G78" s="131" t="s">
        <v>1882</v>
      </c>
      <c r="H78" s="131" t="s">
        <v>1883</v>
      </c>
      <c r="I78" s="124" t="s">
        <v>52</v>
      </c>
    </row>
    <row r="79" spans="2:9" ht="16.5">
      <c r="B79" s="130" t="s">
        <v>3177</v>
      </c>
      <c r="C79" s="130" t="s">
        <v>3178</v>
      </c>
      <c r="D79" s="130" t="s">
        <v>1855</v>
      </c>
      <c r="E79" s="131" t="s">
        <v>1886</v>
      </c>
      <c r="F79" s="131" t="s">
        <v>1887</v>
      </c>
      <c r="G79" s="131" t="s">
        <v>1888</v>
      </c>
      <c r="H79" s="131" t="s">
        <v>1889</v>
      </c>
      <c r="I79" s="124" t="s">
        <v>52</v>
      </c>
    </row>
    <row r="80" spans="2:9" ht="16.5">
      <c r="B80" s="130" t="s">
        <v>3179</v>
      </c>
      <c r="C80" s="130" t="s">
        <v>3180</v>
      </c>
      <c r="D80" s="130" t="s">
        <v>1855</v>
      </c>
      <c r="E80" s="131" t="s">
        <v>1886</v>
      </c>
      <c r="F80" s="131" t="s">
        <v>1892</v>
      </c>
      <c r="G80" s="131" t="s">
        <v>1888</v>
      </c>
      <c r="H80" s="131" t="s">
        <v>1893</v>
      </c>
      <c r="I80" s="124" t="s">
        <v>52</v>
      </c>
    </row>
    <row r="81" spans="2:9" ht="16.5">
      <c r="B81" s="130" t="s">
        <v>3181</v>
      </c>
      <c r="C81" s="130" t="s">
        <v>1895</v>
      </c>
      <c r="D81" s="130" t="s">
        <v>1855</v>
      </c>
      <c r="E81" s="131" t="s">
        <v>1896</v>
      </c>
      <c r="F81" s="131" t="s">
        <v>1897</v>
      </c>
      <c r="G81" s="131" t="s">
        <v>1898</v>
      </c>
      <c r="H81" s="131" t="s">
        <v>1899</v>
      </c>
      <c r="I81" s="124" t="s">
        <v>52</v>
      </c>
    </row>
    <row r="82" spans="2:9" ht="16.5">
      <c r="B82" s="130" t="s">
        <v>3182</v>
      </c>
      <c r="C82" s="130" t="s">
        <v>3183</v>
      </c>
      <c r="D82" s="130" t="s">
        <v>1855</v>
      </c>
      <c r="E82" s="131" t="s">
        <v>1902</v>
      </c>
      <c r="F82" s="131" t="s">
        <v>1903</v>
      </c>
      <c r="G82" s="131" t="s">
        <v>1904</v>
      </c>
      <c r="H82" s="131" t="s">
        <v>1905</v>
      </c>
      <c r="I82" s="124" t="s">
        <v>52</v>
      </c>
    </row>
    <row r="83" spans="2:9" ht="16.5">
      <c r="B83" s="130" t="s">
        <v>3184</v>
      </c>
      <c r="C83" s="130" t="s">
        <v>1907</v>
      </c>
      <c r="D83" s="130" t="s">
        <v>1855</v>
      </c>
      <c r="E83" s="131" t="s">
        <v>1908</v>
      </c>
      <c r="F83" s="131" t="s">
        <v>1909</v>
      </c>
      <c r="G83" s="131" t="s">
        <v>1910</v>
      </c>
      <c r="H83" s="131" t="s">
        <v>1911</v>
      </c>
      <c r="I83" s="124" t="s">
        <v>52</v>
      </c>
    </row>
    <row r="84" spans="2:9" ht="16.5">
      <c r="B84" s="130" t="s">
        <v>3185</v>
      </c>
      <c r="C84" s="130" t="s">
        <v>3186</v>
      </c>
      <c r="D84" s="130" t="s">
        <v>1855</v>
      </c>
      <c r="E84" s="131" t="s">
        <v>1914</v>
      </c>
      <c r="F84" s="131" t="s">
        <v>1915</v>
      </c>
      <c r="G84" s="131" t="s">
        <v>1916</v>
      </c>
      <c r="H84" s="131" t="s">
        <v>1917</v>
      </c>
      <c r="I84" s="124" t="s">
        <v>52</v>
      </c>
    </row>
    <row r="85" spans="2:9" ht="16.5">
      <c r="B85" s="130" t="s">
        <v>3187</v>
      </c>
      <c r="C85" s="130" t="s">
        <v>3188</v>
      </c>
      <c r="D85" s="130" t="s">
        <v>1855</v>
      </c>
      <c r="E85" s="131" t="s">
        <v>1914</v>
      </c>
      <c r="F85" s="131" t="s">
        <v>1921</v>
      </c>
      <c r="G85" s="131" t="s">
        <v>1916</v>
      </c>
      <c r="H85" s="131" t="s">
        <v>1922</v>
      </c>
      <c r="I85" s="124" t="s">
        <v>52</v>
      </c>
    </row>
    <row r="86" spans="2:9" ht="16.5">
      <c r="B86" s="130" t="s">
        <v>3189</v>
      </c>
      <c r="C86" s="130" t="s">
        <v>1924</v>
      </c>
      <c r="D86" s="130" t="s">
        <v>1855</v>
      </c>
      <c r="E86" s="131" t="s">
        <v>1925</v>
      </c>
      <c r="F86" s="131" t="s">
        <v>1926</v>
      </c>
      <c r="G86" s="131" t="s">
        <v>1927</v>
      </c>
      <c r="H86" s="131" t="s">
        <v>1928</v>
      </c>
      <c r="I86" s="124" t="s">
        <v>52</v>
      </c>
    </row>
    <row r="87" spans="2:9" ht="16.5">
      <c r="B87" s="130" t="s">
        <v>3190</v>
      </c>
      <c r="C87" s="130" t="s">
        <v>3191</v>
      </c>
      <c r="D87" s="130" t="s">
        <v>1855</v>
      </c>
      <c r="E87" s="131" t="s">
        <v>1931</v>
      </c>
      <c r="F87" s="131" t="s">
        <v>1932</v>
      </c>
      <c r="G87" s="131" t="s">
        <v>1933</v>
      </c>
      <c r="H87" s="131" t="s">
        <v>1934</v>
      </c>
      <c r="I87" s="124" t="s">
        <v>52</v>
      </c>
    </row>
    <row r="88" spans="2:9" ht="16.5">
      <c r="B88" s="130" t="s">
        <v>3192</v>
      </c>
      <c r="C88" s="130" t="s">
        <v>3193</v>
      </c>
      <c r="D88" s="130" t="s">
        <v>1855</v>
      </c>
      <c r="E88" s="131" t="s">
        <v>1931</v>
      </c>
      <c r="F88" s="131" t="s">
        <v>1937</v>
      </c>
      <c r="G88" s="131" t="s">
        <v>1933</v>
      </c>
      <c r="H88" s="131" t="s">
        <v>1938</v>
      </c>
      <c r="I88" s="124" t="s">
        <v>52</v>
      </c>
    </row>
    <row r="89" spans="2:9" ht="16.5">
      <c r="B89" s="130" t="s">
        <v>3194</v>
      </c>
      <c r="C89" s="130" t="s">
        <v>1940</v>
      </c>
      <c r="D89" s="130" t="s">
        <v>1855</v>
      </c>
      <c r="E89" s="131" t="s">
        <v>1941</v>
      </c>
      <c r="F89" s="131" t="s">
        <v>1942</v>
      </c>
      <c r="G89" s="131" t="s">
        <v>1943</v>
      </c>
      <c r="H89" s="131" t="s">
        <v>1944</v>
      </c>
      <c r="I89" s="124" t="s">
        <v>52</v>
      </c>
    </row>
    <row r="90" spans="2:9" ht="16.5">
      <c r="B90" s="130" t="s">
        <v>3195</v>
      </c>
      <c r="C90" s="130" t="s">
        <v>1946</v>
      </c>
      <c r="D90" s="130" t="s">
        <v>1855</v>
      </c>
      <c r="E90" s="131" t="s">
        <v>1947</v>
      </c>
      <c r="F90" s="131" t="s">
        <v>1948</v>
      </c>
      <c r="G90" s="131" t="s">
        <v>1949</v>
      </c>
      <c r="H90" s="131" t="s">
        <v>1950</v>
      </c>
      <c r="I90" s="124" t="s">
        <v>52</v>
      </c>
    </row>
    <row r="91" spans="2:9" ht="16.5">
      <c r="B91" s="130" t="s">
        <v>3196</v>
      </c>
      <c r="C91" s="130" t="s">
        <v>1953</v>
      </c>
      <c r="D91" s="130" t="s">
        <v>1855</v>
      </c>
      <c r="E91" s="131" t="s">
        <v>1954</v>
      </c>
      <c r="F91" s="131" t="s">
        <v>1955</v>
      </c>
      <c r="G91" s="131" t="s">
        <v>1956</v>
      </c>
      <c r="H91" s="131" t="s">
        <v>1957</v>
      </c>
      <c r="I91" s="124" t="s">
        <v>52</v>
      </c>
    </row>
    <row r="92" spans="2:9" ht="16.5">
      <c r="B92" s="130" t="s">
        <v>3197</v>
      </c>
      <c r="C92" s="130" t="s">
        <v>1959</v>
      </c>
      <c r="D92" s="130" t="s">
        <v>1855</v>
      </c>
      <c r="E92" s="131" t="s">
        <v>1954</v>
      </c>
      <c r="F92" s="131" t="s">
        <v>1960</v>
      </c>
      <c r="G92" s="131" t="s">
        <v>1956</v>
      </c>
      <c r="H92" s="131" t="s">
        <v>1961</v>
      </c>
      <c r="I92" s="124" t="s">
        <v>52</v>
      </c>
    </row>
    <row r="93" spans="2:9" ht="16.5">
      <c r="B93" s="130" t="s">
        <v>3198</v>
      </c>
      <c r="C93" s="130" t="s">
        <v>1963</v>
      </c>
      <c r="D93" s="130" t="s">
        <v>1855</v>
      </c>
      <c r="E93" s="131" t="s">
        <v>1964</v>
      </c>
      <c r="F93" s="131" t="s">
        <v>1965</v>
      </c>
      <c r="G93" s="131" t="s">
        <v>1956</v>
      </c>
      <c r="H93" s="131" t="s">
        <v>1966</v>
      </c>
      <c r="I93" s="124" t="s">
        <v>52</v>
      </c>
    </row>
    <row r="94" spans="2:9" ht="16.5">
      <c r="B94" s="130" t="s">
        <v>3199</v>
      </c>
      <c r="C94" s="130" t="s">
        <v>1995</v>
      </c>
      <c r="D94" s="130" t="s">
        <v>960</v>
      </c>
      <c r="E94" s="131" t="s">
        <v>1175</v>
      </c>
      <c r="F94" s="131" t="s">
        <v>1996</v>
      </c>
      <c r="G94" s="131" t="s">
        <v>1997</v>
      </c>
      <c r="H94" s="131" t="s">
        <v>1998</v>
      </c>
      <c r="I94" s="124" t="s">
        <v>52</v>
      </c>
    </row>
    <row r="95" spans="2:9" ht="16.5">
      <c r="B95" s="130" t="s">
        <v>3200</v>
      </c>
      <c r="C95" s="130" t="s">
        <v>2021</v>
      </c>
      <c r="D95" s="130" t="s">
        <v>1855</v>
      </c>
      <c r="E95" s="131" t="s">
        <v>2017</v>
      </c>
      <c r="F95" s="131" t="s">
        <v>2022</v>
      </c>
      <c r="G95" s="131" t="s">
        <v>52</v>
      </c>
      <c r="H95" s="131" t="s">
        <v>2023</v>
      </c>
      <c r="I95" s="124" t="s">
        <v>52</v>
      </c>
    </row>
    <row r="96" spans="2:9" ht="16.5">
      <c r="B96" s="130" t="s">
        <v>3201</v>
      </c>
      <c r="C96" s="130" t="s">
        <v>2025</v>
      </c>
      <c r="D96" s="130" t="s">
        <v>1855</v>
      </c>
      <c r="E96" s="131" t="s">
        <v>2026</v>
      </c>
      <c r="F96" s="131" t="s">
        <v>2027</v>
      </c>
      <c r="G96" s="131" t="s">
        <v>52</v>
      </c>
      <c r="H96" s="131" t="s">
        <v>2028</v>
      </c>
      <c r="I96" s="124" t="s">
        <v>52</v>
      </c>
    </row>
    <row r="97" spans="2:9" ht="16.5">
      <c r="B97" s="130" t="s">
        <v>3202</v>
      </c>
      <c r="C97" s="130" t="s">
        <v>2104</v>
      </c>
      <c r="D97" s="130" t="s">
        <v>960</v>
      </c>
      <c r="E97" s="131" t="s">
        <v>2105</v>
      </c>
      <c r="F97" s="131" t="s">
        <v>2106</v>
      </c>
      <c r="G97" s="131" t="s">
        <v>2107</v>
      </c>
      <c r="H97" s="131" t="s">
        <v>2108</v>
      </c>
      <c r="I97" s="124" t="s">
        <v>52</v>
      </c>
    </row>
    <row r="98" spans="2:9" ht="16.5">
      <c r="B98" s="130" t="s">
        <v>3203</v>
      </c>
      <c r="C98" s="130" t="s">
        <v>2110</v>
      </c>
      <c r="D98" s="130" t="s">
        <v>960</v>
      </c>
      <c r="E98" s="131" t="s">
        <v>2105</v>
      </c>
      <c r="F98" s="131" t="s">
        <v>2111</v>
      </c>
      <c r="G98" s="131" t="s">
        <v>2107</v>
      </c>
      <c r="H98" s="131" t="s">
        <v>2112</v>
      </c>
      <c r="I98" s="124" t="s">
        <v>52</v>
      </c>
    </row>
    <row r="99" spans="2:9" ht="16.5">
      <c r="B99" s="130" t="s">
        <v>3204</v>
      </c>
      <c r="C99" s="130" t="s">
        <v>2114</v>
      </c>
      <c r="D99" s="130" t="s">
        <v>960</v>
      </c>
      <c r="E99" s="131" t="s">
        <v>2115</v>
      </c>
      <c r="F99" s="131" t="s">
        <v>2116</v>
      </c>
      <c r="G99" s="131" t="s">
        <v>2117</v>
      </c>
      <c r="H99" s="131" t="s">
        <v>2118</v>
      </c>
      <c r="I99" s="124" t="s">
        <v>52</v>
      </c>
    </row>
    <row r="100" spans="2:9" ht="16.5">
      <c r="B100" s="130" t="s">
        <v>3205</v>
      </c>
      <c r="C100" s="130" t="s">
        <v>2120</v>
      </c>
      <c r="D100" s="130" t="s">
        <v>960</v>
      </c>
      <c r="E100" s="131" t="s">
        <v>2121</v>
      </c>
      <c r="F100" s="131" t="s">
        <v>2122</v>
      </c>
      <c r="G100" s="131" t="s">
        <v>2123</v>
      </c>
      <c r="H100" s="131" t="s">
        <v>2124</v>
      </c>
      <c r="I100" s="124" t="s">
        <v>52</v>
      </c>
    </row>
    <row r="101" spans="2:9" ht="16.5">
      <c r="B101" s="130" t="s">
        <v>3206</v>
      </c>
      <c r="C101" s="130" t="s">
        <v>2126</v>
      </c>
      <c r="D101" s="130" t="s">
        <v>960</v>
      </c>
      <c r="E101" s="131" t="s">
        <v>2121</v>
      </c>
      <c r="F101" s="131" t="s">
        <v>2127</v>
      </c>
      <c r="G101" s="131" t="s">
        <v>2123</v>
      </c>
      <c r="H101" s="131" t="s">
        <v>2128</v>
      </c>
      <c r="I101" s="124" t="s">
        <v>52</v>
      </c>
    </row>
    <row r="102" spans="2:9" ht="16.5">
      <c r="B102" s="130" t="s">
        <v>3207</v>
      </c>
      <c r="C102" s="130" t="s">
        <v>2130</v>
      </c>
      <c r="D102" s="130" t="s">
        <v>960</v>
      </c>
      <c r="E102" s="131" t="s">
        <v>2131</v>
      </c>
      <c r="F102" s="131" t="s">
        <v>2132</v>
      </c>
      <c r="G102" s="131" t="s">
        <v>2133</v>
      </c>
      <c r="H102" s="131" t="s">
        <v>2134</v>
      </c>
      <c r="I102" s="124" t="s">
        <v>52</v>
      </c>
    </row>
    <row r="103" spans="2:9" ht="16.5">
      <c r="B103" s="130" t="s">
        <v>3208</v>
      </c>
      <c r="C103" s="130" t="s">
        <v>2136</v>
      </c>
      <c r="D103" s="130" t="s">
        <v>960</v>
      </c>
      <c r="E103" s="131" t="s">
        <v>2137</v>
      </c>
      <c r="F103" s="131" t="s">
        <v>2138</v>
      </c>
      <c r="G103" s="131" t="s">
        <v>2139</v>
      </c>
      <c r="H103" s="131" t="s">
        <v>2140</v>
      </c>
      <c r="I103" s="124" t="s">
        <v>52</v>
      </c>
    </row>
    <row r="104" spans="2:9" ht="16.5">
      <c r="B104" s="130" t="s">
        <v>3209</v>
      </c>
      <c r="C104" s="130" t="s">
        <v>2142</v>
      </c>
      <c r="D104" s="130" t="s">
        <v>960</v>
      </c>
      <c r="E104" s="131" t="s">
        <v>2137</v>
      </c>
      <c r="F104" s="131" t="s">
        <v>2143</v>
      </c>
      <c r="G104" s="131" t="s">
        <v>2139</v>
      </c>
      <c r="H104" s="131" t="s">
        <v>2144</v>
      </c>
      <c r="I104" s="124" t="s">
        <v>52</v>
      </c>
    </row>
    <row r="105" spans="2:9" ht="16.5">
      <c r="B105" s="130" t="s">
        <v>3210</v>
      </c>
      <c r="C105" s="130" t="s">
        <v>2146</v>
      </c>
      <c r="D105" s="130" t="s">
        <v>960</v>
      </c>
      <c r="E105" s="131" t="s">
        <v>2147</v>
      </c>
      <c r="F105" s="131" t="s">
        <v>2148</v>
      </c>
      <c r="G105" s="131" t="s">
        <v>2149</v>
      </c>
      <c r="H105" s="131" t="s">
        <v>2150</v>
      </c>
      <c r="I105" s="124" t="s">
        <v>52</v>
      </c>
    </row>
    <row r="106" spans="2:9" ht="16.5">
      <c r="B106" s="130" t="s">
        <v>3211</v>
      </c>
      <c r="C106" s="130" t="s">
        <v>2152</v>
      </c>
      <c r="D106" s="130" t="s">
        <v>960</v>
      </c>
      <c r="E106" s="131" t="s">
        <v>2153</v>
      </c>
      <c r="F106" s="131" t="s">
        <v>2154</v>
      </c>
      <c r="G106" s="131" t="s">
        <v>2155</v>
      </c>
      <c r="H106" s="131" t="s">
        <v>2156</v>
      </c>
      <c r="I106" s="124" t="s">
        <v>52</v>
      </c>
    </row>
    <row r="107" spans="2:9" ht="16.5">
      <c r="B107" s="130" t="s">
        <v>3212</v>
      </c>
      <c r="C107" s="130" t="s">
        <v>2159</v>
      </c>
      <c r="D107" s="130" t="s">
        <v>1200</v>
      </c>
      <c r="E107" s="131" t="s">
        <v>2160</v>
      </c>
      <c r="F107" s="131" t="s">
        <v>2161</v>
      </c>
      <c r="G107" s="131" t="s">
        <v>52</v>
      </c>
      <c r="H107" s="131" t="s">
        <v>2162</v>
      </c>
      <c r="I107" s="124" t="s">
        <v>52</v>
      </c>
    </row>
    <row r="108" spans="2:9" ht="16.5">
      <c r="B108" s="130" t="s">
        <v>3213</v>
      </c>
      <c r="C108" s="130" t="s">
        <v>2164</v>
      </c>
      <c r="D108" s="130" t="s">
        <v>1200</v>
      </c>
      <c r="E108" s="131" t="s">
        <v>2160</v>
      </c>
      <c r="F108" s="131" t="s">
        <v>2165</v>
      </c>
      <c r="G108" s="131" t="s">
        <v>52</v>
      </c>
      <c r="H108" s="131" t="s">
        <v>2166</v>
      </c>
      <c r="I108" s="124" t="s">
        <v>52</v>
      </c>
    </row>
    <row r="109" spans="2:9" ht="16.5">
      <c r="B109" s="130" t="s">
        <v>3214</v>
      </c>
      <c r="C109" s="130" t="s">
        <v>2168</v>
      </c>
      <c r="D109" s="130" t="s">
        <v>1200</v>
      </c>
      <c r="E109" s="131" t="s">
        <v>2160</v>
      </c>
      <c r="F109" s="131" t="s">
        <v>2169</v>
      </c>
      <c r="G109" s="131" t="s">
        <v>52</v>
      </c>
      <c r="H109" s="131" t="s">
        <v>2170</v>
      </c>
      <c r="I109" s="124" t="s">
        <v>52</v>
      </c>
    </row>
    <row r="110" spans="2:9" ht="16.5">
      <c r="B110" s="130" t="s">
        <v>3215</v>
      </c>
      <c r="C110" s="130" t="s">
        <v>3216</v>
      </c>
      <c r="D110" s="130" t="s">
        <v>64</v>
      </c>
      <c r="E110" s="131" t="s">
        <v>2173</v>
      </c>
      <c r="F110" s="131" t="s">
        <v>2174</v>
      </c>
      <c r="G110" s="131" t="s">
        <v>52</v>
      </c>
      <c r="H110" s="131" t="s">
        <v>2175</v>
      </c>
      <c r="I110" s="124" t="s">
        <v>52</v>
      </c>
    </row>
    <row r="111" spans="2:9" ht="16.5">
      <c r="B111" s="130" t="s">
        <v>3217</v>
      </c>
      <c r="C111" s="130" t="s">
        <v>2177</v>
      </c>
      <c r="D111" s="130" t="s">
        <v>64</v>
      </c>
      <c r="E111" s="131" t="s">
        <v>2173</v>
      </c>
      <c r="F111" s="131" t="s">
        <v>2178</v>
      </c>
      <c r="G111" s="131" t="s">
        <v>52</v>
      </c>
      <c r="H111" s="131" t="s">
        <v>2179</v>
      </c>
      <c r="I111" s="124" t="s">
        <v>52</v>
      </c>
    </row>
    <row r="112" spans="2:9" ht="16.5">
      <c r="B112" s="130" t="s">
        <v>3218</v>
      </c>
      <c r="C112" s="130" t="s">
        <v>2181</v>
      </c>
      <c r="D112" s="130" t="s">
        <v>64</v>
      </c>
      <c r="E112" s="131" t="s">
        <v>2182</v>
      </c>
      <c r="F112" s="131" t="s">
        <v>2183</v>
      </c>
      <c r="G112" s="131" t="s">
        <v>52</v>
      </c>
      <c r="H112" s="131" t="s">
        <v>2184</v>
      </c>
      <c r="I112" s="124" t="s">
        <v>52</v>
      </c>
    </row>
    <row r="113" spans="2:9" ht="16.5">
      <c r="B113" s="130" t="s">
        <v>3219</v>
      </c>
      <c r="C113" s="130" t="s">
        <v>3220</v>
      </c>
      <c r="D113" s="130" t="s">
        <v>1592</v>
      </c>
      <c r="E113" s="131" t="s">
        <v>2188</v>
      </c>
      <c r="F113" s="131" t="s">
        <v>2189</v>
      </c>
      <c r="G113" s="131" t="s">
        <v>52</v>
      </c>
      <c r="H113" s="131" t="s">
        <v>2190</v>
      </c>
      <c r="I113" s="124" t="s">
        <v>52</v>
      </c>
    </row>
    <row r="114" spans="2:9" ht="16.5">
      <c r="B114" s="130" t="s">
        <v>3221</v>
      </c>
      <c r="C114" s="130" t="s">
        <v>2193</v>
      </c>
      <c r="D114" s="130" t="s">
        <v>1200</v>
      </c>
      <c r="E114" s="131" t="s">
        <v>2194</v>
      </c>
      <c r="F114" s="131" t="s">
        <v>2195</v>
      </c>
      <c r="G114" s="131" t="s">
        <v>52</v>
      </c>
      <c r="H114" s="131" t="s">
        <v>2196</v>
      </c>
      <c r="I114" s="124" t="s">
        <v>52</v>
      </c>
    </row>
    <row r="115" spans="2:9" ht="16.5">
      <c r="B115" s="130" t="s">
        <v>3222</v>
      </c>
      <c r="C115" s="130" t="s">
        <v>2198</v>
      </c>
      <c r="D115" s="130" t="s">
        <v>1200</v>
      </c>
      <c r="E115" s="131" t="s">
        <v>2194</v>
      </c>
      <c r="F115" s="131" t="s">
        <v>2195</v>
      </c>
      <c r="G115" s="131" t="s">
        <v>52</v>
      </c>
      <c r="H115" s="131" t="s">
        <v>2196</v>
      </c>
      <c r="I115" s="124" t="s">
        <v>52</v>
      </c>
    </row>
    <row r="116" spans="2:9" ht="16.5">
      <c r="B116" s="130" t="s">
        <v>3223</v>
      </c>
      <c r="C116" s="130" t="s">
        <v>2200</v>
      </c>
      <c r="D116" s="130" t="s">
        <v>1200</v>
      </c>
      <c r="E116" s="131" t="s">
        <v>2194</v>
      </c>
      <c r="F116" s="131" t="s">
        <v>2201</v>
      </c>
      <c r="G116" s="131" t="s">
        <v>52</v>
      </c>
      <c r="H116" s="131" t="s">
        <v>2202</v>
      </c>
      <c r="I116" s="124" t="s">
        <v>52</v>
      </c>
    </row>
    <row r="117" spans="2:9" ht="16.5">
      <c r="B117" s="130" t="s">
        <v>3224</v>
      </c>
      <c r="C117" s="130" t="s">
        <v>3225</v>
      </c>
      <c r="D117" s="130" t="s">
        <v>1855</v>
      </c>
      <c r="E117" s="131" t="s">
        <v>2206</v>
      </c>
      <c r="F117" s="131" t="s">
        <v>2207</v>
      </c>
      <c r="G117" s="131" t="s">
        <v>2208</v>
      </c>
      <c r="H117" s="131" t="s">
        <v>2209</v>
      </c>
      <c r="I117" s="124" t="s">
        <v>52</v>
      </c>
    </row>
    <row r="118" spans="2:9" ht="16.5">
      <c r="B118" s="130" t="s">
        <v>3226</v>
      </c>
      <c r="C118" s="130" t="s">
        <v>3227</v>
      </c>
      <c r="D118" s="130" t="s">
        <v>1855</v>
      </c>
      <c r="E118" s="131" t="s">
        <v>2206</v>
      </c>
      <c r="F118" s="131" t="s">
        <v>2212</v>
      </c>
      <c r="G118" s="131" t="s">
        <v>2208</v>
      </c>
      <c r="H118" s="131" t="s">
        <v>2213</v>
      </c>
      <c r="I118" s="124" t="s">
        <v>52</v>
      </c>
    </row>
    <row r="119" spans="2:9" ht="16.5">
      <c r="B119" s="130" t="s">
        <v>3228</v>
      </c>
      <c r="C119" s="130" t="s">
        <v>3229</v>
      </c>
      <c r="D119" s="130" t="s">
        <v>1855</v>
      </c>
      <c r="E119" s="131" t="s">
        <v>2216</v>
      </c>
      <c r="F119" s="131" t="s">
        <v>2217</v>
      </c>
      <c r="G119" s="131" t="s">
        <v>2218</v>
      </c>
      <c r="H119" s="131" t="s">
        <v>2219</v>
      </c>
      <c r="I119" s="124" t="s">
        <v>52</v>
      </c>
    </row>
    <row r="120" spans="2:9" ht="16.5">
      <c r="B120" s="130" t="s">
        <v>3230</v>
      </c>
      <c r="C120" s="130" t="s">
        <v>3231</v>
      </c>
      <c r="D120" s="130" t="s">
        <v>1855</v>
      </c>
      <c r="E120" s="131" t="s">
        <v>2222</v>
      </c>
      <c r="F120" s="131" t="s">
        <v>2223</v>
      </c>
      <c r="G120" s="131" t="s">
        <v>2224</v>
      </c>
      <c r="H120" s="131" t="s">
        <v>2225</v>
      </c>
      <c r="I120" s="124" t="s">
        <v>52</v>
      </c>
    </row>
    <row r="121" spans="2:9" ht="16.5">
      <c r="B121" s="130" t="s">
        <v>3232</v>
      </c>
      <c r="C121" s="130" t="s">
        <v>3233</v>
      </c>
      <c r="D121" s="130" t="s">
        <v>1855</v>
      </c>
      <c r="E121" s="131" t="s">
        <v>2222</v>
      </c>
      <c r="F121" s="131" t="s">
        <v>2228</v>
      </c>
      <c r="G121" s="131" t="s">
        <v>2224</v>
      </c>
      <c r="H121" s="131" t="s">
        <v>2229</v>
      </c>
      <c r="I121" s="124" t="s">
        <v>52</v>
      </c>
    </row>
    <row r="122" spans="2:9" ht="16.5">
      <c r="B122" s="130" t="s">
        <v>3234</v>
      </c>
      <c r="C122" s="130" t="s">
        <v>3235</v>
      </c>
      <c r="D122" s="130" t="s">
        <v>1855</v>
      </c>
      <c r="E122" s="131" t="s">
        <v>2232</v>
      </c>
      <c r="F122" s="131" t="s">
        <v>2233</v>
      </c>
      <c r="G122" s="131" t="s">
        <v>2234</v>
      </c>
      <c r="H122" s="131" t="s">
        <v>2235</v>
      </c>
      <c r="I122" s="124" t="s">
        <v>52</v>
      </c>
    </row>
    <row r="123" spans="2:9" ht="16.5">
      <c r="B123" s="130" t="s">
        <v>3236</v>
      </c>
      <c r="C123" s="130" t="s">
        <v>3237</v>
      </c>
      <c r="D123" s="130" t="s">
        <v>1855</v>
      </c>
      <c r="E123" s="131" t="s">
        <v>2238</v>
      </c>
      <c r="F123" s="131" t="s">
        <v>2239</v>
      </c>
      <c r="G123" s="131" t="s">
        <v>2240</v>
      </c>
      <c r="H123" s="131" t="s">
        <v>2241</v>
      </c>
      <c r="I123" s="124" t="s">
        <v>52</v>
      </c>
    </row>
    <row r="124" spans="2:9" ht="16.5">
      <c r="B124" s="130" t="s">
        <v>3238</v>
      </c>
      <c r="C124" s="130" t="s">
        <v>3239</v>
      </c>
      <c r="D124" s="130" t="s">
        <v>1855</v>
      </c>
      <c r="E124" s="131" t="s">
        <v>2238</v>
      </c>
      <c r="F124" s="131" t="s">
        <v>2244</v>
      </c>
      <c r="G124" s="131" t="s">
        <v>2240</v>
      </c>
      <c r="H124" s="131" t="s">
        <v>2245</v>
      </c>
      <c r="I124" s="124" t="s">
        <v>52</v>
      </c>
    </row>
    <row r="125" spans="2:9" ht="16.5">
      <c r="B125" s="130" t="s">
        <v>3240</v>
      </c>
      <c r="C125" s="130" t="s">
        <v>3241</v>
      </c>
      <c r="D125" s="130" t="s">
        <v>1855</v>
      </c>
      <c r="E125" s="131" t="s">
        <v>2248</v>
      </c>
      <c r="F125" s="131" t="s">
        <v>2249</v>
      </c>
      <c r="G125" s="131" t="s">
        <v>2250</v>
      </c>
      <c r="H125" s="131" t="s">
        <v>2251</v>
      </c>
      <c r="I125" s="124" t="s">
        <v>52</v>
      </c>
    </row>
    <row r="126" spans="2:9" ht="16.5">
      <c r="B126" s="130" t="s">
        <v>3242</v>
      </c>
      <c r="C126" s="130" t="s">
        <v>3243</v>
      </c>
      <c r="D126" s="130" t="s">
        <v>1855</v>
      </c>
      <c r="E126" s="131" t="s">
        <v>2248</v>
      </c>
      <c r="F126" s="131" t="s">
        <v>2254</v>
      </c>
      <c r="G126" s="131" t="s">
        <v>2250</v>
      </c>
      <c r="H126" s="131" t="s">
        <v>2255</v>
      </c>
      <c r="I126" s="124" t="s">
        <v>52</v>
      </c>
    </row>
    <row r="127" spans="2:9" ht="16.5">
      <c r="B127" s="130" t="s">
        <v>3244</v>
      </c>
      <c r="C127" s="130" t="s">
        <v>3245</v>
      </c>
      <c r="D127" s="130" t="s">
        <v>1855</v>
      </c>
      <c r="E127" s="131" t="s">
        <v>2258</v>
      </c>
      <c r="F127" s="131" t="s">
        <v>2259</v>
      </c>
      <c r="G127" s="131" t="s">
        <v>2260</v>
      </c>
      <c r="H127" s="131" t="s">
        <v>2261</v>
      </c>
      <c r="I127" s="124" t="s">
        <v>52</v>
      </c>
    </row>
    <row r="128" spans="2:9" ht="16.5">
      <c r="B128" s="130" t="s">
        <v>3246</v>
      </c>
      <c r="C128" s="130" t="s">
        <v>3247</v>
      </c>
      <c r="D128" s="130" t="s">
        <v>1855</v>
      </c>
      <c r="E128" s="131" t="s">
        <v>2264</v>
      </c>
      <c r="F128" s="131" t="s">
        <v>2265</v>
      </c>
      <c r="G128" s="131" t="s">
        <v>2266</v>
      </c>
      <c r="H128" s="131" t="s">
        <v>2267</v>
      </c>
      <c r="I128" s="124" t="s">
        <v>52</v>
      </c>
    </row>
    <row r="129" spans="2:9" ht="16.5">
      <c r="B129" s="130" t="s">
        <v>3248</v>
      </c>
      <c r="C129" s="130" t="s">
        <v>2269</v>
      </c>
      <c r="D129" s="130" t="s">
        <v>1855</v>
      </c>
      <c r="E129" s="131" t="s">
        <v>2264</v>
      </c>
      <c r="F129" s="131" t="s">
        <v>2265</v>
      </c>
      <c r="G129" s="131" t="s">
        <v>2266</v>
      </c>
      <c r="H129" s="131" t="s">
        <v>2267</v>
      </c>
      <c r="I129" s="124" t="s">
        <v>52</v>
      </c>
    </row>
    <row r="130" spans="2:9" ht="16.5">
      <c r="B130" s="130" t="s">
        <v>3249</v>
      </c>
      <c r="C130" s="130" t="s">
        <v>3250</v>
      </c>
      <c r="D130" s="130" t="s">
        <v>1855</v>
      </c>
      <c r="E130" s="131" t="s">
        <v>2272</v>
      </c>
      <c r="F130" s="131" t="s">
        <v>2273</v>
      </c>
      <c r="G130" s="131" t="s">
        <v>2274</v>
      </c>
      <c r="H130" s="131" t="s">
        <v>2275</v>
      </c>
      <c r="I130" s="124" t="s">
        <v>52</v>
      </c>
    </row>
    <row r="131" spans="2:9" ht="16.5">
      <c r="B131" s="130" t="s">
        <v>3251</v>
      </c>
      <c r="C131" s="130" t="s">
        <v>3252</v>
      </c>
      <c r="D131" s="130" t="s">
        <v>1855</v>
      </c>
      <c r="E131" s="131" t="s">
        <v>2272</v>
      </c>
      <c r="F131" s="131" t="s">
        <v>2278</v>
      </c>
      <c r="G131" s="131" t="s">
        <v>2274</v>
      </c>
      <c r="H131" s="131" t="s">
        <v>2279</v>
      </c>
      <c r="I131" s="124" t="s">
        <v>52</v>
      </c>
    </row>
    <row r="132" spans="2:9" ht="16.5">
      <c r="B132" s="130" t="s">
        <v>3253</v>
      </c>
      <c r="C132" s="130" t="s">
        <v>3254</v>
      </c>
      <c r="D132" s="130" t="s">
        <v>1855</v>
      </c>
      <c r="E132" s="131" t="s">
        <v>2282</v>
      </c>
      <c r="F132" s="131" t="s">
        <v>2283</v>
      </c>
      <c r="G132" s="131" t="s">
        <v>2284</v>
      </c>
      <c r="H132" s="131" t="s">
        <v>2285</v>
      </c>
      <c r="I132" s="124" t="s">
        <v>52</v>
      </c>
    </row>
    <row r="133" spans="2:9" ht="16.5">
      <c r="B133" s="130" t="s">
        <v>3255</v>
      </c>
      <c r="C133" s="130" t="s">
        <v>3256</v>
      </c>
      <c r="D133" s="130" t="s">
        <v>1855</v>
      </c>
      <c r="E133" s="131" t="s">
        <v>2290</v>
      </c>
      <c r="F133" s="131" t="s">
        <v>2291</v>
      </c>
      <c r="G133" s="131" t="s">
        <v>2292</v>
      </c>
      <c r="H133" s="131" t="s">
        <v>2293</v>
      </c>
      <c r="I133" s="124" t="s">
        <v>52</v>
      </c>
    </row>
    <row r="134" spans="2:9" ht="16.5">
      <c r="B134" s="130" t="s">
        <v>3257</v>
      </c>
      <c r="C134" s="130" t="s">
        <v>3258</v>
      </c>
      <c r="D134" s="130" t="s">
        <v>1855</v>
      </c>
      <c r="E134" s="131" t="s">
        <v>2290</v>
      </c>
      <c r="F134" s="131" t="s">
        <v>2296</v>
      </c>
      <c r="G134" s="131" t="s">
        <v>2292</v>
      </c>
      <c r="H134" s="131" t="s">
        <v>2297</v>
      </c>
      <c r="I134" s="124" t="s">
        <v>52</v>
      </c>
    </row>
    <row r="135" spans="2:9" ht="16.5">
      <c r="B135" s="130" t="s">
        <v>3259</v>
      </c>
      <c r="C135" s="130" t="s">
        <v>3260</v>
      </c>
      <c r="D135" s="130" t="s">
        <v>1855</v>
      </c>
      <c r="E135" s="131" t="s">
        <v>2300</v>
      </c>
      <c r="F135" s="131" t="s">
        <v>2301</v>
      </c>
      <c r="G135" s="131" t="s">
        <v>2292</v>
      </c>
      <c r="H135" s="131" t="s">
        <v>2302</v>
      </c>
      <c r="I135" s="124" t="s">
        <v>52</v>
      </c>
    </row>
    <row r="136" spans="2:9" ht="16.5">
      <c r="B136" s="130" t="s">
        <v>3261</v>
      </c>
      <c r="C136" s="130" t="s">
        <v>3262</v>
      </c>
      <c r="D136" s="130" t="s">
        <v>1855</v>
      </c>
      <c r="E136" s="131" t="s">
        <v>2305</v>
      </c>
      <c r="F136" s="131" t="s">
        <v>2306</v>
      </c>
      <c r="G136" s="131" t="s">
        <v>2307</v>
      </c>
      <c r="H136" s="131" t="s">
        <v>2308</v>
      </c>
      <c r="I136" s="124" t="s">
        <v>52</v>
      </c>
    </row>
    <row r="137" spans="2:9" ht="16.5">
      <c r="B137" s="130" t="s">
        <v>3263</v>
      </c>
      <c r="C137" s="130" t="s">
        <v>3264</v>
      </c>
      <c r="D137" s="130" t="s">
        <v>1855</v>
      </c>
      <c r="E137" s="131" t="s">
        <v>2305</v>
      </c>
      <c r="F137" s="131" t="s">
        <v>2311</v>
      </c>
      <c r="G137" s="131" t="s">
        <v>2307</v>
      </c>
      <c r="H137" s="131" t="s">
        <v>2312</v>
      </c>
      <c r="I137" s="124" t="s">
        <v>52</v>
      </c>
    </row>
    <row r="138" spans="2:9" ht="16.5">
      <c r="B138" s="130" t="s">
        <v>3265</v>
      </c>
      <c r="C138" s="130" t="s">
        <v>2096</v>
      </c>
      <c r="D138" s="130" t="s">
        <v>1855</v>
      </c>
      <c r="E138" s="131" t="s">
        <v>2317</v>
      </c>
      <c r="F138" s="131" t="s">
        <v>2318</v>
      </c>
      <c r="G138" s="131" t="s">
        <v>2292</v>
      </c>
      <c r="H138" s="131" t="s">
        <v>2319</v>
      </c>
      <c r="I138" s="124" t="s">
        <v>52</v>
      </c>
    </row>
    <row r="139" spans="2:9" ht="16.5">
      <c r="B139" s="130" t="s">
        <v>3266</v>
      </c>
      <c r="C139" s="130" t="s">
        <v>3267</v>
      </c>
      <c r="D139" s="130" t="s">
        <v>1855</v>
      </c>
      <c r="E139" s="131" t="s">
        <v>2317</v>
      </c>
      <c r="F139" s="131" t="s">
        <v>2322</v>
      </c>
      <c r="G139" s="131" t="s">
        <v>2292</v>
      </c>
      <c r="H139" s="131" t="s">
        <v>2323</v>
      </c>
      <c r="I139" s="124" t="s">
        <v>52</v>
      </c>
    </row>
    <row r="140" spans="2:9" ht="16.5">
      <c r="B140" s="130" t="s">
        <v>3268</v>
      </c>
      <c r="C140" s="130" t="s">
        <v>3269</v>
      </c>
      <c r="D140" s="130" t="s">
        <v>1855</v>
      </c>
      <c r="E140" s="131" t="s">
        <v>2326</v>
      </c>
      <c r="F140" s="131" t="s">
        <v>2327</v>
      </c>
      <c r="G140" s="131" t="s">
        <v>2292</v>
      </c>
      <c r="H140" s="131" t="s">
        <v>2328</v>
      </c>
      <c r="I140" s="124" t="s">
        <v>52</v>
      </c>
    </row>
    <row r="141" spans="2:9" ht="16.5">
      <c r="B141" s="130" t="s">
        <v>3270</v>
      </c>
      <c r="C141" s="130" t="s">
        <v>3271</v>
      </c>
      <c r="D141" s="130" t="s">
        <v>69</v>
      </c>
      <c r="E141" s="131" t="s">
        <v>52</v>
      </c>
      <c r="F141" s="131" t="s">
        <v>52</v>
      </c>
      <c r="G141" s="131" t="s">
        <v>2336</v>
      </c>
      <c r="H141" s="131" t="s">
        <v>2336</v>
      </c>
      <c r="I141" s="124" t="s">
        <v>52</v>
      </c>
    </row>
    <row r="142" spans="2:9" ht="16.5">
      <c r="B142" s="130" t="s">
        <v>3272</v>
      </c>
      <c r="C142" s="130" t="s">
        <v>3271</v>
      </c>
      <c r="D142" s="130" t="s">
        <v>69</v>
      </c>
      <c r="E142" s="131" t="s">
        <v>52</v>
      </c>
      <c r="F142" s="131" t="s">
        <v>52</v>
      </c>
      <c r="G142" s="131" t="s">
        <v>2340</v>
      </c>
      <c r="H142" s="131" t="s">
        <v>2340</v>
      </c>
      <c r="I142" s="124" t="s">
        <v>52</v>
      </c>
    </row>
    <row r="143" spans="2:9" ht="16.5">
      <c r="B143" s="130" t="s">
        <v>3273</v>
      </c>
      <c r="C143" s="130" t="s">
        <v>3274</v>
      </c>
      <c r="D143" s="130" t="s">
        <v>2347</v>
      </c>
      <c r="E143" s="131" t="s">
        <v>52</v>
      </c>
      <c r="F143" s="131" t="s">
        <v>52</v>
      </c>
      <c r="G143" s="131" t="s">
        <v>2348</v>
      </c>
      <c r="H143" s="131" t="s">
        <v>2348</v>
      </c>
      <c r="I143" s="124" t="s">
        <v>52</v>
      </c>
    </row>
    <row r="144" spans="2:9" ht="16.5">
      <c r="B144" s="130" t="s">
        <v>3275</v>
      </c>
      <c r="C144" s="130" t="s">
        <v>3276</v>
      </c>
      <c r="D144" s="130" t="s">
        <v>2347</v>
      </c>
      <c r="E144" s="131" t="s">
        <v>52</v>
      </c>
      <c r="F144" s="131" t="s">
        <v>52</v>
      </c>
      <c r="G144" s="131" t="s">
        <v>2353</v>
      </c>
      <c r="H144" s="131" t="s">
        <v>2353</v>
      </c>
      <c r="I144" s="124" t="s">
        <v>52</v>
      </c>
    </row>
    <row r="145" spans="2:9" ht="16.5">
      <c r="B145" s="130" t="s">
        <v>3277</v>
      </c>
      <c r="C145" s="130" t="s">
        <v>3278</v>
      </c>
      <c r="D145" s="130" t="s">
        <v>2347</v>
      </c>
      <c r="E145" s="131" t="s">
        <v>52</v>
      </c>
      <c r="F145" s="131" t="s">
        <v>52</v>
      </c>
      <c r="G145" s="131" t="s">
        <v>2357</v>
      </c>
      <c r="H145" s="131" t="s">
        <v>2357</v>
      </c>
      <c r="I145" s="124" t="s">
        <v>52</v>
      </c>
    </row>
    <row r="146" spans="2:9" ht="16.5">
      <c r="B146" s="130" t="s">
        <v>3279</v>
      </c>
      <c r="C146" s="130" t="s">
        <v>3280</v>
      </c>
      <c r="D146" s="130" t="s">
        <v>2347</v>
      </c>
      <c r="E146" s="131" t="s">
        <v>52</v>
      </c>
      <c r="F146" s="131" t="s">
        <v>52</v>
      </c>
      <c r="G146" s="131" t="s">
        <v>2361</v>
      </c>
      <c r="H146" s="131" t="s">
        <v>2361</v>
      </c>
      <c r="I146" s="124" t="s">
        <v>52</v>
      </c>
    </row>
    <row r="147" spans="2:9" ht="16.5">
      <c r="B147" s="130" t="s">
        <v>3281</v>
      </c>
      <c r="C147" s="130" t="s">
        <v>3280</v>
      </c>
      <c r="D147" s="130" t="s">
        <v>2347</v>
      </c>
      <c r="E147" s="131" t="s">
        <v>52</v>
      </c>
      <c r="F147" s="131" t="s">
        <v>52</v>
      </c>
      <c r="G147" s="131" t="s">
        <v>2364</v>
      </c>
      <c r="H147" s="131" t="s">
        <v>2364</v>
      </c>
      <c r="I147" s="124" t="s">
        <v>52</v>
      </c>
    </row>
    <row r="148" spans="2:9" ht="16.5">
      <c r="B148" s="130" t="s">
        <v>3282</v>
      </c>
      <c r="C148" s="130" t="s">
        <v>3283</v>
      </c>
      <c r="D148" s="130" t="s">
        <v>2347</v>
      </c>
      <c r="E148" s="131" t="s">
        <v>52</v>
      </c>
      <c r="F148" s="131" t="s">
        <v>52</v>
      </c>
      <c r="G148" s="131" t="s">
        <v>2368</v>
      </c>
      <c r="H148" s="131" t="s">
        <v>2368</v>
      </c>
      <c r="I148" s="124" t="s">
        <v>52</v>
      </c>
    </row>
    <row r="149" spans="2:9" ht="16.5">
      <c r="B149" s="130" t="s">
        <v>3284</v>
      </c>
      <c r="C149" s="130" t="s">
        <v>3283</v>
      </c>
      <c r="D149" s="130" t="s">
        <v>2347</v>
      </c>
      <c r="E149" s="131" t="s">
        <v>52</v>
      </c>
      <c r="F149" s="131" t="s">
        <v>52</v>
      </c>
      <c r="G149" s="131" t="s">
        <v>2371</v>
      </c>
      <c r="H149" s="131" t="s">
        <v>2371</v>
      </c>
      <c r="I149" s="124" t="s">
        <v>52</v>
      </c>
    </row>
    <row r="150" spans="2:9" ht="16.5">
      <c r="B150" s="130" t="s">
        <v>3285</v>
      </c>
      <c r="C150" s="130" t="s">
        <v>3283</v>
      </c>
      <c r="D150" s="130" t="s">
        <v>2347</v>
      </c>
      <c r="E150" s="131" t="s">
        <v>52</v>
      </c>
      <c r="F150" s="131" t="s">
        <v>52</v>
      </c>
      <c r="G150" s="131" t="s">
        <v>2373</v>
      </c>
      <c r="H150" s="131" t="s">
        <v>2373</v>
      </c>
      <c r="I150" s="124" t="s">
        <v>52</v>
      </c>
    </row>
    <row r="151" spans="2:9" ht="16.5">
      <c r="B151" s="130" t="s">
        <v>3286</v>
      </c>
      <c r="C151" s="130" t="s">
        <v>3283</v>
      </c>
      <c r="D151" s="130" t="s">
        <v>2347</v>
      </c>
      <c r="E151" s="131" t="s">
        <v>52</v>
      </c>
      <c r="F151" s="131" t="s">
        <v>52</v>
      </c>
      <c r="G151" s="131" t="s">
        <v>2376</v>
      </c>
      <c r="H151" s="131" t="s">
        <v>2376</v>
      </c>
      <c r="I151" s="124" t="s">
        <v>52</v>
      </c>
    </row>
    <row r="152" spans="2:9" ht="16.5">
      <c r="B152" s="130" t="s">
        <v>3287</v>
      </c>
      <c r="C152" s="130" t="s">
        <v>2394</v>
      </c>
      <c r="D152" s="130" t="s">
        <v>960</v>
      </c>
      <c r="E152" s="131" t="s">
        <v>2395</v>
      </c>
      <c r="F152" s="131" t="s">
        <v>2396</v>
      </c>
      <c r="G152" s="131" t="s">
        <v>2397</v>
      </c>
      <c r="H152" s="131" t="s">
        <v>2398</v>
      </c>
      <c r="I152" s="124" t="s">
        <v>52</v>
      </c>
    </row>
    <row r="153" spans="2:9" ht="16.5">
      <c r="B153" s="130" t="s">
        <v>3288</v>
      </c>
      <c r="C153" s="130" t="s">
        <v>52</v>
      </c>
      <c r="D153" s="130" t="s">
        <v>59</v>
      </c>
      <c r="E153" s="131" t="s">
        <v>52</v>
      </c>
      <c r="F153" s="131" t="s">
        <v>2401</v>
      </c>
      <c r="G153" s="131" t="s">
        <v>52</v>
      </c>
      <c r="H153" s="131" t="s">
        <v>2401</v>
      </c>
      <c r="I153" s="124" t="s">
        <v>52</v>
      </c>
    </row>
    <row r="154" spans="2:9" ht="16.5">
      <c r="B154" s="130" t="s">
        <v>3289</v>
      </c>
      <c r="C154" s="130" t="s">
        <v>2403</v>
      </c>
      <c r="D154" s="130" t="s">
        <v>59</v>
      </c>
      <c r="E154" s="131" t="s">
        <v>52</v>
      </c>
      <c r="F154" s="131" t="s">
        <v>2404</v>
      </c>
      <c r="G154" s="131" t="s">
        <v>52</v>
      </c>
      <c r="H154" s="131" t="s">
        <v>2404</v>
      </c>
      <c r="I154" s="124" t="s">
        <v>52</v>
      </c>
    </row>
    <row r="155" spans="2:9" ht="16.5">
      <c r="B155" s="130" t="s">
        <v>3290</v>
      </c>
      <c r="C155" s="130" t="s">
        <v>52</v>
      </c>
      <c r="D155" s="130" t="s">
        <v>59</v>
      </c>
      <c r="E155" s="131" t="s">
        <v>52</v>
      </c>
      <c r="F155" s="131" t="s">
        <v>2407</v>
      </c>
      <c r="G155" s="131" t="s">
        <v>52</v>
      </c>
      <c r="H155" s="131" t="s">
        <v>2407</v>
      </c>
      <c r="I155" s="124" t="s">
        <v>52</v>
      </c>
    </row>
    <row r="156" spans="2:9" ht="16.5">
      <c r="B156" s="130" t="s">
        <v>3291</v>
      </c>
      <c r="C156" s="130" t="s">
        <v>2416</v>
      </c>
      <c r="D156" s="130" t="s">
        <v>58</v>
      </c>
      <c r="E156" s="131" t="s">
        <v>2417</v>
      </c>
      <c r="F156" s="131" t="s">
        <v>2418</v>
      </c>
      <c r="G156" s="131" t="s">
        <v>2419</v>
      </c>
      <c r="H156" s="131" t="s">
        <v>2420</v>
      </c>
      <c r="I156" s="124" t="s">
        <v>52</v>
      </c>
    </row>
    <row r="157" spans="2:9" ht="16.5">
      <c r="B157" s="130" t="s">
        <v>3292</v>
      </c>
      <c r="C157" s="130" t="s">
        <v>52</v>
      </c>
      <c r="D157" s="130" t="s">
        <v>1200</v>
      </c>
      <c r="E157" s="131" t="s">
        <v>2463</v>
      </c>
      <c r="F157" s="131" t="s">
        <v>2464</v>
      </c>
      <c r="G157" s="131" t="s">
        <v>2465</v>
      </c>
      <c r="H157" s="131" t="s">
        <v>2466</v>
      </c>
      <c r="I157" s="124" t="s">
        <v>52</v>
      </c>
    </row>
    <row r="158" spans="2:9" ht="16.5">
      <c r="B158" s="130" t="s">
        <v>3293</v>
      </c>
      <c r="C158" s="130" t="s">
        <v>1238</v>
      </c>
      <c r="D158" s="130" t="s">
        <v>960</v>
      </c>
      <c r="E158" s="131" t="s">
        <v>2625</v>
      </c>
      <c r="F158" s="131" t="s">
        <v>3294</v>
      </c>
      <c r="G158" s="131" t="s">
        <v>2627</v>
      </c>
      <c r="H158" s="131" t="s">
        <v>3295</v>
      </c>
      <c r="I158" s="124" t="s">
        <v>52</v>
      </c>
    </row>
    <row r="159" spans="2:9" ht="16.5">
      <c r="B159" s="130" t="s">
        <v>3296</v>
      </c>
      <c r="C159" s="130" t="s">
        <v>1238</v>
      </c>
      <c r="D159" s="130" t="s">
        <v>960</v>
      </c>
      <c r="E159" s="131" t="s">
        <v>2621</v>
      </c>
      <c r="F159" s="131" t="s">
        <v>3297</v>
      </c>
      <c r="G159" s="131" t="s">
        <v>52</v>
      </c>
      <c r="H159" s="131" t="s">
        <v>3298</v>
      </c>
      <c r="I159" s="124" t="s">
        <v>52</v>
      </c>
    </row>
    <row r="160" spans="2:9" ht="16.5">
      <c r="B160" s="130" t="s">
        <v>3299</v>
      </c>
      <c r="C160" s="130" t="s">
        <v>3300</v>
      </c>
      <c r="D160" s="130" t="s">
        <v>65</v>
      </c>
      <c r="E160" s="131" t="s">
        <v>2635</v>
      </c>
      <c r="F160" s="131" t="s">
        <v>3301</v>
      </c>
      <c r="G160" s="131" t="s">
        <v>2637</v>
      </c>
      <c r="H160" s="131" t="s">
        <v>3302</v>
      </c>
      <c r="I160" s="124" t="s">
        <v>52</v>
      </c>
    </row>
    <row r="161" spans="2:9" ht="16.5">
      <c r="B161" s="130" t="s">
        <v>3303</v>
      </c>
      <c r="C161" s="130" t="s">
        <v>3300</v>
      </c>
      <c r="D161" s="130" t="s">
        <v>65</v>
      </c>
      <c r="E161" s="131" t="s">
        <v>1389</v>
      </c>
      <c r="F161" s="131" t="s">
        <v>840</v>
      </c>
      <c r="G161" s="131" t="s">
        <v>1523</v>
      </c>
      <c r="H161" s="131" t="s">
        <v>3304</v>
      </c>
      <c r="I161" s="124" t="s">
        <v>52</v>
      </c>
    </row>
    <row r="162" spans="2:9" ht="16.5">
      <c r="B162" s="130" t="s">
        <v>3305</v>
      </c>
      <c r="C162" s="130" t="s">
        <v>3306</v>
      </c>
      <c r="D162" s="130" t="s">
        <v>960</v>
      </c>
      <c r="E162" s="131" t="s">
        <v>2641</v>
      </c>
      <c r="F162" s="131" t="s">
        <v>3307</v>
      </c>
      <c r="G162" s="131" t="s">
        <v>2643</v>
      </c>
      <c r="H162" s="131" t="s">
        <v>3308</v>
      </c>
      <c r="I162" s="124" t="s">
        <v>52</v>
      </c>
    </row>
    <row r="163" spans="2:9" ht="16.5">
      <c r="B163" s="130" t="s">
        <v>3309</v>
      </c>
      <c r="C163" s="130" t="s">
        <v>1242</v>
      </c>
      <c r="D163" s="130" t="s">
        <v>960</v>
      </c>
      <c r="E163" s="131" t="s">
        <v>3310</v>
      </c>
      <c r="F163" s="131" t="s">
        <v>3311</v>
      </c>
      <c r="G163" s="131" t="s">
        <v>3312</v>
      </c>
      <c r="H163" s="131" t="s">
        <v>3313</v>
      </c>
      <c r="I163" s="124" t="s">
        <v>52</v>
      </c>
    </row>
    <row r="164" spans="2:9" ht="16.5">
      <c r="B164" s="130" t="s">
        <v>3314</v>
      </c>
      <c r="C164" s="130" t="s">
        <v>1242</v>
      </c>
      <c r="D164" s="130" t="s">
        <v>960</v>
      </c>
      <c r="E164" s="131" t="s">
        <v>3315</v>
      </c>
      <c r="F164" s="131" t="s">
        <v>3316</v>
      </c>
      <c r="G164" s="131" t="s">
        <v>52</v>
      </c>
      <c r="H164" s="131" t="s">
        <v>3317</v>
      </c>
      <c r="I164" s="124" t="s">
        <v>52</v>
      </c>
    </row>
    <row r="165" spans="2:9" ht="16.5">
      <c r="B165" s="130" t="s">
        <v>3318</v>
      </c>
      <c r="C165" s="130" t="s">
        <v>2962</v>
      </c>
      <c r="D165" s="130" t="s">
        <v>65</v>
      </c>
      <c r="E165" s="131" t="s">
        <v>1688</v>
      </c>
      <c r="F165" s="131" t="s">
        <v>3319</v>
      </c>
      <c r="G165" s="131" t="s">
        <v>3320</v>
      </c>
      <c r="H165" s="131" t="s">
        <v>3321</v>
      </c>
      <c r="I165" s="124" t="s">
        <v>52</v>
      </c>
    </row>
    <row r="166" spans="2:9" ht="16.5">
      <c r="B166" s="130" t="s">
        <v>3322</v>
      </c>
      <c r="C166" s="130" t="s">
        <v>2962</v>
      </c>
      <c r="D166" s="130" t="s">
        <v>65</v>
      </c>
      <c r="E166" s="131" t="s">
        <v>838</v>
      </c>
      <c r="F166" s="131" t="s">
        <v>1048</v>
      </c>
      <c r="G166" s="131" t="s">
        <v>1920</v>
      </c>
      <c r="H166" s="131" t="s">
        <v>3323</v>
      </c>
      <c r="I166" s="124" t="s">
        <v>52</v>
      </c>
    </row>
    <row r="167" spans="2:9" ht="16.5">
      <c r="B167" s="130" t="s">
        <v>3324</v>
      </c>
      <c r="C167" s="130" t="s">
        <v>1248</v>
      </c>
      <c r="D167" s="130" t="s">
        <v>960</v>
      </c>
      <c r="E167" s="131" t="s">
        <v>2656</v>
      </c>
      <c r="F167" s="131" t="s">
        <v>3325</v>
      </c>
      <c r="G167" s="131" t="s">
        <v>2658</v>
      </c>
      <c r="H167" s="131" t="s">
        <v>3326</v>
      </c>
      <c r="I167" s="124" t="s">
        <v>52</v>
      </c>
    </row>
    <row r="168" spans="2:9" ht="16.5">
      <c r="B168" s="130" t="s">
        <v>3327</v>
      </c>
      <c r="C168" s="130" t="s">
        <v>1248</v>
      </c>
      <c r="D168" s="130" t="s">
        <v>960</v>
      </c>
      <c r="E168" s="131" t="s">
        <v>2652</v>
      </c>
      <c r="F168" s="131" t="s">
        <v>3328</v>
      </c>
      <c r="G168" s="131" t="s">
        <v>52</v>
      </c>
      <c r="H168" s="131" t="s">
        <v>3329</v>
      </c>
      <c r="I168" s="124" t="s">
        <v>52</v>
      </c>
    </row>
    <row r="169" spans="2:9" ht="16.5">
      <c r="B169" s="130" t="s">
        <v>3330</v>
      </c>
      <c r="C169" s="130" t="s">
        <v>3331</v>
      </c>
      <c r="D169" s="130" t="s">
        <v>960</v>
      </c>
      <c r="E169" s="131" t="s">
        <v>2663</v>
      </c>
      <c r="F169" s="131" t="s">
        <v>3332</v>
      </c>
      <c r="G169" s="131" t="s">
        <v>2665</v>
      </c>
      <c r="H169" s="131" t="s">
        <v>3333</v>
      </c>
      <c r="I169" s="124" t="s">
        <v>52</v>
      </c>
    </row>
    <row r="170" spans="2:9" ht="16.5">
      <c r="B170" s="130" t="s">
        <v>3334</v>
      </c>
      <c r="C170" s="130" t="s">
        <v>3335</v>
      </c>
      <c r="D170" s="130" t="s">
        <v>960</v>
      </c>
      <c r="E170" s="131" t="s">
        <v>3336</v>
      </c>
      <c r="F170" s="131" t="s">
        <v>3337</v>
      </c>
      <c r="G170" s="131" t="s">
        <v>3338</v>
      </c>
      <c r="H170" s="131" t="s">
        <v>3339</v>
      </c>
      <c r="I170" s="124" t="s">
        <v>52</v>
      </c>
    </row>
    <row r="171" spans="2:9" ht="16.5">
      <c r="B171" s="130" t="s">
        <v>3340</v>
      </c>
      <c r="C171" s="130" t="s">
        <v>3335</v>
      </c>
      <c r="D171" s="130" t="s">
        <v>960</v>
      </c>
      <c r="E171" s="131" t="s">
        <v>3341</v>
      </c>
      <c r="F171" s="131" t="s">
        <v>3342</v>
      </c>
      <c r="G171" s="131" t="s">
        <v>52</v>
      </c>
      <c r="H171" s="131" t="s">
        <v>3343</v>
      </c>
      <c r="I171" s="124" t="s">
        <v>52</v>
      </c>
    </row>
    <row r="172" spans="2:9" ht="16.5">
      <c r="B172" s="130" t="s">
        <v>3344</v>
      </c>
      <c r="C172" s="130" t="s">
        <v>3345</v>
      </c>
      <c r="D172" s="130" t="s">
        <v>960</v>
      </c>
      <c r="E172" s="131" t="s">
        <v>2675</v>
      </c>
      <c r="F172" s="131" t="s">
        <v>3346</v>
      </c>
      <c r="G172" s="131" t="s">
        <v>2677</v>
      </c>
      <c r="H172" s="131" t="s">
        <v>3347</v>
      </c>
      <c r="I172" s="124" t="s">
        <v>52</v>
      </c>
    </row>
    <row r="173" spans="2:9" ht="16.5">
      <c r="B173" s="130" t="s">
        <v>3348</v>
      </c>
      <c r="C173" s="130" t="s">
        <v>52</v>
      </c>
      <c r="D173" s="130" t="s">
        <v>960</v>
      </c>
      <c r="E173" s="131" t="s">
        <v>1016</v>
      </c>
      <c r="F173" s="131" t="s">
        <v>3349</v>
      </c>
      <c r="G173" s="131" t="s">
        <v>1018</v>
      </c>
      <c r="H173" s="131" t="s">
        <v>3350</v>
      </c>
      <c r="I173" s="124" t="s">
        <v>52</v>
      </c>
    </row>
    <row r="174" spans="2:9" ht="16.5">
      <c r="B174" s="130" t="s">
        <v>3351</v>
      </c>
      <c r="C174" s="130" t="s">
        <v>52</v>
      </c>
      <c r="D174" s="130" t="s">
        <v>960</v>
      </c>
      <c r="E174" s="131" t="s">
        <v>1027</v>
      </c>
      <c r="F174" s="131" t="s">
        <v>3352</v>
      </c>
      <c r="G174" s="131" t="s">
        <v>1029</v>
      </c>
      <c r="H174" s="131" t="s">
        <v>3353</v>
      </c>
      <c r="I174" s="124" t="s">
        <v>52</v>
      </c>
    </row>
    <row r="175" spans="2:9" ht="16.5">
      <c r="B175" s="130" t="s">
        <v>3354</v>
      </c>
      <c r="C175" s="130" t="s">
        <v>52</v>
      </c>
      <c r="D175" s="130" t="s">
        <v>1045</v>
      </c>
      <c r="E175" s="131" t="s">
        <v>1123</v>
      </c>
      <c r="F175" s="131" t="s">
        <v>3355</v>
      </c>
      <c r="G175" s="131" t="s">
        <v>1125</v>
      </c>
      <c r="H175" s="131" t="s">
        <v>3356</v>
      </c>
      <c r="I175" s="124" t="s">
        <v>52</v>
      </c>
    </row>
    <row r="176" spans="2:9" ht="16.5">
      <c r="B176" s="130" t="s">
        <v>3357</v>
      </c>
      <c r="C176" s="130" t="s">
        <v>3358</v>
      </c>
      <c r="D176" s="130" t="s">
        <v>69</v>
      </c>
      <c r="E176" s="131" t="s">
        <v>3359</v>
      </c>
      <c r="F176" s="131" t="s">
        <v>3360</v>
      </c>
      <c r="G176" s="131" t="s">
        <v>52</v>
      </c>
      <c r="H176" s="131" t="s">
        <v>3361</v>
      </c>
      <c r="I176" s="124" t="s">
        <v>52</v>
      </c>
    </row>
    <row r="177" spans="2:9" ht="16.5">
      <c r="B177" s="130" t="s">
        <v>3362</v>
      </c>
      <c r="C177" s="130" t="s">
        <v>3133</v>
      </c>
      <c r="D177" s="130" t="s">
        <v>1045</v>
      </c>
      <c r="E177" s="131" t="s">
        <v>3363</v>
      </c>
      <c r="F177" s="131" t="s">
        <v>3364</v>
      </c>
      <c r="G177" s="131" t="s">
        <v>3365</v>
      </c>
      <c r="H177" s="131" t="s">
        <v>3366</v>
      </c>
      <c r="I177" s="124" t="s">
        <v>52</v>
      </c>
    </row>
    <row r="178" spans="2:9" ht="16.5">
      <c r="B178" s="130" t="s">
        <v>3367</v>
      </c>
      <c r="C178" s="130" t="s">
        <v>3133</v>
      </c>
      <c r="D178" s="130" t="s">
        <v>69</v>
      </c>
      <c r="E178" s="131" t="s">
        <v>837</v>
      </c>
      <c r="F178" s="131" t="s">
        <v>3368</v>
      </c>
      <c r="G178" s="131" t="s">
        <v>52</v>
      </c>
      <c r="H178" s="131" t="s">
        <v>3369</v>
      </c>
      <c r="I178" s="124" t="s">
        <v>52</v>
      </c>
    </row>
    <row r="179" spans="2:9" ht="16.5">
      <c r="B179" s="130" t="s">
        <v>3370</v>
      </c>
      <c r="C179" s="130" t="s">
        <v>3371</v>
      </c>
      <c r="D179" s="130" t="s">
        <v>1592</v>
      </c>
      <c r="E179" s="131" t="s">
        <v>3372</v>
      </c>
      <c r="F179" s="131" t="s">
        <v>3373</v>
      </c>
      <c r="G179" s="131" t="s">
        <v>52</v>
      </c>
      <c r="H179" s="131" t="s">
        <v>3374</v>
      </c>
      <c r="I179" s="124" t="s">
        <v>52</v>
      </c>
    </row>
    <row r="180" spans="2:9" ht="16.5">
      <c r="B180" s="130" t="s">
        <v>3375</v>
      </c>
      <c r="C180" s="130" t="s">
        <v>3376</v>
      </c>
      <c r="D180" s="130" t="s">
        <v>64</v>
      </c>
      <c r="E180" s="131" t="s">
        <v>3377</v>
      </c>
      <c r="F180" s="131" t="s">
        <v>3378</v>
      </c>
      <c r="G180" s="131" t="s">
        <v>52</v>
      </c>
      <c r="H180" s="131" t="s">
        <v>3379</v>
      </c>
      <c r="I180" s="124" t="s">
        <v>52</v>
      </c>
    </row>
    <row r="181" spans="2:9" ht="16.5">
      <c r="B181" s="130" t="s">
        <v>3380</v>
      </c>
      <c r="C181" s="130" t="s">
        <v>3381</v>
      </c>
      <c r="D181" s="130" t="s">
        <v>1200</v>
      </c>
      <c r="E181" s="131" t="s">
        <v>1338</v>
      </c>
      <c r="F181" s="131" t="s">
        <v>1321</v>
      </c>
      <c r="G181" s="131" t="s">
        <v>1322</v>
      </c>
      <c r="H181" s="131" t="s">
        <v>3382</v>
      </c>
      <c r="I181" s="124" t="s">
        <v>52</v>
      </c>
    </row>
    <row r="182" spans="2:9" ht="16.5">
      <c r="B182" s="130" t="s">
        <v>3383</v>
      </c>
      <c r="C182" s="130" t="s">
        <v>3384</v>
      </c>
      <c r="D182" s="130" t="s">
        <v>69</v>
      </c>
      <c r="E182" s="131" t="s">
        <v>3385</v>
      </c>
      <c r="F182" s="131" t="s">
        <v>3386</v>
      </c>
      <c r="G182" s="131" t="s">
        <v>52</v>
      </c>
      <c r="H182" s="131" t="s">
        <v>3387</v>
      </c>
      <c r="I182" s="124" t="s">
        <v>52</v>
      </c>
    </row>
    <row r="183" spans="2:9" ht="16.5">
      <c r="B183" s="130" t="s">
        <v>3388</v>
      </c>
      <c r="C183" s="130" t="s">
        <v>3389</v>
      </c>
      <c r="D183" s="130" t="s">
        <v>1667</v>
      </c>
      <c r="E183" s="131" t="s">
        <v>3390</v>
      </c>
      <c r="F183" s="131" t="s">
        <v>3391</v>
      </c>
      <c r="G183" s="131" t="s">
        <v>3392</v>
      </c>
      <c r="H183" s="131" t="s">
        <v>3393</v>
      </c>
      <c r="I183" s="124" t="s">
        <v>52</v>
      </c>
    </row>
    <row r="184" spans="2:9" ht="16.5">
      <c r="B184" s="130" t="s">
        <v>3394</v>
      </c>
      <c r="C184" s="130" t="s">
        <v>52</v>
      </c>
      <c r="D184" s="130" t="s">
        <v>1200</v>
      </c>
      <c r="E184" s="131" t="s">
        <v>2453</v>
      </c>
      <c r="F184" s="131" t="s">
        <v>3395</v>
      </c>
      <c r="G184" s="131" t="s">
        <v>3363</v>
      </c>
      <c r="H184" s="131" t="s">
        <v>3396</v>
      </c>
      <c r="I184" s="124" t="s">
        <v>52</v>
      </c>
    </row>
    <row r="185" spans="2:9" ht="16.5">
      <c r="B185" s="130" t="s">
        <v>3397</v>
      </c>
      <c r="C185" s="130" t="s">
        <v>3398</v>
      </c>
      <c r="D185" s="130" t="s">
        <v>1200</v>
      </c>
      <c r="E185" s="131" t="s">
        <v>2453</v>
      </c>
      <c r="F185" s="131" t="s">
        <v>3395</v>
      </c>
      <c r="G185" s="131" t="s">
        <v>3399</v>
      </c>
      <c r="H185" s="131" t="s">
        <v>3400</v>
      </c>
      <c r="I185" s="124" t="s">
        <v>52</v>
      </c>
    </row>
    <row r="186" spans="2:9" ht="16.5">
      <c r="B186" s="130" t="s">
        <v>3401</v>
      </c>
      <c r="C186" s="130" t="s">
        <v>3402</v>
      </c>
      <c r="D186" s="130" t="s">
        <v>69</v>
      </c>
      <c r="E186" s="131" t="s">
        <v>3403</v>
      </c>
      <c r="F186" s="131" t="s">
        <v>3404</v>
      </c>
      <c r="G186" s="131" t="s">
        <v>52</v>
      </c>
      <c r="H186" s="131" t="s">
        <v>3405</v>
      </c>
      <c r="I186" s="124" t="s">
        <v>52</v>
      </c>
    </row>
    <row r="187" spans="2:9" ht="16.5">
      <c r="B187" s="130" t="s">
        <v>3406</v>
      </c>
      <c r="C187" s="130" t="s">
        <v>3136</v>
      </c>
      <c r="D187" s="130" t="s">
        <v>69</v>
      </c>
      <c r="E187" s="131" t="s">
        <v>3407</v>
      </c>
      <c r="F187" s="131" t="s">
        <v>3408</v>
      </c>
      <c r="G187" s="131" t="s">
        <v>52</v>
      </c>
      <c r="H187" s="131" t="s">
        <v>3409</v>
      </c>
      <c r="I187" s="124" t="s">
        <v>52</v>
      </c>
    </row>
    <row r="188" spans="2:9" ht="16.5">
      <c r="B188" s="130" t="s">
        <v>3410</v>
      </c>
      <c r="C188" s="130" t="s">
        <v>3136</v>
      </c>
      <c r="D188" s="130" t="s">
        <v>69</v>
      </c>
      <c r="E188" s="131" t="s">
        <v>1303</v>
      </c>
      <c r="F188" s="131" t="s">
        <v>1660</v>
      </c>
      <c r="G188" s="131" t="s">
        <v>52</v>
      </c>
      <c r="H188" s="131" t="s">
        <v>3411</v>
      </c>
      <c r="I188" s="124" t="s">
        <v>52</v>
      </c>
    </row>
    <row r="189" spans="2:9" ht="16.5">
      <c r="B189" s="130" t="s">
        <v>3412</v>
      </c>
      <c r="C189" s="130" t="s">
        <v>3389</v>
      </c>
      <c r="D189" s="130" t="s">
        <v>1667</v>
      </c>
      <c r="E189" s="131" t="s">
        <v>3413</v>
      </c>
      <c r="F189" s="131" t="s">
        <v>1669</v>
      </c>
      <c r="G189" s="131" t="s">
        <v>52</v>
      </c>
      <c r="H189" s="131" t="s">
        <v>3414</v>
      </c>
      <c r="I189" s="124" t="s">
        <v>52</v>
      </c>
    </row>
    <row r="190" spans="2:9" ht="16.5">
      <c r="B190" s="130" t="s">
        <v>3415</v>
      </c>
      <c r="C190" s="130" t="s">
        <v>3416</v>
      </c>
      <c r="D190" s="130" t="s">
        <v>69</v>
      </c>
      <c r="E190" s="131" t="s">
        <v>52</v>
      </c>
      <c r="F190" s="131" t="s">
        <v>1708</v>
      </c>
      <c r="G190" s="131" t="s">
        <v>52</v>
      </c>
      <c r="H190" s="131" t="s">
        <v>1708</v>
      </c>
      <c r="I190" s="124" t="s">
        <v>52</v>
      </c>
    </row>
    <row r="191" spans="2:9" ht="16.5">
      <c r="B191" s="130" t="s">
        <v>3417</v>
      </c>
      <c r="C191" s="130" t="s">
        <v>3133</v>
      </c>
      <c r="D191" s="130" t="s">
        <v>69</v>
      </c>
      <c r="E191" s="131" t="s">
        <v>52</v>
      </c>
      <c r="F191" s="131" t="s">
        <v>1715</v>
      </c>
      <c r="G191" s="131" t="s">
        <v>52</v>
      </c>
      <c r="H191" s="131" t="s">
        <v>1715</v>
      </c>
      <c r="I191" s="124" t="s">
        <v>52</v>
      </c>
    </row>
    <row r="192" spans="2:9" ht="16.5">
      <c r="B192" s="130" t="s">
        <v>3418</v>
      </c>
      <c r="C192" s="130" t="s">
        <v>3133</v>
      </c>
      <c r="D192" s="130" t="s">
        <v>69</v>
      </c>
      <c r="E192" s="131" t="s">
        <v>1719</v>
      </c>
      <c r="F192" s="131" t="s">
        <v>1720</v>
      </c>
      <c r="G192" s="131" t="s">
        <v>52</v>
      </c>
      <c r="H192" s="131" t="s">
        <v>1721</v>
      </c>
      <c r="I192" s="124" t="s">
        <v>52</v>
      </c>
    </row>
    <row r="193" spans="2:9" ht="16.5">
      <c r="B193" s="130" t="s">
        <v>3419</v>
      </c>
      <c r="C193" s="130" t="s">
        <v>3420</v>
      </c>
      <c r="D193" s="130" t="s">
        <v>1855</v>
      </c>
      <c r="E193" s="131" t="s">
        <v>1856</v>
      </c>
      <c r="F193" s="131" t="s">
        <v>3421</v>
      </c>
      <c r="G193" s="131" t="s">
        <v>1858</v>
      </c>
      <c r="H193" s="131" t="s">
        <v>3422</v>
      </c>
      <c r="I193" s="124" t="s">
        <v>52</v>
      </c>
    </row>
    <row r="194" spans="2:9" ht="16.5">
      <c r="B194" s="130" t="s">
        <v>3423</v>
      </c>
      <c r="C194" s="130" t="s">
        <v>3424</v>
      </c>
      <c r="D194" s="130" t="s">
        <v>1855</v>
      </c>
      <c r="E194" s="131" t="s">
        <v>3425</v>
      </c>
      <c r="F194" s="131" t="s">
        <v>3426</v>
      </c>
      <c r="G194" s="131" t="s">
        <v>3427</v>
      </c>
      <c r="H194" s="131" t="s">
        <v>3428</v>
      </c>
      <c r="I194" s="124" t="s">
        <v>52</v>
      </c>
    </row>
    <row r="195" spans="2:9" ht="16.5">
      <c r="B195" s="130" t="s">
        <v>3429</v>
      </c>
      <c r="C195" s="130" t="s">
        <v>3430</v>
      </c>
      <c r="D195" s="130" t="s">
        <v>1855</v>
      </c>
      <c r="E195" s="131" t="s">
        <v>1868</v>
      </c>
      <c r="F195" s="131" t="s">
        <v>3431</v>
      </c>
      <c r="G195" s="131" t="s">
        <v>1870</v>
      </c>
      <c r="H195" s="131" t="s">
        <v>3432</v>
      </c>
      <c r="I195" s="124" t="s">
        <v>52</v>
      </c>
    </row>
    <row r="196" spans="2:9" ht="16.5">
      <c r="B196" s="130" t="s">
        <v>3433</v>
      </c>
      <c r="C196" s="130" t="s">
        <v>3434</v>
      </c>
      <c r="D196" s="130" t="s">
        <v>1855</v>
      </c>
      <c r="E196" s="131" t="s">
        <v>3425</v>
      </c>
      <c r="F196" s="131" t="s">
        <v>3426</v>
      </c>
      <c r="G196" s="131" t="s">
        <v>3427</v>
      </c>
      <c r="H196" s="131" t="s">
        <v>3428</v>
      </c>
      <c r="I196" s="124" t="s">
        <v>52</v>
      </c>
    </row>
    <row r="197" spans="2:9" ht="16.5">
      <c r="B197" s="130" t="s">
        <v>3435</v>
      </c>
      <c r="C197" s="130" t="s">
        <v>3436</v>
      </c>
      <c r="D197" s="130" t="s">
        <v>1855</v>
      </c>
      <c r="E197" s="131" t="s">
        <v>3437</v>
      </c>
      <c r="F197" s="131" t="s">
        <v>3438</v>
      </c>
      <c r="G197" s="131" t="s">
        <v>3439</v>
      </c>
      <c r="H197" s="131" t="s">
        <v>3440</v>
      </c>
      <c r="I197" s="124" t="s">
        <v>52</v>
      </c>
    </row>
    <row r="198" spans="2:9" ht="16.5">
      <c r="B198" s="130" t="s">
        <v>3441</v>
      </c>
      <c r="C198" s="130" t="s">
        <v>2846</v>
      </c>
      <c r="D198" s="130" t="s">
        <v>1855</v>
      </c>
      <c r="E198" s="131" t="s">
        <v>3442</v>
      </c>
      <c r="F198" s="131" t="s">
        <v>3443</v>
      </c>
      <c r="G198" s="131" t="s">
        <v>3444</v>
      </c>
      <c r="H198" s="131" t="s">
        <v>3445</v>
      </c>
      <c r="I198" s="124" t="s">
        <v>52</v>
      </c>
    </row>
    <row r="199" spans="2:9" ht="16.5">
      <c r="B199" s="130" t="s">
        <v>3446</v>
      </c>
      <c r="C199" s="130" t="s">
        <v>3447</v>
      </c>
      <c r="D199" s="130" t="s">
        <v>1855</v>
      </c>
      <c r="E199" s="131" t="s">
        <v>1902</v>
      </c>
      <c r="F199" s="131" t="s">
        <v>3448</v>
      </c>
      <c r="G199" s="131" t="s">
        <v>1904</v>
      </c>
      <c r="H199" s="131" t="s">
        <v>3449</v>
      </c>
      <c r="I199" s="124" t="s">
        <v>52</v>
      </c>
    </row>
    <row r="200" spans="2:9" ht="16.5">
      <c r="B200" s="130" t="s">
        <v>3450</v>
      </c>
      <c r="C200" s="130" t="s">
        <v>2859</v>
      </c>
      <c r="D200" s="130" t="s">
        <v>1855</v>
      </c>
      <c r="E200" s="131" t="s">
        <v>3437</v>
      </c>
      <c r="F200" s="131" t="s">
        <v>3438</v>
      </c>
      <c r="G200" s="131" t="s">
        <v>3439</v>
      </c>
      <c r="H200" s="131" t="s">
        <v>3440</v>
      </c>
      <c r="I200" s="124" t="s">
        <v>52</v>
      </c>
    </row>
    <row r="201" spans="2:9" ht="16.5">
      <c r="B201" s="130" t="s">
        <v>3451</v>
      </c>
      <c r="C201" s="130" t="s">
        <v>2883</v>
      </c>
      <c r="D201" s="130" t="s">
        <v>1855</v>
      </c>
      <c r="E201" s="131" t="s">
        <v>3452</v>
      </c>
      <c r="F201" s="131" t="s">
        <v>3453</v>
      </c>
      <c r="G201" s="131" t="s">
        <v>3454</v>
      </c>
      <c r="H201" s="131" t="s">
        <v>3455</v>
      </c>
      <c r="I201" s="124" t="s">
        <v>52</v>
      </c>
    </row>
    <row r="202" spans="2:9" ht="16.5">
      <c r="B202" s="130" t="s">
        <v>3456</v>
      </c>
      <c r="C202" s="130" t="s">
        <v>2911</v>
      </c>
      <c r="D202" s="130" t="s">
        <v>1855</v>
      </c>
      <c r="E202" s="131" t="s">
        <v>3457</v>
      </c>
      <c r="F202" s="131" t="s">
        <v>3458</v>
      </c>
      <c r="G202" s="131" t="s">
        <v>3459</v>
      </c>
      <c r="H202" s="131" t="s">
        <v>3460</v>
      </c>
      <c r="I202" s="124" t="s">
        <v>52</v>
      </c>
    </row>
    <row r="203" spans="2:9" ht="16.5">
      <c r="B203" s="130" t="s">
        <v>3461</v>
      </c>
      <c r="C203" s="130" t="s">
        <v>2959</v>
      </c>
      <c r="D203" s="130" t="s">
        <v>65</v>
      </c>
      <c r="E203" s="131" t="s">
        <v>1595</v>
      </c>
      <c r="F203" s="131" t="s">
        <v>1627</v>
      </c>
      <c r="G203" s="131" t="s">
        <v>3462</v>
      </c>
      <c r="H203" s="131" t="s">
        <v>3463</v>
      </c>
      <c r="I203" s="124" t="s">
        <v>52</v>
      </c>
    </row>
    <row r="204" spans="2:9" ht="16.5">
      <c r="B204" s="130" t="s">
        <v>3464</v>
      </c>
      <c r="C204" s="130" t="s">
        <v>2959</v>
      </c>
      <c r="D204" s="130" t="s">
        <v>65</v>
      </c>
      <c r="E204" s="131" t="s">
        <v>3465</v>
      </c>
      <c r="F204" s="131" t="s">
        <v>3466</v>
      </c>
      <c r="G204" s="131" t="s">
        <v>1792</v>
      </c>
      <c r="H204" s="131" t="s">
        <v>3467</v>
      </c>
      <c r="I204" s="124" t="s">
        <v>52</v>
      </c>
    </row>
    <row r="205" spans="2:9" ht="16.5">
      <c r="B205" s="130" t="s">
        <v>3468</v>
      </c>
      <c r="C205" s="130" t="s">
        <v>1242</v>
      </c>
      <c r="D205" s="130" t="s">
        <v>960</v>
      </c>
      <c r="E205" s="131" t="s">
        <v>3315</v>
      </c>
      <c r="F205" s="131" t="s">
        <v>3316</v>
      </c>
      <c r="G205" s="131" t="s">
        <v>52</v>
      </c>
      <c r="H205" s="131" t="s">
        <v>3317</v>
      </c>
      <c r="I205" s="124" t="s">
        <v>52</v>
      </c>
    </row>
    <row r="206" spans="2:9" ht="16.5">
      <c r="B206" s="130" t="s">
        <v>3469</v>
      </c>
      <c r="C206" s="130" t="s">
        <v>3335</v>
      </c>
      <c r="D206" s="130" t="s">
        <v>960</v>
      </c>
      <c r="E206" s="131" t="s">
        <v>3341</v>
      </c>
      <c r="F206" s="131" t="s">
        <v>3342</v>
      </c>
      <c r="G206" s="131" t="s">
        <v>52</v>
      </c>
      <c r="H206" s="131" t="s">
        <v>3343</v>
      </c>
      <c r="I206" s="124" t="s">
        <v>52</v>
      </c>
    </row>
    <row r="207" spans="2:9" ht="16.5">
      <c r="B207" s="130" t="s">
        <v>3470</v>
      </c>
      <c r="C207" s="130" t="s">
        <v>3471</v>
      </c>
      <c r="D207" s="130" t="s">
        <v>1855</v>
      </c>
      <c r="E207" s="131" t="s">
        <v>3472</v>
      </c>
      <c r="F207" s="131" t="s">
        <v>3473</v>
      </c>
      <c r="G207" s="131" t="s">
        <v>3474</v>
      </c>
      <c r="H207" s="131" t="s">
        <v>3475</v>
      </c>
      <c r="I207" s="124" t="s">
        <v>52</v>
      </c>
    </row>
    <row r="208" spans="2:9" ht="16.5">
      <c r="B208" s="130" t="s">
        <v>3476</v>
      </c>
      <c r="C208" s="130" t="s">
        <v>52</v>
      </c>
      <c r="D208" s="130" t="s">
        <v>58</v>
      </c>
      <c r="E208" s="131" t="s">
        <v>3477</v>
      </c>
      <c r="F208" s="131" t="s">
        <v>3478</v>
      </c>
      <c r="G208" s="131" t="s">
        <v>3479</v>
      </c>
      <c r="H208" s="131" t="s">
        <v>3480</v>
      </c>
      <c r="I208" s="124" t="s">
        <v>52</v>
      </c>
    </row>
    <row r="209" spans="2:9" ht="16.5">
      <c r="B209" s="130" t="s">
        <v>3481</v>
      </c>
      <c r="C209" s="130" t="s">
        <v>3133</v>
      </c>
      <c r="D209" s="130" t="s">
        <v>1045</v>
      </c>
      <c r="E209" s="131" t="s">
        <v>1692</v>
      </c>
      <c r="F209" s="131" t="s">
        <v>1693</v>
      </c>
      <c r="G209" s="131" t="s">
        <v>1694</v>
      </c>
      <c r="H209" s="131" t="s">
        <v>1695</v>
      </c>
      <c r="I209" s="124" t="s">
        <v>52</v>
      </c>
    </row>
    <row r="210" spans="2:9" ht="16.5">
      <c r="B210" s="130" t="s">
        <v>3482</v>
      </c>
      <c r="C210" s="130" t="s">
        <v>1319</v>
      </c>
      <c r="D210" s="130" t="s">
        <v>65</v>
      </c>
      <c r="E210" s="131" t="s">
        <v>3483</v>
      </c>
      <c r="F210" s="131" t="s">
        <v>3484</v>
      </c>
      <c r="G210" s="131" t="s">
        <v>3485</v>
      </c>
      <c r="H210" s="131" t="s">
        <v>3486</v>
      </c>
      <c r="I210" s="124" t="s">
        <v>52</v>
      </c>
    </row>
    <row r="211" spans="2:9" ht="16.5">
      <c r="B211" s="130" t="s">
        <v>3487</v>
      </c>
      <c r="C211" s="130" t="s">
        <v>3381</v>
      </c>
      <c r="D211" s="130" t="s">
        <v>65</v>
      </c>
      <c r="E211" s="131" t="s">
        <v>3488</v>
      </c>
      <c r="F211" s="131" t="s">
        <v>3489</v>
      </c>
      <c r="G211" s="131" t="s">
        <v>3490</v>
      </c>
      <c r="H211" s="131" t="s">
        <v>3491</v>
      </c>
      <c r="I211" s="124" t="s">
        <v>52</v>
      </c>
    </row>
    <row r="212" spans="2:9" ht="16.5">
      <c r="B212" s="130" t="s">
        <v>3492</v>
      </c>
      <c r="C212" s="130" t="s">
        <v>1343</v>
      </c>
      <c r="D212" s="130" t="s">
        <v>65</v>
      </c>
      <c r="E212" s="131" t="s">
        <v>3493</v>
      </c>
      <c r="F212" s="131" t="s">
        <v>3494</v>
      </c>
      <c r="G212" s="131" t="s">
        <v>3495</v>
      </c>
      <c r="H212" s="131" t="s">
        <v>3496</v>
      </c>
      <c r="I212" s="124" t="s">
        <v>52</v>
      </c>
    </row>
    <row r="213" spans="2:9" ht="16.5">
      <c r="B213" s="130" t="s">
        <v>3497</v>
      </c>
      <c r="C213" s="130" t="s">
        <v>1357</v>
      </c>
      <c r="D213" s="130" t="s">
        <v>65</v>
      </c>
      <c r="E213" s="131" t="s">
        <v>3498</v>
      </c>
      <c r="F213" s="131" t="s">
        <v>3499</v>
      </c>
      <c r="G213" s="131" t="s">
        <v>3500</v>
      </c>
      <c r="H213" s="131" t="s">
        <v>3501</v>
      </c>
      <c r="I213" s="124" t="s">
        <v>52</v>
      </c>
    </row>
    <row r="214" spans="2:9" ht="16.5">
      <c r="B214" s="130" t="s">
        <v>3502</v>
      </c>
      <c r="C214" s="130" t="s">
        <v>1319</v>
      </c>
      <c r="D214" s="130" t="s">
        <v>65</v>
      </c>
      <c r="E214" s="131" t="s">
        <v>3503</v>
      </c>
      <c r="F214" s="131" t="s">
        <v>3504</v>
      </c>
      <c r="G214" s="131" t="s">
        <v>3505</v>
      </c>
      <c r="H214" s="131" t="s">
        <v>3506</v>
      </c>
      <c r="I214" s="124" t="s">
        <v>52</v>
      </c>
    </row>
    <row r="215" spans="2:9" ht="16.5">
      <c r="B215" s="130" t="s">
        <v>3507</v>
      </c>
      <c r="C215" s="130" t="s">
        <v>3381</v>
      </c>
      <c r="D215" s="130" t="s">
        <v>65</v>
      </c>
      <c r="E215" s="131" t="s">
        <v>3508</v>
      </c>
      <c r="F215" s="131" t="s">
        <v>3509</v>
      </c>
      <c r="G215" s="131" t="s">
        <v>3510</v>
      </c>
      <c r="H215" s="131" t="s">
        <v>3511</v>
      </c>
      <c r="I215" s="124" t="s">
        <v>52</v>
      </c>
    </row>
    <row r="216" spans="2:9" ht="16.5">
      <c r="B216" s="130" t="s">
        <v>3512</v>
      </c>
      <c r="C216" s="130" t="s">
        <v>1343</v>
      </c>
      <c r="D216" s="130" t="s">
        <v>65</v>
      </c>
      <c r="E216" s="131" t="s">
        <v>1352</v>
      </c>
      <c r="F216" s="131" t="s">
        <v>3513</v>
      </c>
      <c r="G216" s="131" t="s">
        <v>3320</v>
      </c>
      <c r="H216" s="131" t="s">
        <v>3514</v>
      </c>
      <c r="I216" s="124" t="s">
        <v>52</v>
      </c>
    </row>
    <row r="217" spans="2:9" ht="16.5">
      <c r="B217" s="130" t="s">
        <v>3515</v>
      </c>
      <c r="C217" s="130" t="s">
        <v>1357</v>
      </c>
      <c r="D217" s="130" t="s">
        <v>65</v>
      </c>
      <c r="E217" s="131" t="s">
        <v>3516</v>
      </c>
      <c r="F217" s="131" t="s">
        <v>3517</v>
      </c>
      <c r="G217" s="131" t="s">
        <v>3518</v>
      </c>
      <c r="H217" s="131" t="s">
        <v>3519</v>
      </c>
      <c r="I217" s="124" t="s">
        <v>52</v>
      </c>
    </row>
    <row r="218" spans="2:9" ht="16.5">
      <c r="B218" s="130" t="s">
        <v>3520</v>
      </c>
      <c r="C218" s="130" t="s">
        <v>52</v>
      </c>
      <c r="D218" s="130" t="s">
        <v>58</v>
      </c>
      <c r="E218" s="131" t="s">
        <v>3521</v>
      </c>
      <c r="F218" s="131" t="s">
        <v>3522</v>
      </c>
      <c r="G218" s="131" t="s">
        <v>3523</v>
      </c>
      <c r="H218" s="131" t="s">
        <v>3524</v>
      </c>
      <c r="I218" s="124" t="s">
        <v>52</v>
      </c>
    </row>
    <row r="219" spans="2:9" ht="16.5">
      <c r="B219" s="130" t="s">
        <v>3525</v>
      </c>
      <c r="C219" s="130" t="s">
        <v>2469</v>
      </c>
      <c r="D219" s="130" t="s">
        <v>1045</v>
      </c>
      <c r="E219" s="131" t="s">
        <v>52</v>
      </c>
      <c r="F219" s="131" t="s">
        <v>52</v>
      </c>
      <c r="G219" s="131" t="s">
        <v>2470</v>
      </c>
      <c r="H219" s="131" t="s">
        <v>2470</v>
      </c>
      <c r="I219" s="124" t="s">
        <v>52</v>
      </c>
    </row>
    <row r="220" spans="2:9" ht="16.5">
      <c r="B220" s="130" t="s">
        <v>3526</v>
      </c>
      <c r="C220" s="130" t="s">
        <v>3527</v>
      </c>
      <c r="D220" s="130" t="s">
        <v>1045</v>
      </c>
      <c r="E220" s="131" t="s">
        <v>52</v>
      </c>
      <c r="F220" s="131" t="s">
        <v>52</v>
      </c>
      <c r="G220" s="131" t="s">
        <v>2473</v>
      </c>
      <c r="H220" s="131" t="s">
        <v>2473</v>
      </c>
      <c r="I220" s="124" t="s">
        <v>52</v>
      </c>
    </row>
    <row r="221" spans="2:9" ht="16.5">
      <c r="B221" s="130" t="s">
        <v>3528</v>
      </c>
      <c r="C221" s="130" t="s">
        <v>2476</v>
      </c>
      <c r="D221" s="130" t="s">
        <v>960</v>
      </c>
      <c r="E221" s="131" t="s">
        <v>52</v>
      </c>
      <c r="F221" s="131" t="s">
        <v>52</v>
      </c>
      <c r="G221" s="131" t="s">
        <v>2477</v>
      </c>
      <c r="H221" s="131" t="s">
        <v>2477</v>
      </c>
      <c r="I221" s="124" t="s">
        <v>52</v>
      </c>
    </row>
    <row r="222" spans="2:9" ht="16.5">
      <c r="B222" s="130" t="s">
        <v>3529</v>
      </c>
      <c r="C222" s="130" t="s">
        <v>3530</v>
      </c>
      <c r="D222" s="130" t="s">
        <v>960</v>
      </c>
      <c r="E222" s="131" t="s">
        <v>52</v>
      </c>
      <c r="F222" s="131" t="s">
        <v>52</v>
      </c>
      <c r="G222" s="131" t="s">
        <v>2480</v>
      </c>
      <c r="H222" s="131" t="s">
        <v>2480</v>
      </c>
      <c r="I222" s="124" t="s">
        <v>52</v>
      </c>
    </row>
    <row r="223" spans="2:9" ht="16.5">
      <c r="B223" s="130" t="s">
        <v>3531</v>
      </c>
      <c r="C223" s="130" t="s">
        <v>2483</v>
      </c>
      <c r="D223" s="130" t="s">
        <v>960</v>
      </c>
      <c r="E223" s="131" t="s">
        <v>52</v>
      </c>
      <c r="F223" s="131" t="s">
        <v>52</v>
      </c>
      <c r="G223" s="131" t="s">
        <v>2484</v>
      </c>
      <c r="H223" s="131" t="s">
        <v>2484</v>
      </c>
      <c r="I223" s="124" t="s">
        <v>52</v>
      </c>
    </row>
    <row r="224" spans="2:9" ht="16.5">
      <c r="B224" s="130" t="s">
        <v>3532</v>
      </c>
      <c r="C224" s="130" t="s">
        <v>3533</v>
      </c>
      <c r="D224" s="130" t="s">
        <v>960</v>
      </c>
      <c r="E224" s="131" t="s">
        <v>52</v>
      </c>
      <c r="F224" s="131" t="s">
        <v>52</v>
      </c>
      <c r="G224" s="131" t="s">
        <v>2487</v>
      </c>
      <c r="H224" s="131" t="s">
        <v>2487</v>
      </c>
      <c r="I224" s="124" t="s">
        <v>52</v>
      </c>
    </row>
    <row r="225" spans="2:9" ht="16.5">
      <c r="B225" s="130" t="s">
        <v>3534</v>
      </c>
      <c r="C225" s="130" t="s">
        <v>2490</v>
      </c>
      <c r="D225" s="130" t="s">
        <v>960</v>
      </c>
      <c r="E225" s="131" t="s">
        <v>52</v>
      </c>
      <c r="F225" s="131" t="s">
        <v>52</v>
      </c>
      <c r="G225" s="131" t="s">
        <v>2491</v>
      </c>
      <c r="H225" s="131" t="s">
        <v>2491</v>
      </c>
      <c r="I225" s="124" t="s">
        <v>52</v>
      </c>
    </row>
    <row r="226" spans="2:9" ht="16.5">
      <c r="B226" s="130" t="s">
        <v>3535</v>
      </c>
      <c r="C226" s="130" t="s">
        <v>3536</v>
      </c>
      <c r="D226" s="130" t="s">
        <v>960</v>
      </c>
      <c r="E226" s="131" t="s">
        <v>52</v>
      </c>
      <c r="F226" s="131" t="s">
        <v>52</v>
      </c>
      <c r="G226" s="131" t="s">
        <v>2494</v>
      </c>
      <c r="H226" s="131" t="s">
        <v>2494</v>
      </c>
      <c r="I226" s="124" t="s">
        <v>52</v>
      </c>
    </row>
    <row r="227" spans="2:9" ht="16.5">
      <c r="B227" s="130" t="s">
        <v>3537</v>
      </c>
      <c r="C227" s="130" t="s">
        <v>2497</v>
      </c>
      <c r="D227" s="130" t="s">
        <v>1855</v>
      </c>
      <c r="E227" s="131" t="s">
        <v>52</v>
      </c>
      <c r="F227" s="131" t="s">
        <v>52</v>
      </c>
      <c r="G227" s="131" t="s">
        <v>2498</v>
      </c>
      <c r="H227" s="131" t="s">
        <v>2498</v>
      </c>
      <c r="I227" s="124" t="s">
        <v>52</v>
      </c>
    </row>
    <row r="228" spans="2:9" ht="16.5">
      <c r="B228" s="130" t="s">
        <v>3538</v>
      </c>
      <c r="C228" s="130" t="s">
        <v>3539</v>
      </c>
      <c r="D228" s="130" t="s">
        <v>1855</v>
      </c>
      <c r="E228" s="131" t="s">
        <v>52</v>
      </c>
      <c r="F228" s="131" t="s">
        <v>52</v>
      </c>
      <c r="G228" s="131" t="s">
        <v>2501</v>
      </c>
      <c r="H228" s="131" t="s">
        <v>2501</v>
      </c>
      <c r="I228" s="124" t="s">
        <v>52</v>
      </c>
    </row>
    <row r="229" spans="2:9" ht="16.5">
      <c r="B229" s="130" t="s">
        <v>3540</v>
      </c>
      <c r="C229" s="130" t="s">
        <v>1526</v>
      </c>
      <c r="D229" s="130" t="s">
        <v>1667</v>
      </c>
      <c r="E229" s="131" t="s">
        <v>52</v>
      </c>
      <c r="F229" s="131" t="s">
        <v>52</v>
      </c>
      <c r="G229" s="131" t="s">
        <v>2503</v>
      </c>
      <c r="H229" s="131" t="s">
        <v>2503</v>
      </c>
      <c r="I229" s="124" t="s">
        <v>52</v>
      </c>
    </row>
    <row r="230" spans="2:9" ht="16.5">
      <c r="B230" s="130" t="s">
        <v>3541</v>
      </c>
      <c r="C230" s="130" t="s">
        <v>1521</v>
      </c>
      <c r="D230" s="130" t="s">
        <v>1667</v>
      </c>
      <c r="E230" s="131" t="s">
        <v>52</v>
      </c>
      <c r="F230" s="131" t="s">
        <v>52</v>
      </c>
      <c r="G230" s="131" t="s">
        <v>2504</v>
      </c>
      <c r="H230" s="131" t="s">
        <v>2504</v>
      </c>
      <c r="I230" s="124" t="s">
        <v>52</v>
      </c>
    </row>
    <row r="231" spans="2:9" ht="16.5">
      <c r="B231" s="130" t="s">
        <v>3542</v>
      </c>
      <c r="C231" s="130" t="s">
        <v>52</v>
      </c>
      <c r="D231" s="130" t="s">
        <v>1667</v>
      </c>
      <c r="E231" s="131" t="s">
        <v>52</v>
      </c>
      <c r="F231" s="131" t="s">
        <v>52</v>
      </c>
      <c r="G231" s="131" t="s">
        <v>2504</v>
      </c>
      <c r="H231" s="131" t="s">
        <v>2504</v>
      </c>
      <c r="I231" s="124" t="s">
        <v>52</v>
      </c>
    </row>
    <row r="232" spans="2:9" ht="16.5">
      <c r="B232" s="130" t="s">
        <v>3543</v>
      </c>
      <c r="C232" s="130" t="s">
        <v>2506</v>
      </c>
      <c r="D232" s="130" t="s">
        <v>1667</v>
      </c>
      <c r="E232" s="131" t="s">
        <v>52</v>
      </c>
      <c r="F232" s="131" t="s">
        <v>52</v>
      </c>
      <c r="G232" s="131" t="s">
        <v>2505</v>
      </c>
      <c r="H232" s="131" t="s">
        <v>2505</v>
      </c>
      <c r="I232" s="124" t="s">
        <v>52</v>
      </c>
    </row>
    <row r="233" spans="2:9" ht="16.5">
      <c r="B233" s="130" t="s">
        <v>3544</v>
      </c>
      <c r="C233" s="130" t="s">
        <v>52</v>
      </c>
      <c r="D233" s="130" t="s">
        <v>1667</v>
      </c>
      <c r="E233" s="131" t="s">
        <v>52</v>
      </c>
      <c r="F233" s="131" t="s">
        <v>52</v>
      </c>
      <c r="G233" s="131" t="s">
        <v>2507</v>
      </c>
      <c r="H233" s="131" t="s">
        <v>2507</v>
      </c>
      <c r="I233" s="124" t="s">
        <v>52</v>
      </c>
    </row>
  </sheetData>
  <mergeCells count="2">
    <mergeCell ref="A1:I1"/>
    <mergeCell ref="A2:L2"/>
  </mergeCells>
  <phoneticPr fontId="1" type="noConversion"/>
  <pageMargins left="0.39370078740157483" right="0.39370078740157483" top="0.39370078740157483" bottom="0.31496062992125984" header="0" footer="0"/>
  <pageSetup paperSize="9" scale="95" fitToHeight="0" orientation="landscape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950"/>
  <sheetViews>
    <sheetView view="pageBreakPreview" zoomScale="70" zoomScaleSheetLayoutView="70" workbookViewId="0">
      <selection activeCell="E4" sqref="E4"/>
    </sheetView>
  </sheetViews>
  <sheetFormatPr defaultRowHeight="13.5"/>
  <cols>
    <col min="1" max="2" width="30.625" style="2" customWidth="1"/>
    <col min="3" max="3" width="4.625" style="2" customWidth="1"/>
    <col min="4" max="4" width="8.625" style="2" customWidth="1"/>
    <col min="5" max="12" width="13.625" style="2" customWidth="1"/>
    <col min="13" max="13" width="12.625" style="2" customWidth="1"/>
    <col min="14" max="35" width="2.625" style="2" hidden="1" customWidth="1"/>
    <col min="36" max="36" width="1.625" style="2" hidden="1" customWidth="1"/>
    <col min="37" max="37" width="24.625" style="2" hidden="1" customWidth="1"/>
    <col min="38" max="39" width="2.625" style="2" hidden="1" customWidth="1"/>
    <col min="40" max="16384" width="9" style="2"/>
  </cols>
  <sheetData>
    <row r="1" spans="1:39" ht="20.25">
      <c r="A1" s="272" t="s">
        <v>11064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39" ht="30" customHeight="1">
      <c r="A2" s="273" t="s">
        <v>9846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</row>
    <row r="3" spans="1:39" ht="30" customHeight="1">
      <c r="A3" s="274" t="s">
        <v>2</v>
      </c>
      <c r="B3" s="274" t="s">
        <v>3</v>
      </c>
      <c r="C3" s="274" t="s">
        <v>4</v>
      </c>
      <c r="D3" s="274" t="s">
        <v>5</v>
      </c>
      <c r="E3" s="274" t="s">
        <v>6</v>
      </c>
      <c r="F3" s="274"/>
      <c r="G3" s="274" t="s">
        <v>9</v>
      </c>
      <c r="H3" s="274"/>
      <c r="I3" s="274" t="s">
        <v>10</v>
      </c>
      <c r="J3" s="274"/>
      <c r="K3" s="274" t="s">
        <v>11</v>
      </c>
      <c r="L3" s="274"/>
      <c r="M3" s="274" t="s">
        <v>12</v>
      </c>
      <c r="N3" s="276" t="s">
        <v>481</v>
      </c>
      <c r="O3" s="276" t="s">
        <v>20</v>
      </c>
      <c r="P3" s="276" t="s">
        <v>22</v>
      </c>
      <c r="Q3" s="276" t="s">
        <v>23</v>
      </c>
      <c r="R3" s="276" t="s">
        <v>482</v>
      </c>
      <c r="S3" s="276" t="s">
        <v>25</v>
      </c>
      <c r="T3" s="276" t="s">
        <v>26</v>
      </c>
      <c r="U3" s="276" t="s">
        <v>27</v>
      </c>
      <c r="V3" s="276" t="s">
        <v>28</v>
      </c>
      <c r="W3" s="276" t="s">
        <v>29</v>
      </c>
      <c r="X3" s="276" t="s">
        <v>30</v>
      </c>
      <c r="Y3" s="276" t="s">
        <v>31</v>
      </c>
      <c r="Z3" s="276" t="s">
        <v>32</v>
      </c>
      <c r="AA3" s="276" t="s">
        <v>33</v>
      </c>
      <c r="AB3" s="276" t="s">
        <v>34</v>
      </c>
      <c r="AC3" s="276" t="s">
        <v>35</v>
      </c>
      <c r="AD3" s="276" t="s">
        <v>483</v>
      </c>
      <c r="AE3" s="276" t="s">
        <v>484</v>
      </c>
      <c r="AF3" s="276" t="s">
        <v>485</v>
      </c>
      <c r="AG3" s="276" t="s">
        <v>486</v>
      </c>
      <c r="AH3" s="276" t="s">
        <v>487</v>
      </c>
      <c r="AI3" s="276" t="s">
        <v>488</v>
      </c>
      <c r="AJ3" s="276" t="s">
        <v>48</v>
      </c>
      <c r="AK3" s="276" t="s">
        <v>489</v>
      </c>
      <c r="AL3" s="117" t="s">
        <v>480</v>
      </c>
      <c r="AM3" s="117" t="s">
        <v>21</v>
      </c>
    </row>
    <row r="4" spans="1:39" ht="30" customHeight="1">
      <c r="A4" s="274"/>
      <c r="B4" s="274"/>
      <c r="C4" s="274"/>
      <c r="D4" s="274"/>
      <c r="E4" s="118" t="s">
        <v>7</v>
      </c>
      <c r="F4" s="118" t="s">
        <v>8</v>
      </c>
      <c r="G4" s="118" t="s">
        <v>7</v>
      </c>
      <c r="H4" s="118" t="s">
        <v>8</v>
      </c>
      <c r="I4" s="118" t="s">
        <v>7</v>
      </c>
      <c r="J4" s="118" t="s">
        <v>8</v>
      </c>
      <c r="K4" s="118" t="s">
        <v>7</v>
      </c>
      <c r="L4" s="118" t="s">
        <v>8</v>
      </c>
      <c r="M4" s="274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</row>
    <row r="5" spans="1:39" ht="30" customHeight="1">
      <c r="A5" s="149" t="s">
        <v>9847</v>
      </c>
      <c r="B5" s="149" t="s">
        <v>959</v>
      </c>
      <c r="C5" s="149">
        <v>1</v>
      </c>
      <c r="D5" s="149" t="s">
        <v>960</v>
      </c>
      <c r="E5" s="149"/>
      <c r="F5" s="149"/>
      <c r="G5" s="149"/>
      <c r="H5" s="149"/>
      <c r="I5" s="149"/>
      <c r="J5" s="149"/>
      <c r="K5" s="149"/>
      <c r="L5" s="149"/>
      <c r="M5" s="150" t="s">
        <v>52</v>
      </c>
      <c r="N5" s="117" t="s">
        <v>70</v>
      </c>
    </row>
    <row r="6" spans="1:39" ht="30" customHeight="1">
      <c r="A6" s="149" t="s">
        <v>9848</v>
      </c>
      <c r="B6" s="149" t="s">
        <v>9849</v>
      </c>
      <c r="C6" s="149">
        <v>1</v>
      </c>
      <c r="D6" s="149" t="s">
        <v>9850</v>
      </c>
      <c r="E6" s="151">
        <v>23372</v>
      </c>
      <c r="F6" s="152">
        <v>23372</v>
      </c>
      <c r="G6" s="151">
        <v>779075</v>
      </c>
      <c r="H6" s="152">
        <v>779075</v>
      </c>
      <c r="I6" s="151">
        <v>0</v>
      </c>
      <c r="J6" s="152">
        <v>0</v>
      </c>
      <c r="K6" s="151">
        <v>802447</v>
      </c>
      <c r="L6" s="152">
        <v>802447</v>
      </c>
      <c r="M6" s="150" t="s">
        <v>52</v>
      </c>
      <c r="N6" s="7" t="s">
        <v>70</v>
      </c>
      <c r="O6" s="7" t="s">
        <v>492</v>
      </c>
      <c r="P6" s="7" t="s">
        <v>56</v>
      </c>
      <c r="Q6" s="7" t="s">
        <v>56</v>
      </c>
      <c r="R6" s="7" t="s">
        <v>57</v>
      </c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7" t="s">
        <v>52</v>
      </c>
      <c r="AK6" s="7" t="s">
        <v>493</v>
      </c>
      <c r="AL6" s="7" t="s">
        <v>52</v>
      </c>
      <c r="AM6" s="7" t="s">
        <v>52</v>
      </c>
    </row>
    <row r="7" spans="1:39" ht="30" customHeight="1">
      <c r="A7" s="149" t="s">
        <v>9851</v>
      </c>
      <c r="B7" s="149" t="s">
        <v>9849</v>
      </c>
      <c r="C7" s="149">
        <v>1</v>
      </c>
      <c r="D7" s="149" t="s">
        <v>9850</v>
      </c>
      <c r="E7" s="151">
        <v>12861</v>
      </c>
      <c r="F7" s="152">
        <v>12861</v>
      </c>
      <c r="G7" s="151">
        <v>295302</v>
      </c>
      <c r="H7" s="152">
        <v>295302</v>
      </c>
      <c r="I7" s="151">
        <v>867842</v>
      </c>
      <c r="J7" s="152">
        <v>867842</v>
      </c>
      <c r="K7" s="151">
        <v>1176005</v>
      </c>
      <c r="L7" s="152">
        <v>1176005</v>
      </c>
      <c r="M7" s="150" t="s">
        <v>52</v>
      </c>
      <c r="N7" s="7" t="s">
        <v>70</v>
      </c>
      <c r="O7" s="7" t="s">
        <v>494</v>
      </c>
      <c r="P7" s="7" t="s">
        <v>56</v>
      </c>
      <c r="Q7" s="7" t="s">
        <v>56</v>
      </c>
      <c r="R7" s="7" t="s">
        <v>57</v>
      </c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7" t="s">
        <v>52</v>
      </c>
      <c r="AK7" s="7" t="s">
        <v>495</v>
      </c>
      <c r="AL7" s="7" t="s">
        <v>52</v>
      </c>
      <c r="AM7" s="7" t="s">
        <v>52</v>
      </c>
    </row>
    <row r="8" spans="1:39" ht="30" customHeight="1">
      <c r="A8" s="149" t="s">
        <v>9852</v>
      </c>
      <c r="B8" s="149" t="s">
        <v>9849</v>
      </c>
      <c r="C8" s="149">
        <v>1</v>
      </c>
      <c r="D8" s="149" t="s">
        <v>9850</v>
      </c>
      <c r="E8" s="151">
        <v>23372</v>
      </c>
      <c r="F8" s="152">
        <v>23372</v>
      </c>
      <c r="G8" s="151">
        <v>779075</v>
      </c>
      <c r="H8" s="152">
        <v>779075</v>
      </c>
      <c r="I8" s="151">
        <v>0</v>
      </c>
      <c r="J8" s="152">
        <v>0</v>
      </c>
      <c r="K8" s="151">
        <v>802447</v>
      </c>
      <c r="L8" s="152">
        <v>802447</v>
      </c>
      <c r="M8" s="150" t="s">
        <v>52</v>
      </c>
      <c r="N8" s="7" t="s">
        <v>70</v>
      </c>
      <c r="O8" s="7" t="s">
        <v>496</v>
      </c>
      <c r="P8" s="7" t="s">
        <v>56</v>
      </c>
      <c r="Q8" s="7" t="s">
        <v>56</v>
      </c>
      <c r="R8" s="7" t="s">
        <v>57</v>
      </c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7" t="s">
        <v>52</v>
      </c>
      <c r="AK8" s="7" t="s">
        <v>497</v>
      </c>
      <c r="AL8" s="7" t="s">
        <v>52</v>
      </c>
      <c r="AM8" s="7" t="s">
        <v>52</v>
      </c>
    </row>
    <row r="9" spans="1:39" ht="30" customHeight="1">
      <c r="A9" s="149" t="s">
        <v>9853</v>
      </c>
      <c r="B9" s="149" t="s">
        <v>9854</v>
      </c>
      <c r="C9" s="149">
        <v>1538</v>
      </c>
      <c r="D9" s="149" t="s">
        <v>9855</v>
      </c>
      <c r="E9" s="151">
        <v>47</v>
      </c>
      <c r="F9" s="152">
        <v>72286</v>
      </c>
      <c r="G9" s="151">
        <v>255</v>
      </c>
      <c r="H9" s="152">
        <v>392190</v>
      </c>
      <c r="I9" s="151">
        <v>34</v>
      </c>
      <c r="J9" s="152">
        <v>52292</v>
      </c>
      <c r="K9" s="151">
        <v>336</v>
      </c>
      <c r="L9" s="152">
        <v>516768</v>
      </c>
      <c r="M9" s="150" t="s">
        <v>52</v>
      </c>
      <c r="N9" s="7" t="s">
        <v>70</v>
      </c>
      <c r="O9" s="7" t="s">
        <v>498</v>
      </c>
      <c r="P9" s="7" t="s">
        <v>56</v>
      </c>
      <c r="Q9" s="7" t="s">
        <v>56</v>
      </c>
      <c r="R9" s="7" t="s">
        <v>57</v>
      </c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7" t="s">
        <v>52</v>
      </c>
      <c r="AK9" s="7" t="s">
        <v>499</v>
      </c>
      <c r="AL9" s="7" t="s">
        <v>52</v>
      </c>
      <c r="AM9" s="7" t="s">
        <v>52</v>
      </c>
    </row>
    <row r="10" spans="1:39" ht="30" customHeight="1">
      <c r="A10" s="149" t="s">
        <v>9856</v>
      </c>
      <c r="B10" s="149" t="s">
        <v>9854</v>
      </c>
      <c r="C10" s="149">
        <v>1538</v>
      </c>
      <c r="D10" s="149" t="s">
        <v>9855</v>
      </c>
      <c r="E10" s="151">
        <v>139</v>
      </c>
      <c r="F10" s="152">
        <v>213782</v>
      </c>
      <c r="G10" s="151">
        <v>644</v>
      </c>
      <c r="H10" s="152">
        <v>990472</v>
      </c>
      <c r="I10" s="151">
        <v>248</v>
      </c>
      <c r="J10" s="152">
        <v>381424</v>
      </c>
      <c r="K10" s="151">
        <v>1031</v>
      </c>
      <c r="L10" s="152">
        <v>1585678</v>
      </c>
      <c r="M10" s="150" t="s">
        <v>52</v>
      </c>
      <c r="N10" s="7" t="s">
        <v>70</v>
      </c>
      <c r="O10" s="7" t="s">
        <v>500</v>
      </c>
      <c r="P10" s="7" t="s">
        <v>56</v>
      </c>
      <c r="Q10" s="7" t="s">
        <v>56</v>
      </c>
      <c r="R10" s="7" t="s">
        <v>57</v>
      </c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7" t="s">
        <v>52</v>
      </c>
      <c r="AK10" s="7" t="s">
        <v>501</v>
      </c>
      <c r="AL10" s="7" t="s">
        <v>52</v>
      </c>
      <c r="AM10" s="7" t="s">
        <v>52</v>
      </c>
    </row>
    <row r="11" spans="1:39" ht="30" customHeight="1">
      <c r="A11" s="149" t="s">
        <v>9857</v>
      </c>
      <c r="B11" s="149" t="s">
        <v>9854</v>
      </c>
      <c r="C11" s="149">
        <v>1538</v>
      </c>
      <c r="D11" s="149" t="s">
        <v>9855</v>
      </c>
      <c r="E11" s="151">
        <v>15</v>
      </c>
      <c r="F11" s="152">
        <v>23070</v>
      </c>
      <c r="G11" s="151">
        <v>81</v>
      </c>
      <c r="H11" s="152">
        <v>124578</v>
      </c>
      <c r="I11" s="151">
        <v>11</v>
      </c>
      <c r="J11" s="152">
        <v>16918</v>
      </c>
      <c r="K11" s="151">
        <v>107</v>
      </c>
      <c r="L11" s="152">
        <v>164566</v>
      </c>
      <c r="M11" s="150" t="s">
        <v>52</v>
      </c>
      <c r="N11" s="7" t="s">
        <v>70</v>
      </c>
      <c r="O11" s="7" t="s">
        <v>502</v>
      </c>
      <c r="P11" s="7" t="s">
        <v>56</v>
      </c>
      <c r="Q11" s="7" t="s">
        <v>56</v>
      </c>
      <c r="R11" s="7" t="s">
        <v>57</v>
      </c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7" t="s">
        <v>52</v>
      </c>
      <c r="AK11" s="7" t="s">
        <v>503</v>
      </c>
      <c r="AL11" s="7" t="s">
        <v>52</v>
      </c>
      <c r="AM11" s="7" t="s">
        <v>52</v>
      </c>
    </row>
    <row r="12" spans="1:39" ht="30" customHeight="1">
      <c r="A12" s="149" t="s">
        <v>9858</v>
      </c>
      <c r="B12" s="149" t="s">
        <v>9859</v>
      </c>
      <c r="C12" s="149">
        <v>1</v>
      </c>
      <c r="D12" s="149" t="s">
        <v>9850</v>
      </c>
      <c r="E12" s="151">
        <v>685108</v>
      </c>
      <c r="F12" s="152">
        <v>685108</v>
      </c>
      <c r="G12" s="151">
        <v>10162059</v>
      </c>
      <c r="H12" s="152">
        <v>10162059</v>
      </c>
      <c r="I12" s="151">
        <v>518061</v>
      </c>
      <c r="J12" s="152">
        <v>518061</v>
      </c>
      <c r="K12" s="151">
        <v>11365228</v>
      </c>
      <c r="L12" s="152">
        <v>11365228</v>
      </c>
      <c r="M12" s="150" t="s">
        <v>52</v>
      </c>
      <c r="N12" s="7" t="s">
        <v>70</v>
      </c>
      <c r="O12" s="7" t="s">
        <v>504</v>
      </c>
      <c r="P12" s="7" t="s">
        <v>56</v>
      </c>
      <c r="Q12" s="7" t="s">
        <v>56</v>
      </c>
      <c r="R12" s="7" t="s">
        <v>57</v>
      </c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7" t="s">
        <v>52</v>
      </c>
      <c r="AK12" s="7" t="s">
        <v>505</v>
      </c>
      <c r="AL12" s="7" t="s">
        <v>52</v>
      </c>
      <c r="AM12" s="7" t="s">
        <v>52</v>
      </c>
    </row>
    <row r="13" spans="1:39" ht="30" customHeight="1">
      <c r="A13" s="149" t="s">
        <v>9860</v>
      </c>
      <c r="B13" s="149"/>
      <c r="C13" s="149"/>
      <c r="D13" s="149"/>
      <c r="E13" s="149"/>
      <c r="F13" s="153">
        <v>1053851</v>
      </c>
      <c r="G13" s="149"/>
      <c r="H13" s="153">
        <v>13522751</v>
      </c>
      <c r="I13" s="149"/>
      <c r="J13" s="153">
        <v>1836537</v>
      </c>
      <c r="K13" s="149"/>
      <c r="L13" s="153">
        <v>16413139</v>
      </c>
      <c r="M13" s="150"/>
      <c r="N13" s="7" t="s">
        <v>70</v>
      </c>
      <c r="O13" s="7" t="s">
        <v>506</v>
      </c>
      <c r="P13" s="7" t="s">
        <v>56</v>
      </c>
      <c r="Q13" s="7" t="s">
        <v>56</v>
      </c>
      <c r="R13" s="7" t="s">
        <v>57</v>
      </c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7" t="s">
        <v>52</v>
      </c>
      <c r="AK13" s="7" t="s">
        <v>507</v>
      </c>
      <c r="AL13" s="7" t="s">
        <v>52</v>
      </c>
      <c r="AM13" s="7" t="s">
        <v>52</v>
      </c>
    </row>
    <row r="14" spans="1:39" ht="30" customHeight="1">
      <c r="A14" s="149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50"/>
      <c r="N14" s="7" t="s">
        <v>70</v>
      </c>
      <c r="O14" s="7" t="s">
        <v>508</v>
      </c>
      <c r="P14" s="7" t="s">
        <v>56</v>
      </c>
      <c r="Q14" s="7" t="s">
        <v>56</v>
      </c>
      <c r="R14" s="7" t="s">
        <v>57</v>
      </c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7" t="s">
        <v>52</v>
      </c>
      <c r="AK14" s="7" t="s">
        <v>509</v>
      </c>
      <c r="AL14" s="7" t="s">
        <v>52</v>
      </c>
      <c r="AM14" s="7" t="s">
        <v>52</v>
      </c>
    </row>
    <row r="15" spans="1:39" ht="30" customHeight="1">
      <c r="A15" s="149" t="s">
        <v>9861</v>
      </c>
      <c r="B15" s="149" t="s">
        <v>966</v>
      </c>
      <c r="C15" s="149">
        <v>1</v>
      </c>
      <c r="D15" s="149" t="s">
        <v>960</v>
      </c>
      <c r="E15" s="149"/>
      <c r="F15" s="149"/>
      <c r="G15" s="149"/>
      <c r="H15" s="149"/>
      <c r="I15" s="149"/>
      <c r="J15" s="149"/>
      <c r="K15" s="149"/>
      <c r="L15" s="149"/>
      <c r="M15" s="150" t="s">
        <v>52</v>
      </c>
      <c r="N15" s="7" t="s">
        <v>70</v>
      </c>
      <c r="O15" s="7" t="s">
        <v>510</v>
      </c>
      <c r="P15" s="7" t="s">
        <v>56</v>
      </c>
      <c r="Q15" s="7" t="s">
        <v>56</v>
      </c>
      <c r="R15" s="7" t="s">
        <v>57</v>
      </c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7" t="s">
        <v>52</v>
      </c>
      <c r="AK15" s="7" t="s">
        <v>511</v>
      </c>
      <c r="AL15" s="7" t="s">
        <v>52</v>
      </c>
      <c r="AM15" s="7" t="s">
        <v>52</v>
      </c>
    </row>
    <row r="16" spans="1:39" ht="30" customHeight="1">
      <c r="A16" s="149" t="s">
        <v>9848</v>
      </c>
      <c r="B16" s="149" t="s">
        <v>9849</v>
      </c>
      <c r="C16" s="149">
        <v>1</v>
      </c>
      <c r="D16" s="149" t="s">
        <v>9850</v>
      </c>
      <c r="E16" s="151">
        <v>23372</v>
      </c>
      <c r="F16" s="152">
        <v>23372</v>
      </c>
      <c r="G16" s="151">
        <v>779075</v>
      </c>
      <c r="H16" s="152">
        <v>779075</v>
      </c>
      <c r="I16" s="151">
        <v>0</v>
      </c>
      <c r="J16" s="152">
        <v>0</v>
      </c>
      <c r="K16" s="151">
        <v>802447</v>
      </c>
      <c r="L16" s="152">
        <v>802447</v>
      </c>
      <c r="M16" s="150" t="s">
        <v>52</v>
      </c>
      <c r="N16" s="7" t="s">
        <v>70</v>
      </c>
      <c r="O16" s="7" t="s">
        <v>512</v>
      </c>
      <c r="P16" s="7" t="s">
        <v>56</v>
      </c>
      <c r="Q16" s="7" t="s">
        <v>56</v>
      </c>
      <c r="R16" s="7" t="s">
        <v>57</v>
      </c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7" t="s">
        <v>52</v>
      </c>
      <c r="AK16" s="7" t="s">
        <v>513</v>
      </c>
      <c r="AL16" s="7" t="s">
        <v>52</v>
      </c>
      <c r="AM16" s="7" t="s">
        <v>52</v>
      </c>
    </row>
    <row r="17" spans="1:39" ht="30" customHeight="1">
      <c r="A17" s="149" t="s">
        <v>9851</v>
      </c>
      <c r="B17" s="149" t="s">
        <v>9862</v>
      </c>
      <c r="C17" s="149">
        <v>1</v>
      </c>
      <c r="D17" s="149" t="s">
        <v>9850</v>
      </c>
      <c r="E17" s="151">
        <v>12861</v>
      </c>
      <c r="F17" s="152">
        <v>12861</v>
      </c>
      <c r="G17" s="151">
        <v>315973</v>
      </c>
      <c r="H17" s="152">
        <v>315973</v>
      </c>
      <c r="I17" s="151">
        <v>867842</v>
      </c>
      <c r="J17" s="152">
        <v>867842</v>
      </c>
      <c r="K17" s="151">
        <v>1196676</v>
      </c>
      <c r="L17" s="152">
        <v>1196676</v>
      </c>
      <c r="M17" s="150" t="s">
        <v>52</v>
      </c>
      <c r="N17" s="7" t="s">
        <v>70</v>
      </c>
      <c r="O17" s="7" t="s">
        <v>514</v>
      </c>
      <c r="P17" s="7" t="s">
        <v>57</v>
      </c>
      <c r="Q17" s="7" t="s">
        <v>56</v>
      </c>
      <c r="R17" s="7" t="s">
        <v>56</v>
      </c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7" t="s">
        <v>52</v>
      </c>
      <c r="AK17" s="7" t="s">
        <v>515</v>
      </c>
      <c r="AL17" s="7" t="s">
        <v>52</v>
      </c>
      <c r="AM17" s="7" t="s">
        <v>52</v>
      </c>
    </row>
    <row r="18" spans="1:39" ht="30" customHeight="1">
      <c r="A18" s="149" t="s">
        <v>9852</v>
      </c>
      <c r="B18" s="149" t="s">
        <v>9862</v>
      </c>
      <c r="C18" s="149">
        <v>1</v>
      </c>
      <c r="D18" s="149" t="s">
        <v>9850</v>
      </c>
      <c r="E18" s="151">
        <v>23372</v>
      </c>
      <c r="F18" s="152">
        <v>23372</v>
      </c>
      <c r="G18" s="151">
        <v>833610</v>
      </c>
      <c r="H18" s="152">
        <v>833610</v>
      </c>
      <c r="I18" s="151">
        <v>0</v>
      </c>
      <c r="J18" s="152">
        <v>0</v>
      </c>
      <c r="K18" s="151">
        <v>856982</v>
      </c>
      <c r="L18" s="152">
        <v>856982</v>
      </c>
      <c r="M18" s="150" t="s">
        <v>52</v>
      </c>
      <c r="N18" s="7" t="s">
        <v>70</v>
      </c>
      <c r="O18" s="7" t="s">
        <v>516</v>
      </c>
      <c r="P18" s="7" t="s">
        <v>57</v>
      </c>
      <c r="Q18" s="7" t="s">
        <v>56</v>
      </c>
      <c r="R18" s="7" t="s">
        <v>56</v>
      </c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7" t="s">
        <v>52</v>
      </c>
      <c r="AK18" s="7" t="s">
        <v>517</v>
      </c>
      <c r="AL18" s="7" t="s">
        <v>52</v>
      </c>
      <c r="AM18" s="7" t="s">
        <v>52</v>
      </c>
    </row>
    <row r="19" spans="1:39" ht="30" customHeight="1">
      <c r="A19" s="149" t="s">
        <v>9853</v>
      </c>
      <c r="B19" s="149" t="s">
        <v>9854</v>
      </c>
      <c r="C19" s="149">
        <v>1538</v>
      </c>
      <c r="D19" s="149" t="s">
        <v>9855</v>
      </c>
      <c r="E19" s="151">
        <v>47</v>
      </c>
      <c r="F19" s="152">
        <v>72286</v>
      </c>
      <c r="G19" s="151">
        <v>255</v>
      </c>
      <c r="H19" s="152">
        <v>392190</v>
      </c>
      <c r="I19" s="151">
        <v>34</v>
      </c>
      <c r="J19" s="152">
        <v>52292</v>
      </c>
      <c r="K19" s="151">
        <v>336</v>
      </c>
      <c r="L19" s="152">
        <v>516768</v>
      </c>
      <c r="M19" s="150" t="s">
        <v>52</v>
      </c>
      <c r="N19" s="7" t="s">
        <v>63</v>
      </c>
      <c r="O19" s="7" t="s">
        <v>63</v>
      </c>
      <c r="P19" s="7" t="s">
        <v>52</v>
      </c>
      <c r="Q19" s="7" t="s">
        <v>52</v>
      </c>
      <c r="R19" s="7" t="s">
        <v>52</v>
      </c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7" t="s">
        <v>52</v>
      </c>
      <c r="AK19" s="7" t="s">
        <v>52</v>
      </c>
      <c r="AL19" s="7" t="s">
        <v>52</v>
      </c>
      <c r="AM19" s="7" t="s">
        <v>52</v>
      </c>
    </row>
    <row r="20" spans="1:39" ht="30" customHeight="1">
      <c r="A20" s="149" t="s">
        <v>9856</v>
      </c>
      <c r="B20" s="149" t="s">
        <v>9863</v>
      </c>
      <c r="C20" s="149">
        <v>1538</v>
      </c>
      <c r="D20" s="149" t="s">
        <v>9855</v>
      </c>
      <c r="E20" s="151">
        <v>139</v>
      </c>
      <c r="F20" s="152">
        <v>213782</v>
      </c>
      <c r="G20" s="151">
        <v>689</v>
      </c>
      <c r="H20" s="152">
        <v>1059682</v>
      </c>
      <c r="I20" s="151">
        <v>248</v>
      </c>
      <c r="J20" s="152">
        <v>381424</v>
      </c>
      <c r="K20" s="151">
        <v>1076</v>
      </c>
      <c r="L20" s="152">
        <v>1654888</v>
      </c>
      <c r="M20" s="150" t="s">
        <v>52</v>
      </c>
    </row>
    <row r="21" spans="1:39" ht="30" customHeight="1">
      <c r="A21" s="149" t="s">
        <v>9857</v>
      </c>
      <c r="B21" s="149" t="s">
        <v>9863</v>
      </c>
      <c r="C21" s="149">
        <v>1538</v>
      </c>
      <c r="D21" s="149" t="s">
        <v>9855</v>
      </c>
      <c r="E21" s="151">
        <v>15</v>
      </c>
      <c r="F21" s="152">
        <v>23070</v>
      </c>
      <c r="G21" s="151">
        <v>86</v>
      </c>
      <c r="H21" s="152">
        <v>132268</v>
      </c>
      <c r="I21" s="151">
        <v>11</v>
      </c>
      <c r="J21" s="152">
        <v>16918</v>
      </c>
      <c r="K21" s="151">
        <v>112</v>
      </c>
      <c r="L21" s="152">
        <v>172256</v>
      </c>
      <c r="M21" s="150" t="s">
        <v>52</v>
      </c>
      <c r="N21" s="117" t="s">
        <v>71</v>
      </c>
    </row>
    <row r="22" spans="1:39" ht="30" customHeight="1">
      <c r="A22" s="149" t="s">
        <v>9858</v>
      </c>
      <c r="B22" s="149" t="s">
        <v>9864</v>
      </c>
      <c r="C22" s="149">
        <v>1</v>
      </c>
      <c r="D22" s="149" t="s">
        <v>9850</v>
      </c>
      <c r="E22" s="151">
        <v>685108</v>
      </c>
      <c r="F22" s="152">
        <v>685108</v>
      </c>
      <c r="G22" s="151">
        <v>10873403</v>
      </c>
      <c r="H22" s="152">
        <v>10873403</v>
      </c>
      <c r="I22" s="151">
        <v>518061</v>
      </c>
      <c r="J22" s="152">
        <v>518061</v>
      </c>
      <c r="K22" s="151">
        <v>12076572</v>
      </c>
      <c r="L22" s="152">
        <v>12076572</v>
      </c>
      <c r="M22" s="150" t="s">
        <v>52</v>
      </c>
      <c r="N22" s="7" t="s">
        <v>71</v>
      </c>
      <c r="O22" s="7" t="s">
        <v>518</v>
      </c>
      <c r="P22" s="7" t="s">
        <v>56</v>
      </c>
      <c r="Q22" s="7" t="s">
        <v>56</v>
      </c>
      <c r="R22" s="7" t="s">
        <v>57</v>
      </c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7" t="s">
        <v>52</v>
      </c>
      <c r="AK22" s="7" t="s">
        <v>519</v>
      </c>
      <c r="AL22" s="7" t="s">
        <v>52</v>
      </c>
      <c r="AM22" s="7" t="s">
        <v>52</v>
      </c>
    </row>
    <row r="23" spans="1:39" ht="30" customHeight="1">
      <c r="A23" s="149" t="s">
        <v>9860</v>
      </c>
      <c r="B23" s="149"/>
      <c r="C23" s="149"/>
      <c r="D23" s="149"/>
      <c r="E23" s="149"/>
      <c r="F23" s="153">
        <v>1053851</v>
      </c>
      <c r="G23" s="149"/>
      <c r="H23" s="153">
        <v>14386201</v>
      </c>
      <c r="I23" s="149"/>
      <c r="J23" s="153">
        <v>1836537</v>
      </c>
      <c r="K23" s="149"/>
      <c r="L23" s="153">
        <v>17276589</v>
      </c>
      <c r="M23" s="150"/>
      <c r="N23" s="7" t="s">
        <v>71</v>
      </c>
      <c r="O23" s="7" t="s">
        <v>520</v>
      </c>
      <c r="P23" s="7" t="s">
        <v>56</v>
      </c>
      <c r="Q23" s="7" t="s">
        <v>56</v>
      </c>
      <c r="R23" s="7" t="s">
        <v>57</v>
      </c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7" t="s">
        <v>52</v>
      </c>
      <c r="AK23" s="7" t="s">
        <v>521</v>
      </c>
      <c r="AL23" s="7" t="s">
        <v>52</v>
      </c>
      <c r="AM23" s="7" t="s">
        <v>52</v>
      </c>
    </row>
    <row r="24" spans="1:39" ht="30" customHeight="1">
      <c r="A24" s="149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50"/>
      <c r="N24" s="7" t="s">
        <v>71</v>
      </c>
      <c r="O24" s="7" t="s">
        <v>496</v>
      </c>
      <c r="P24" s="7" t="s">
        <v>56</v>
      </c>
      <c r="Q24" s="7" t="s">
        <v>56</v>
      </c>
      <c r="R24" s="7" t="s">
        <v>57</v>
      </c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7" t="s">
        <v>52</v>
      </c>
      <c r="AK24" s="7" t="s">
        <v>522</v>
      </c>
      <c r="AL24" s="7" t="s">
        <v>52</v>
      </c>
      <c r="AM24" s="7" t="s">
        <v>52</v>
      </c>
    </row>
    <row r="25" spans="1:39" ht="30" customHeight="1">
      <c r="A25" s="149" t="s">
        <v>9865</v>
      </c>
      <c r="B25" s="149" t="s">
        <v>970</v>
      </c>
      <c r="C25" s="149">
        <v>1</v>
      </c>
      <c r="D25" s="149" t="s">
        <v>960</v>
      </c>
      <c r="E25" s="149"/>
      <c r="F25" s="149"/>
      <c r="G25" s="149"/>
      <c r="H25" s="149"/>
      <c r="I25" s="149"/>
      <c r="J25" s="149"/>
      <c r="K25" s="149"/>
      <c r="L25" s="149"/>
      <c r="M25" s="150" t="s">
        <v>52</v>
      </c>
      <c r="N25" s="7" t="s">
        <v>71</v>
      </c>
      <c r="O25" s="7" t="s">
        <v>498</v>
      </c>
      <c r="P25" s="7" t="s">
        <v>56</v>
      </c>
      <c r="Q25" s="7" t="s">
        <v>56</v>
      </c>
      <c r="R25" s="7" t="s">
        <v>57</v>
      </c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7" t="s">
        <v>52</v>
      </c>
      <c r="AK25" s="7" t="s">
        <v>523</v>
      </c>
      <c r="AL25" s="7" t="s">
        <v>52</v>
      </c>
      <c r="AM25" s="7" t="s">
        <v>52</v>
      </c>
    </row>
    <row r="26" spans="1:39" ht="30" customHeight="1">
      <c r="A26" s="149" t="s">
        <v>9848</v>
      </c>
      <c r="B26" s="149" t="s">
        <v>9849</v>
      </c>
      <c r="C26" s="149">
        <v>1</v>
      </c>
      <c r="D26" s="149" t="s">
        <v>9850</v>
      </c>
      <c r="E26" s="151">
        <v>23372</v>
      </c>
      <c r="F26" s="152">
        <v>23372</v>
      </c>
      <c r="G26" s="151">
        <v>779075</v>
      </c>
      <c r="H26" s="152">
        <v>779075</v>
      </c>
      <c r="I26" s="151">
        <v>0</v>
      </c>
      <c r="J26" s="152">
        <v>0</v>
      </c>
      <c r="K26" s="151">
        <v>802447</v>
      </c>
      <c r="L26" s="152">
        <v>802447</v>
      </c>
      <c r="M26" s="150" t="s">
        <v>52</v>
      </c>
      <c r="N26" s="7" t="s">
        <v>71</v>
      </c>
      <c r="O26" s="7" t="s">
        <v>500</v>
      </c>
      <c r="P26" s="7" t="s">
        <v>56</v>
      </c>
      <c r="Q26" s="7" t="s">
        <v>56</v>
      </c>
      <c r="R26" s="7" t="s">
        <v>57</v>
      </c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7" t="s">
        <v>52</v>
      </c>
      <c r="AK26" s="7" t="s">
        <v>524</v>
      </c>
      <c r="AL26" s="7" t="s">
        <v>52</v>
      </c>
      <c r="AM26" s="7" t="s">
        <v>52</v>
      </c>
    </row>
    <row r="27" spans="1:39" ht="30" customHeight="1">
      <c r="A27" s="149" t="s">
        <v>9851</v>
      </c>
      <c r="B27" s="149" t="s">
        <v>9866</v>
      </c>
      <c r="C27" s="149">
        <v>1</v>
      </c>
      <c r="D27" s="149" t="s">
        <v>9850</v>
      </c>
      <c r="E27" s="151">
        <v>16076</v>
      </c>
      <c r="F27" s="152">
        <v>16076</v>
      </c>
      <c r="G27" s="151">
        <v>719798</v>
      </c>
      <c r="H27" s="152">
        <v>719798</v>
      </c>
      <c r="I27" s="151">
        <v>1084802</v>
      </c>
      <c r="J27" s="152">
        <v>1084802</v>
      </c>
      <c r="K27" s="151">
        <v>1820676</v>
      </c>
      <c r="L27" s="152">
        <v>1820676</v>
      </c>
      <c r="M27" s="150" t="s">
        <v>52</v>
      </c>
      <c r="N27" s="7" t="s">
        <v>71</v>
      </c>
      <c r="O27" s="7" t="s">
        <v>502</v>
      </c>
      <c r="P27" s="7" t="s">
        <v>56</v>
      </c>
      <c r="Q27" s="7" t="s">
        <v>56</v>
      </c>
      <c r="R27" s="7" t="s">
        <v>57</v>
      </c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7" t="s">
        <v>52</v>
      </c>
      <c r="AK27" s="7" t="s">
        <v>525</v>
      </c>
      <c r="AL27" s="7" t="s">
        <v>52</v>
      </c>
      <c r="AM27" s="7" t="s">
        <v>52</v>
      </c>
    </row>
    <row r="28" spans="1:39" ht="30" customHeight="1">
      <c r="A28" s="149" t="s">
        <v>9852</v>
      </c>
      <c r="B28" s="149" t="s">
        <v>9866</v>
      </c>
      <c r="C28" s="149">
        <v>1</v>
      </c>
      <c r="D28" s="149" t="s">
        <v>9850</v>
      </c>
      <c r="E28" s="151">
        <v>29215</v>
      </c>
      <c r="F28" s="152">
        <v>29215</v>
      </c>
      <c r="G28" s="151">
        <v>1898995</v>
      </c>
      <c r="H28" s="152">
        <v>1898995</v>
      </c>
      <c r="I28" s="151">
        <v>0</v>
      </c>
      <c r="J28" s="152">
        <v>0</v>
      </c>
      <c r="K28" s="151">
        <v>1928210</v>
      </c>
      <c r="L28" s="152">
        <v>1928210</v>
      </c>
      <c r="M28" s="150" t="s">
        <v>52</v>
      </c>
      <c r="N28" s="7" t="s">
        <v>71</v>
      </c>
      <c r="O28" s="7" t="s">
        <v>504</v>
      </c>
      <c r="P28" s="7" t="s">
        <v>56</v>
      </c>
      <c r="Q28" s="7" t="s">
        <v>56</v>
      </c>
      <c r="R28" s="7" t="s">
        <v>57</v>
      </c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7" t="s">
        <v>52</v>
      </c>
      <c r="AK28" s="7" t="s">
        <v>526</v>
      </c>
      <c r="AL28" s="7" t="s">
        <v>52</v>
      </c>
      <c r="AM28" s="7" t="s">
        <v>52</v>
      </c>
    </row>
    <row r="29" spans="1:39" ht="30" customHeight="1">
      <c r="A29" s="149" t="s">
        <v>9853</v>
      </c>
      <c r="B29" s="149" t="s">
        <v>9854</v>
      </c>
      <c r="C29" s="149">
        <v>1538</v>
      </c>
      <c r="D29" s="149" t="s">
        <v>9855</v>
      </c>
      <c r="E29" s="151">
        <v>47</v>
      </c>
      <c r="F29" s="152">
        <v>72286</v>
      </c>
      <c r="G29" s="151">
        <v>255</v>
      </c>
      <c r="H29" s="152">
        <v>392190</v>
      </c>
      <c r="I29" s="151">
        <v>34</v>
      </c>
      <c r="J29" s="152">
        <v>52292</v>
      </c>
      <c r="K29" s="151">
        <v>336</v>
      </c>
      <c r="L29" s="152">
        <v>516768</v>
      </c>
      <c r="M29" s="150" t="s">
        <v>52</v>
      </c>
      <c r="N29" s="7" t="s">
        <v>71</v>
      </c>
      <c r="O29" s="7" t="s">
        <v>506</v>
      </c>
      <c r="P29" s="7" t="s">
        <v>56</v>
      </c>
      <c r="Q29" s="7" t="s">
        <v>56</v>
      </c>
      <c r="R29" s="7" t="s">
        <v>57</v>
      </c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7" t="s">
        <v>52</v>
      </c>
      <c r="AK29" s="7" t="s">
        <v>527</v>
      </c>
      <c r="AL29" s="7" t="s">
        <v>52</v>
      </c>
      <c r="AM29" s="7" t="s">
        <v>52</v>
      </c>
    </row>
    <row r="30" spans="1:39" ht="30" customHeight="1">
      <c r="A30" s="149" t="s">
        <v>9856</v>
      </c>
      <c r="B30" s="149" t="s">
        <v>9867</v>
      </c>
      <c r="C30" s="149">
        <v>1538</v>
      </c>
      <c r="D30" s="149" t="s">
        <v>9855</v>
      </c>
      <c r="E30" s="151">
        <v>173</v>
      </c>
      <c r="F30" s="152">
        <v>266074</v>
      </c>
      <c r="G30" s="151">
        <v>1569</v>
      </c>
      <c r="H30" s="152">
        <v>2413122</v>
      </c>
      <c r="I30" s="151">
        <v>310</v>
      </c>
      <c r="J30" s="152">
        <v>476780</v>
      </c>
      <c r="K30" s="151">
        <v>2052</v>
      </c>
      <c r="L30" s="152">
        <v>3155976</v>
      </c>
      <c r="M30" s="150" t="s">
        <v>52</v>
      </c>
      <c r="N30" s="7" t="s">
        <v>71</v>
      </c>
      <c r="O30" s="7" t="s">
        <v>508</v>
      </c>
      <c r="P30" s="7" t="s">
        <v>56</v>
      </c>
      <c r="Q30" s="7" t="s">
        <v>56</v>
      </c>
      <c r="R30" s="7" t="s">
        <v>57</v>
      </c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7" t="s">
        <v>52</v>
      </c>
      <c r="AK30" s="7" t="s">
        <v>528</v>
      </c>
      <c r="AL30" s="7" t="s">
        <v>52</v>
      </c>
      <c r="AM30" s="7" t="s">
        <v>52</v>
      </c>
    </row>
    <row r="31" spans="1:39" ht="30" customHeight="1">
      <c r="A31" s="149" t="s">
        <v>9857</v>
      </c>
      <c r="B31" s="149" t="s">
        <v>9867</v>
      </c>
      <c r="C31" s="149">
        <v>1538</v>
      </c>
      <c r="D31" s="149" t="s">
        <v>9855</v>
      </c>
      <c r="E31" s="151">
        <v>18</v>
      </c>
      <c r="F31" s="152">
        <v>27684</v>
      </c>
      <c r="G31" s="151">
        <v>197</v>
      </c>
      <c r="H31" s="152">
        <v>302986</v>
      </c>
      <c r="I31" s="151">
        <v>13</v>
      </c>
      <c r="J31" s="152">
        <v>19994</v>
      </c>
      <c r="K31" s="151">
        <v>228</v>
      </c>
      <c r="L31" s="152">
        <v>350664</v>
      </c>
      <c r="M31" s="150" t="s">
        <v>52</v>
      </c>
      <c r="N31" s="7" t="s">
        <v>71</v>
      </c>
      <c r="O31" s="7" t="s">
        <v>510</v>
      </c>
      <c r="P31" s="7" t="s">
        <v>56</v>
      </c>
      <c r="Q31" s="7" t="s">
        <v>56</v>
      </c>
      <c r="R31" s="7" t="s">
        <v>57</v>
      </c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7" t="s">
        <v>52</v>
      </c>
      <c r="AK31" s="7" t="s">
        <v>529</v>
      </c>
      <c r="AL31" s="7" t="s">
        <v>52</v>
      </c>
      <c r="AM31" s="7" t="s">
        <v>52</v>
      </c>
    </row>
    <row r="32" spans="1:39" ht="30" customHeight="1">
      <c r="A32" s="149" t="s">
        <v>9858</v>
      </c>
      <c r="B32" s="149" t="s">
        <v>9868</v>
      </c>
      <c r="C32" s="149">
        <v>1</v>
      </c>
      <c r="D32" s="149" t="s">
        <v>9850</v>
      </c>
      <c r="E32" s="151">
        <v>792589</v>
      </c>
      <c r="F32" s="152">
        <v>792589</v>
      </c>
      <c r="G32" s="151">
        <v>24770020</v>
      </c>
      <c r="H32" s="152">
        <v>24770020</v>
      </c>
      <c r="I32" s="151">
        <v>647576</v>
      </c>
      <c r="J32" s="152">
        <v>647576</v>
      </c>
      <c r="K32" s="151">
        <v>26210185</v>
      </c>
      <c r="L32" s="152">
        <v>26210185</v>
      </c>
      <c r="M32" s="150" t="s">
        <v>52</v>
      </c>
      <c r="N32" s="7" t="s">
        <v>71</v>
      </c>
      <c r="O32" s="7" t="s">
        <v>512</v>
      </c>
      <c r="P32" s="7" t="s">
        <v>56</v>
      </c>
      <c r="Q32" s="7" t="s">
        <v>56</v>
      </c>
      <c r="R32" s="7" t="s">
        <v>57</v>
      </c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7" t="s">
        <v>52</v>
      </c>
      <c r="AK32" s="7" t="s">
        <v>530</v>
      </c>
      <c r="AL32" s="7" t="s">
        <v>52</v>
      </c>
      <c r="AM32" s="7" t="s">
        <v>52</v>
      </c>
    </row>
    <row r="33" spans="1:39" ht="30" customHeight="1">
      <c r="A33" s="149" t="s">
        <v>9860</v>
      </c>
      <c r="B33" s="149"/>
      <c r="C33" s="149"/>
      <c r="D33" s="149"/>
      <c r="E33" s="149"/>
      <c r="F33" s="153">
        <v>1227296</v>
      </c>
      <c r="G33" s="149"/>
      <c r="H33" s="153">
        <v>31276186</v>
      </c>
      <c r="I33" s="149"/>
      <c r="J33" s="153">
        <v>2281444</v>
      </c>
      <c r="K33" s="149"/>
      <c r="L33" s="153">
        <v>34784926</v>
      </c>
      <c r="M33" s="150"/>
      <c r="N33" s="7" t="s">
        <v>71</v>
      </c>
      <c r="O33" s="7" t="s">
        <v>531</v>
      </c>
      <c r="P33" s="7" t="s">
        <v>57</v>
      </c>
      <c r="Q33" s="7" t="s">
        <v>56</v>
      </c>
      <c r="R33" s="7" t="s">
        <v>56</v>
      </c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7" t="s">
        <v>52</v>
      </c>
      <c r="AK33" s="7" t="s">
        <v>532</v>
      </c>
      <c r="AL33" s="7" t="s">
        <v>52</v>
      </c>
      <c r="AM33" s="7" t="s">
        <v>52</v>
      </c>
    </row>
    <row r="34" spans="1:39" ht="30" customHeight="1">
      <c r="A34" s="149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50"/>
      <c r="N34" s="7" t="s">
        <v>71</v>
      </c>
      <c r="O34" s="7" t="s">
        <v>533</v>
      </c>
      <c r="P34" s="7" t="s">
        <v>57</v>
      </c>
      <c r="Q34" s="7" t="s">
        <v>56</v>
      </c>
      <c r="R34" s="7" t="s">
        <v>56</v>
      </c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7" t="s">
        <v>52</v>
      </c>
      <c r="AK34" s="7" t="s">
        <v>534</v>
      </c>
      <c r="AL34" s="7" t="s">
        <v>52</v>
      </c>
      <c r="AM34" s="7" t="s">
        <v>52</v>
      </c>
    </row>
    <row r="35" spans="1:39" ht="30" customHeight="1">
      <c r="A35" s="149" t="s">
        <v>9869</v>
      </c>
      <c r="B35" s="149" t="s">
        <v>976</v>
      </c>
      <c r="C35" s="149">
        <v>1</v>
      </c>
      <c r="D35" s="149" t="s">
        <v>960</v>
      </c>
      <c r="E35" s="149"/>
      <c r="F35" s="149"/>
      <c r="G35" s="149"/>
      <c r="H35" s="149"/>
      <c r="I35" s="149"/>
      <c r="J35" s="149"/>
      <c r="K35" s="149"/>
      <c r="L35" s="149"/>
      <c r="M35" s="150" t="s">
        <v>52</v>
      </c>
      <c r="N35" s="7" t="s">
        <v>63</v>
      </c>
      <c r="O35" s="7" t="s">
        <v>63</v>
      </c>
      <c r="P35" s="7" t="s">
        <v>52</v>
      </c>
      <c r="Q35" s="7" t="s">
        <v>52</v>
      </c>
      <c r="R35" s="7" t="s">
        <v>52</v>
      </c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7" t="s">
        <v>52</v>
      </c>
      <c r="AK35" s="7" t="s">
        <v>52</v>
      </c>
      <c r="AL35" s="7" t="s">
        <v>52</v>
      </c>
      <c r="AM35" s="7" t="s">
        <v>52</v>
      </c>
    </row>
    <row r="36" spans="1:39" ht="30" customHeight="1">
      <c r="A36" s="149" t="s">
        <v>9848</v>
      </c>
      <c r="B36" s="149" t="s">
        <v>9870</v>
      </c>
      <c r="C36" s="149">
        <v>1</v>
      </c>
      <c r="D36" s="149" t="s">
        <v>9850</v>
      </c>
      <c r="E36" s="151">
        <v>28047</v>
      </c>
      <c r="F36" s="152">
        <v>28047</v>
      </c>
      <c r="G36" s="151">
        <v>934918</v>
      </c>
      <c r="H36" s="152">
        <v>934918</v>
      </c>
      <c r="I36" s="151">
        <v>0</v>
      </c>
      <c r="J36" s="152">
        <v>0</v>
      </c>
      <c r="K36" s="151">
        <v>962965</v>
      </c>
      <c r="L36" s="152">
        <v>962965</v>
      </c>
      <c r="M36" s="150" t="s">
        <v>52</v>
      </c>
    </row>
    <row r="37" spans="1:39" ht="30" customHeight="1">
      <c r="A37" s="149" t="s">
        <v>9851</v>
      </c>
      <c r="B37" s="149" t="s">
        <v>9870</v>
      </c>
      <c r="C37" s="149">
        <v>1</v>
      </c>
      <c r="D37" s="149" t="s">
        <v>9850</v>
      </c>
      <c r="E37" s="151">
        <v>12901</v>
      </c>
      <c r="F37" s="152">
        <v>12901</v>
      </c>
      <c r="G37" s="151">
        <v>348307</v>
      </c>
      <c r="H37" s="152">
        <v>348307</v>
      </c>
      <c r="I37" s="151">
        <v>1360024</v>
      </c>
      <c r="J37" s="152">
        <v>1360024</v>
      </c>
      <c r="K37" s="151">
        <v>1721232</v>
      </c>
      <c r="L37" s="152">
        <v>1721232</v>
      </c>
      <c r="M37" s="150" t="s">
        <v>52</v>
      </c>
      <c r="N37" s="117" t="s">
        <v>72</v>
      </c>
    </row>
    <row r="38" spans="1:39" ht="30" customHeight="1">
      <c r="A38" s="149" t="s">
        <v>9852</v>
      </c>
      <c r="B38" s="149" t="s">
        <v>9870</v>
      </c>
      <c r="C38" s="149">
        <v>1</v>
      </c>
      <c r="D38" s="149" t="s">
        <v>9850</v>
      </c>
      <c r="E38" s="151">
        <v>28047</v>
      </c>
      <c r="F38" s="152">
        <v>28047</v>
      </c>
      <c r="G38" s="151">
        <v>934918</v>
      </c>
      <c r="H38" s="152">
        <v>934918</v>
      </c>
      <c r="I38" s="151">
        <v>0</v>
      </c>
      <c r="J38" s="152">
        <v>0</v>
      </c>
      <c r="K38" s="151">
        <v>962965</v>
      </c>
      <c r="L38" s="152">
        <v>962965</v>
      </c>
      <c r="M38" s="150" t="s">
        <v>52</v>
      </c>
      <c r="N38" s="7" t="s">
        <v>72</v>
      </c>
      <c r="O38" s="7" t="s">
        <v>535</v>
      </c>
      <c r="P38" s="7" t="s">
        <v>56</v>
      </c>
      <c r="Q38" s="7" t="s">
        <v>56</v>
      </c>
      <c r="R38" s="7" t="s">
        <v>57</v>
      </c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7" t="s">
        <v>52</v>
      </c>
      <c r="AK38" s="7" t="s">
        <v>536</v>
      </c>
      <c r="AL38" s="7" t="s">
        <v>52</v>
      </c>
      <c r="AM38" s="7" t="s">
        <v>52</v>
      </c>
    </row>
    <row r="39" spans="1:39" ht="30" customHeight="1">
      <c r="A39" s="149" t="s">
        <v>9853</v>
      </c>
      <c r="B39" s="149" t="s">
        <v>9854</v>
      </c>
      <c r="C39" s="149">
        <v>1667</v>
      </c>
      <c r="D39" s="149" t="s">
        <v>9855</v>
      </c>
      <c r="E39" s="151">
        <v>47</v>
      </c>
      <c r="F39" s="152">
        <v>78349</v>
      </c>
      <c r="G39" s="151">
        <v>255</v>
      </c>
      <c r="H39" s="152">
        <v>425085</v>
      </c>
      <c r="I39" s="151">
        <v>34</v>
      </c>
      <c r="J39" s="152">
        <v>56678</v>
      </c>
      <c r="K39" s="151">
        <v>336</v>
      </c>
      <c r="L39" s="152">
        <v>560112</v>
      </c>
      <c r="M39" s="150" t="s">
        <v>52</v>
      </c>
      <c r="N39" s="7" t="s">
        <v>72</v>
      </c>
      <c r="O39" s="7" t="s">
        <v>537</v>
      </c>
      <c r="P39" s="7" t="s">
        <v>56</v>
      </c>
      <c r="Q39" s="7" t="s">
        <v>56</v>
      </c>
      <c r="R39" s="7" t="s">
        <v>57</v>
      </c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7" t="s">
        <v>52</v>
      </c>
      <c r="AK39" s="7" t="s">
        <v>538</v>
      </c>
      <c r="AL39" s="7" t="s">
        <v>52</v>
      </c>
      <c r="AM39" s="7" t="s">
        <v>52</v>
      </c>
    </row>
    <row r="40" spans="1:39" ht="30" customHeight="1">
      <c r="A40" s="149" t="s">
        <v>9856</v>
      </c>
      <c r="B40" s="149" t="s">
        <v>9854</v>
      </c>
      <c r="C40" s="149">
        <v>1667</v>
      </c>
      <c r="D40" s="149" t="s">
        <v>9855</v>
      </c>
      <c r="E40" s="151">
        <v>139</v>
      </c>
      <c r="F40" s="152">
        <v>231713</v>
      </c>
      <c r="G40" s="151">
        <v>644</v>
      </c>
      <c r="H40" s="152">
        <v>1073548</v>
      </c>
      <c r="I40" s="151">
        <v>248</v>
      </c>
      <c r="J40" s="152">
        <v>413416</v>
      </c>
      <c r="K40" s="151">
        <v>1031</v>
      </c>
      <c r="L40" s="152">
        <v>1718677</v>
      </c>
      <c r="M40" s="150" t="s">
        <v>52</v>
      </c>
      <c r="N40" s="7" t="s">
        <v>72</v>
      </c>
      <c r="O40" s="7" t="s">
        <v>496</v>
      </c>
      <c r="P40" s="7" t="s">
        <v>56</v>
      </c>
      <c r="Q40" s="7" t="s">
        <v>56</v>
      </c>
      <c r="R40" s="7" t="s">
        <v>57</v>
      </c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7" t="s">
        <v>52</v>
      </c>
      <c r="AK40" s="7" t="s">
        <v>539</v>
      </c>
      <c r="AL40" s="7" t="s">
        <v>52</v>
      </c>
      <c r="AM40" s="7" t="s">
        <v>52</v>
      </c>
    </row>
    <row r="41" spans="1:39" ht="30" customHeight="1">
      <c r="A41" s="149" t="s">
        <v>9857</v>
      </c>
      <c r="B41" s="149" t="s">
        <v>9854</v>
      </c>
      <c r="C41" s="149">
        <v>1667</v>
      </c>
      <c r="D41" s="149" t="s">
        <v>9855</v>
      </c>
      <c r="E41" s="151">
        <v>15</v>
      </c>
      <c r="F41" s="152">
        <v>25005</v>
      </c>
      <c r="G41" s="151">
        <v>81</v>
      </c>
      <c r="H41" s="152">
        <v>135027</v>
      </c>
      <c r="I41" s="151">
        <v>11</v>
      </c>
      <c r="J41" s="152">
        <v>18337</v>
      </c>
      <c r="K41" s="151">
        <v>107</v>
      </c>
      <c r="L41" s="152">
        <v>178369</v>
      </c>
      <c r="M41" s="150" t="s">
        <v>52</v>
      </c>
      <c r="N41" s="7" t="s">
        <v>72</v>
      </c>
      <c r="O41" s="7" t="s">
        <v>498</v>
      </c>
      <c r="P41" s="7" t="s">
        <v>56</v>
      </c>
      <c r="Q41" s="7" t="s">
        <v>56</v>
      </c>
      <c r="R41" s="7" t="s">
        <v>57</v>
      </c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7" t="s">
        <v>52</v>
      </c>
      <c r="AK41" s="7" t="s">
        <v>540</v>
      </c>
      <c r="AL41" s="7" t="s">
        <v>52</v>
      </c>
      <c r="AM41" s="7" t="s">
        <v>52</v>
      </c>
    </row>
    <row r="42" spans="1:39" ht="30" customHeight="1">
      <c r="A42" s="149" t="s">
        <v>9858</v>
      </c>
      <c r="B42" s="149" t="s">
        <v>9871</v>
      </c>
      <c r="C42" s="149">
        <v>1</v>
      </c>
      <c r="D42" s="149" t="s">
        <v>9850</v>
      </c>
      <c r="E42" s="151">
        <v>719370</v>
      </c>
      <c r="F42" s="152">
        <v>719370</v>
      </c>
      <c r="G42" s="151">
        <v>10670312</v>
      </c>
      <c r="H42" s="152">
        <v>10670312</v>
      </c>
      <c r="I42" s="151">
        <v>543968</v>
      </c>
      <c r="J42" s="152">
        <v>543968</v>
      </c>
      <c r="K42" s="151">
        <v>11933650</v>
      </c>
      <c r="L42" s="152">
        <v>11933650</v>
      </c>
      <c r="M42" s="150" t="s">
        <v>52</v>
      </c>
      <c r="N42" s="7" t="s">
        <v>72</v>
      </c>
      <c r="O42" s="7" t="s">
        <v>500</v>
      </c>
      <c r="P42" s="7" t="s">
        <v>56</v>
      </c>
      <c r="Q42" s="7" t="s">
        <v>56</v>
      </c>
      <c r="R42" s="7" t="s">
        <v>57</v>
      </c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7" t="s">
        <v>52</v>
      </c>
      <c r="AK42" s="7" t="s">
        <v>541</v>
      </c>
      <c r="AL42" s="7" t="s">
        <v>52</v>
      </c>
      <c r="AM42" s="7" t="s">
        <v>52</v>
      </c>
    </row>
    <row r="43" spans="1:39" ht="30" customHeight="1">
      <c r="A43" s="149" t="s">
        <v>9860</v>
      </c>
      <c r="B43" s="149"/>
      <c r="C43" s="149"/>
      <c r="D43" s="149"/>
      <c r="E43" s="149"/>
      <c r="F43" s="153">
        <v>1123432</v>
      </c>
      <c r="G43" s="149"/>
      <c r="H43" s="153">
        <v>14522115</v>
      </c>
      <c r="I43" s="149"/>
      <c r="J43" s="153">
        <v>2392423</v>
      </c>
      <c r="K43" s="149"/>
      <c r="L43" s="153">
        <v>18037970</v>
      </c>
      <c r="M43" s="150"/>
      <c r="N43" s="7" t="s">
        <v>72</v>
      </c>
      <c r="O43" s="7" t="s">
        <v>502</v>
      </c>
      <c r="P43" s="7" t="s">
        <v>56</v>
      </c>
      <c r="Q43" s="7" t="s">
        <v>56</v>
      </c>
      <c r="R43" s="7" t="s">
        <v>57</v>
      </c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7" t="s">
        <v>52</v>
      </c>
      <c r="AK43" s="7" t="s">
        <v>542</v>
      </c>
      <c r="AL43" s="7" t="s">
        <v>52</v>
      </c>
      <c r="AM43" s="7" t="s">
        <v>52</v>
      </c>
    </row>
    <row r="44" spans="1:39" ht="30" customHeight="1">
      <c r="A44" s="149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50"/>
      <c r="N44" s="7" t="s">
        <v>72</v>
      </c>
      <c r="O44" s="7" t="s">
        <v>504</v>
      </c>
      <c r="P44" s="7" t="s">
        <v>56</v>
      </c>
      <c r="Q44" s="7" t="s">
        <v>56</v>
      </c>
      <c r="R44" s="7" t="s">
        <v>57</v>
      </c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7" t="s">
        <v>52</v>
      </c>
      <c r="AK44" s="7" t="s">
        <v>543</v>
      </c>
      <c r="AL44" s="7" t="s">
        <v>52</v>
      </c>
      <c r="AM44" s="7" t="s">
        <v>52</v>
      </c>
    </row>
    <row r="45" spans="1:39" ht="30" customHeight="1">
      <c r="A45" s="149" t="s">
        <v>9872</v>
      </c>
      <c r="B45" s="149" t="s">
        <v>982</v>
      </c>
      <c r="C45" s="149">
        <v>1</v>
      </c>
      <c r="D45" s="149" t="s">
        <v>960</v>
      </c>
      <c r="E45" s="149"/>
      <c r="F45" s="149"/>
      <c r="G45" s="149"/>
      <c r="H45" s="149"/>
      <c r="I45" s="149"/>
      <c r="J45" s="149"/>
      <c r="K45" s="149"/>
      <c r="L45" s="149"/>
      <c r="M45" s="150" t="s">
        <v>52</v>
      </c>
      <c r="N45" s="7" t="s">
        <v>72</v>
      </c>
      <c r="O45" s="7" t="s">
        <v>506</v>
      </c>
      <c r="P45" s="7" t="s">
        <v>56</v>
      </c>
      <c r="Q45" s="7" t="s">
        <v>56</v>
      </c>
      <c r="R45" s="7" t="s">
        <v>57</v>
      </c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7" t="s">
        <v>52</v>
      </c>
      <c r="AK45" s="7" t="s">
        <v>544</v>
      </c>
      <c r="AL45" s="7" t="s">
        <v>52</v>
      </c>
      <c r="AM45" s="7" t="s">
        <v>52</v>
      </c>
    </row>
    <row r="46" spans="1:39" ht="30" customHeight="1">
      <c r="A46" s="149" t="s">
        <v>9848</v>
      </c>
      <c r="B46" s="149" t="s">
        <v>9870</v>
      </c>
      <c r="C46" s="149">
        <v>1</v>
      </c>
      <c r="D46" s="149" t="s">
        <v>9850</v>
      </c>
      <c r="E46" s="151">
        <v>28047</v>
      </c>
      <c r="F46" s="152">
        <v>28047</v>
      </c>
      <c r="G46" s="151">
        <v>934918</v>
      </c>
      <c r="H46" s="152">
        <v>934918</v>
      </c>
      <c r="I46" s="151">
        <v>0</v>
      </c>
      <c r="J46" s="152">
        <v>0</v>
      </c>
      <c r="K46" s="151">
        <v>962965</v>
      </c>
      <c r="L46" s="152">
        <v>962965</v>
      </c>
      <c r="M46" s="150" t="s">
        <v>52</v>
      </c>
      <c r="N46" s="7" t="s">
        <v>72</v>
      </c>
      <c r="O46" s="7" t="s">
        <v>508</v>
      </c>
      <c r="P46" s="7" t="s">
        <v>56</v>
      </c>
      <c r="Q46" s="7" t="s">
        <v>56</v>
      </c>
      <c r="R46" s="7" t="s">
        <v>57</v>
      </c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7" t="s">
        <v>52</v>
      </c>
      <c r="AK46" s="7" t="s">
        <v>545</v>
      </c>
      <c r="AL46" s="7" t="s">
        <v>52</v>
      </c>
      <c r="AM46" s="7" t="s">
        <v>52</v>
      </c>
    </row>
    <row r="47" spans="1:39" ht="30" customHeight="1">
      <c r="A47" s="149" t="s">
        <v>9851</v>
      </c>
      <c r="B47" s="149" t="s">
        <v>9873</v>
      </c>
      <c r="C47" s="149">
        <v>1</v>
      </c>
      <c r="D47" s="149" t="s">
        <v>9850</v>
      </c>
      <c r="E47" s="151">
        <v>12901</v>
      </c>
      <c r="F47" s="152">
        <v>12901</v>
      </c>
      <c r="G47" s="151">
        <v>372688</v>
      </c>
      <c r="H47" s="152">
        <v>372688</v>
      </c>
      <c r="I47" s="151">
        <v>1360024</v>
      </c>
      <c r="J47" s="152">
        <v>1360024</v>
      </c>
      <c r="K47" s="151">
        <v>1745613</v>
      </c>
      <c r="L47" s="152">
        <v>1745613</v>
      </c>
      <c r="M47" s="150" t="s">
        <v>52</v>
      </c>
      <c r="N47" s="7" t="s">
        <v>72</v>
      </c>
      <c r="O47" s="7" t="s">
        <v>510</v>
      </c>
      <c r="P47" s="7" t="s">
        <v>56</v>
      </c>
      <c r="Q47" s="7" t="s">
        <v>56</v>
      </c>
      <c r="R47" s="7" t="s">
        <v>57</v>
      </c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7" t="s">
        <v>52</v>
      </c>
      <c r="AK47" s="7" t="s">
        <v>546</v>
      </c>
      <c r="AL47" s="7" t="s">
        <v>52</v>
      </c>
      <c r="AM47" s="7" t="s">
        <v>52</v>
      </c>
    </row>
    <row r="48" spans="1:39" ht="30" customHeight="1">
      <c r="A48" s="149" t="s">
        <v>9852</v>
      </c>
      <c r="B48" s="149" t="s">
        <v>9873</v>
      </c>
      <c r="C48" s="149">
        <v>1</v>
      </c>
      <c r="D48" s="149" t="s">
        <v>9850</v>
      </c>
      <c r="E48" s="151">
        <v>28047</v>
      </c>
      <c r="F48" s="152">
        <v>28047</v>
      </c>
      <c r="G48" s="151">
        <v>1000362</v>
      </c>
      <c r="H48" s="152">
        <v>1000362</v>
      </c>
      <c r="I48" s="151">
        <v>0</v>
      </c>
      <c r="J48" s="152">
        <v>0</v>
      </c>
      <c r="K48" s="151">
        <v>1028409</v>
      </c>
      <c r="L48" s="152">
        <v>1028409</v>
      </c>
      <c r="M48" s="150" t="s">
        <v>52</v>
      </c>
      <c r="N48" s="7" t="s">
        <v>72</v>
      </c>
      <c r="O48" s="7" t="s">
        <v>512</v>
      </c>
      <c r="P48" s="7" t="s">
        <v>56</v>
      </c>
      <c r="Q48" s="7" t="s">
        <v>56</v>
      </c>
      <c r="R48" s="7" t="s">
        <v>57</v>
      </c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7" t="s">
        <v>52</v>
      </c>
      <c r="AK48" s="7" t="s">
        <v>547</v>
      </c>
      <c r="AL48" s="7" t="s">
        <v>52</v>
      </c>
      <c r="AM48" s="7" t="s">
        <v>52</v>
      </c>
    </row>
    <row r="49" spans="1:39" ht="30" customHeight="1">
      <c r="A49" s="149" t="s">
        <v>9853</v>
      </c>
      <c r="B49" s="149" t="s">
        <v>9854</v>
      </c>
      <c r="C49" s="149">
        <v>1667</v>
      </c>
      <c r="D49" s="149" t="s">
        <v>9855</v>
      </c>
      <c r="E49" s="151">
        <v>47</v>
      </c>
      <c r="F49" s="152">
        <v>78349</v>
      </c>
      <c r="G49" s="151">
        <v>255</v>
      </c>
      <c r="H49" s="152">
        <v>425085</v>
      </c>
      <c r="I49" s="151">
        <v>34</v>
      </c>
      <c r="J49" s="152">
        <v>56678</v>
      </c>
      <c r="K49" s="151">
        <v>336</v>
      </c>
      <c r="L49" s="152">
        <v>560112</v>
      </c>
      <c r="M49" s="150" t="s">
        <v>52</v>
      </c>
      <c r="N49" s="7" t="s">
        <v>72</v>
      </c>
      <c r="O49" s="7" t="s">
        <v>548</v>
      </c>
      <c r="P49" s="7" t="s">
        <v>56</v>
      </c>
      <c r="Q49" s="7" t="s">
        <v>56</v>
      </c>
      <c r="R49" s="7" t="s">
        <v>57</v>
      </c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7" t="s">
        <v>52</v>
      </c>
      <c r="AK49" s="7" t="s">
        <v>549</v>
      </c>
      <c r="AL49" s="7" t="s">
        <v>52</v>
      </c>
      <c r="AM49" s="7" t="s">
        <v>52</v>
      </c>
    </row>
    <row r="50" spans="1:39" ht="30" customHeight="1">
      <c r="A50" s="149" t="s">
        <v>9856</v>
      </c>
      <c r="B50" s="149" t="s">
        <v>9863</v>
      </c>
      <c r="C50" s="149">
        <v>1667</v>
      </c>
      <c r="D50" s="149" t="s">
        <v>9855</v>
      </c>
      <c r="E50" s="151">
        <v>139</v>
      </c>
      <c r="F50" s="152">
        <v>231713</v>
      </c>
      <c r="G50" s="151">
        <v>689</v>
      </c>
      <c r="H50" s="152">
        <v>1148563</v>
      </c>
      <c r="I50" s="151">
        <v>248</v>
      </c>
      <c r="J50" s="152">
        <v>413416</v>
      </c>
      <c r="K50" s="151">
        <v>1076</v>
      </c>
      <c r="L50" s="152">
        <v>1793692</v>
      </c>
      <c r="M50" s="150" t="s">
        <v>52</v>
      </c>
      <c r="N50" s="7" t="s">
        <v>72</v>
      </c>
      <c r="O50" s="7" t="s">
        <v>550</v>
      </c>
      <c r="P50" s="7" t="s">
        <v>56</v>
      </c>
      <c r="Q50" s="7" t="s">
        <v>56</v>
      </c>
      <c r="R50" s="7" t="s">
        <v>57</v>
      </c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7" t="s">
        <v>52</v>
      </c>
      <c r="AK50" s="7" t="s">
        <v>551</v>
      </c>
      <c r="AL50" s="7" t="s">
        <v>52</v>
      </c>
      <c r="AM50" s="7" t="s">
        <v>52</v>
      </c>
    </row>
    <row r="51" spans="1:39" ht="30" customHeight="1">
      <c r="A51" s="149" t="s">
        <v>9857</v>
      </c>
      <c r="B51" s="149" t="s">
        <v>9863</v>
      </c>
      <c r="C51" s="149">
        <v>1667</v>
      </c>
      <c r="D51" s="149" t="s">
        <v>9855</v>
      </c>
      <c r="E51" s="151">
        <v>15</v>
      </c>
      <c r="F51" s="152">
        <v>25005</v>
      </c>
      <c r="G51" s="151">
        <v>86</v>
      </c>
      <c r="H51" s="152">
        <v>143362</v>
      </c>
      <c r="I51" s="151">
        <v>11</v>
      </c>
      <c r="J51" s="152">
        <v>18337</v>
      </c>
      <c r="K51" s="151">
        <v>112</v>
      </c>
      <c r="L51" s="152">
        <v>186704</v>
      </c>
      <c r="M51" s="150" t="s">
        <v>52</v>
      </c>
      <c r="N51" s="7" t="s">
        <v>72</v>
      </c>
      <c r="O51" s="7" t="s">
        <v>552</v>
      </c>
      <c r="P51" s="7" t="s">
        <v>57</v>
      </c>
      <c r="Q51" s="7" t="s">
        <v>56</v>
      </c>
      <c r="R51" s="7" t="s">
        <v>56</v>
      </c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7" t="s">
        <v>52</v>
      </c>
      <c r="AK51" s="7" t="s">
        <v>553</v>
      </c>
      <c r="AL51" s="7" t="s">
        <v>52</v>
      </c>
      <c r="AM51" s="7" t="s">
        <v>52</v>
      </c>
    </row>
    <row r="52" spans="1:39" ht="30" customHeight="1">
      <c r="A52" s="149" t="s">
        <v>9858</v>
      </c>
      <c r="B52" s="149" t="s">
        <v>9874</v>
      </c>
      <c r="C52" s="149">
        <v>1</v>
      </c>
      <c r="D52" s="149" t="s">
        <v>9850</v>
      </c>
      <c r="E52" s="151">
        <v>719370</v>
      </c>
      <c r="F52" s="152">
        <v>719370</v>
      </c>
      <c r="G52" s="151">
        <v>11417233</v>
      </c>
      <c r="H52" s="152">
        <v>11417233</v>
      </c>
      <c r="I52" s="151">
        <v>543968</v>
      </c>
      <c r="J52" s="152">
        <v>543968</v>
      </c>
      <c r="K52" s="151">
        <v>12680571</v>
      </c>
      <c r="L52" s="152">
        <v>12680571</v>
      </c>
      <c r="M52" s="150" t="s">
        <v>52</v>
      </c>
      <c r="N52" s="7" t="s">
        <v>72</v>
      </c>
      <c r="O52" s="7" t="s">
        <v>554</v>
      </c>
      <c r="P52" s="7" t="s">
        <v>57</v>
      </c>
      <c r="Q52" s="7" t="s">
        <v>56</v>
      </c>
      <c r="R52" s="7" t="s">
        <v>56</v>
      </c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7" t="s">
        <v>52</v>
      </c>
      <c r="AK52" s="7" t="s">
        <v>555</v>
      </c>
      <c r="AL52" s="7" t="s">
        <v>52</v>
      </c>
      <c r="AM52" s="7" t="s">
        <v>52</v>
      </c>
    </row>
    <row r="53" spans="1:39" ht="30" customHeight="1">
      <c r="A53" s="149" t="s">
        <v>9860</v>
      </c>
      <c r="B53" s="149"/>
      <c r="C53" s="149"/>
      <c r="D53" s="149"/>
      <c r="E53" s="149"/>
      <c r="F53" s="153">
        <v>1123432</v>
      </c>
      <c r="G53" s="149"/>
      <c r="H53" s="153">
        <v>15442211</v>
      </c>
      <c r="I53" s="149"/>
      <c r="J53" s="153">
        <v>2392423</v>
      </c>
      <c r="K53" s="149"/>
      <c r="L53" s="153">
        <v>18958066</v>
      </c>
      <c r="M53" s="150"/>
      <c r="N53" s="7" t="s">
        <v>63</v>
      </c>
      <c r="O53" s="7" t="s">
        <v>63</v>
      </c>
      <c r="P53" s="7" t="s">
        <v>52</v>
      </c>
      <c r="Q53" s="7" t="s">
        <v>52</v>
      </c>
      <c r="R53" s="7" t="s">
        <v>52</v>
      </c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7" t="s">
        <v>52</v>
      </c>
      <c r="AK53" s="7" t="s">
        <v>52</v>
      </c>
      <c r="AL53" s="7" t="s">
        <v>52</v>
      </c>
      <c r="AM53" s="7" t="s">
        <v>52</v>
      </c>
    </row>
    <row r="54" spans="1:39" ht="30" customHeight="1">
      <c r="A54" s="149"/>
      <c r="B54" s="149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50"/>
    </row>
    <row r="55" spans="1:39" ht="30" customHeight="1">
      <c r="A55" s="149" t="s">
        <v>9875</v>
      </c>
      <c r="B55" s="149" t="s">
        <v>986</v>
      </c>
      <c r="C55" s="149">
        <v>1</v>
      </c>
      <c r="D55" s="149" t="s">
        <v>960</v>
      </c>
      <c r="E55" s="149"/>
      <c r="F55" s="149"/>
      <c r="G55" s="149"/>
      <c r="H55" s="149"/>
      <c r="I55" s="149"/>
      <c r="J55" s="149"/>
      <c r="K55" s="149"/>
      <c r="L55" s="149"/>
      <c r="M55" s="150" t="s">
        <v>52</v>
      </c>
      <c r="N55" s="117" t="s">
        <v>73</v>
      </c>
    </row>
    <row r="56" spans="1:39" ht="30" customHeight="1">
      <c r="A56" s="149" t="s">
        <v>9848</v>
      </c>
      <c r="B56" s="149" t="s">
        <v>9870</v>
      </c>
      <c r="C56" s="149">
        <v>1</v>
      </c>
      <c r="D56" s="149" t="s">
        <v>9850</v>
      </c>
      <c r="E56" s="151">
        <v>28047</v>
      </c>
      <c r="F56" s="152">
        <v>28047</v>
      </c>
      <c r="G56" s="151">
        <v>934918</v>
      </c>
      <c r="H56" s="152">
        <v>934918</v>
      </c>
      <c r="I56" s="151">
        <v>0</v>
      </c>
      <c r="J56" s="152">
        <v>0</v>
      </c>
      <c r="K56" s="151">
        <v>962965</v>
      </c>
      <c r="L56" s="152">
        <v>962965</v>
      </c>
      <c r="M56" s="150" t="s">
        <v>52</v>
      </c>
      <c r="N56" s="7" t="s">
        <v>73</v>
      </c>
      <c r="O56" s="7" t="s">
        <v>535</v>
      </c>
      <c r="P56" s="7" t="s">
        <v>56</v>
      </c>
      <c r="Q56" s="7" t="s">
        <v>56</v>
      </c>
      <c r="R56" s="7" t="s">
        <v>57</v>
      </c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7" t="s">
        <v>52</v>
      </c>
      <c r="AK56" s="7" t="s">
        <v>556</v>
      </c>
      <c r="AL56" s="7" t="s">
        <v>52</v>
      </c>
      <c r="AM56" s="7" t="s">
        <v>52</v>
      </c>
    </row>
    <row r="57" spans="1:39" ht="30" customHeight="1">
      <c r="A57" s="149" t="s">
        <v>9851</v>
      </c>
      <c r="B57" s="149" t="s">
        <v>9876</v>
      </c>
      <c r="C57" s="149">
        <v>1</v>
      </c>
      <c r="D57" s="149" t="s">
        <v>9850</v>
      </c>
      <c r="E57" s="151">
        <v>16126</v>
      </c>
      <c r="F57" s="152">
        <v>16126</v>
      </c>
      <c r="G57" s="151">
        <v>848998</v>
      </c>
      <c r="H57" s="152">
        <v>848998</v>
      </c>
      <c r="I57" s="151">
        <v>1700030</v>
      </c>
      <c r="J57" s="152">
        <v>1700030</v>
      </c>
      <c r="K57" s="151">
        <v>2565154</v>
      </c>
      <c r="L57" s="152">
        <v>2565154</v>
      </c>
      <c r="M57" s="150" t="s">
        <v>52</v>
      </c>
      <c r="N57" s="7" t="s">
        <v>73</v>
      </c>
      <c r="O57" s="7" t="s">
        <v>537</v>
      </c>
      <c r="P57" s="7" t="s">
        <v>56</v>
      </c>
      <c r="Q57" s="7" t="s">
        <v>56</v>
      </c>
      <c r="R57" s="7" t="s">
        <v>57</v>
      </c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7" t="s">
        <v>52</v>
      </c>
      <c r="AK57" s="7" t="s">
        <v>557</v>
      </c>
      <c r="AL57" s="7" t="s">
        <v>52</v>
      </c>
      <c r="AM57" s="7" t="s">
        <v>52</v>
      </c>
    </row>
    <row r="58" spans="1:39" ht="30" customHeight="1">
      <c r="A58" s="149" t="s">
        <v>9852</v>
      </c>
      <c r="B58" s="149" t="s">
        <v>9876</v>
      </c>
      <c r="C58" s="149">
        <v>1</v>
      </c>
      <c r="D58" s="149" t="s">
        <v>9850</v>
      </c>
      <c r="E58" s="151">
        <v>35058</v>
      </c>
      <c r="F58" s="152">
        <v>35058</v>
      </c>
      <c r="G58" s="151">
        <v>2278862</v>
      </c>
      <c r="H58" s="152">
        <v>2278862</v>
      </c>
      <c r="I58" s="151">
        <v>0</v>
      </c>
      <c r="J58" s="152">
        <v>0</v>
      </c>
      <c r="K58" s="151">
        <v>2313920</v>
      </c>
      <c r="L58" s="152">
        <v>2313920</v>
      </c>
      <c r="M58" s="150" t="s">
        <v>52</v>
      </c>
      <c r="N58" s="7" t="s">
        <v>73</v>
      </c>
      <c r="O58" s="7" t="s">
        <v>496</v>
      </c>
      <c r="P58" s="7" t="s">
        <v>56</v>
      </c>
      <c r="Q58" s="7" t="s">
        <v>56</v>
      </c>
      <c r="R58" s="7" t="s">
        <v>57</v>
      </c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7" t="s">
        <v>52</v>
      </c>
      <c r="AK58" s="7" t="s">
        <v>558</v>
      </c>
      <c r="AL58" s="7" t="s">
        <v>52</v>
      </c>
      <c r="AM58" s="7" t="s">
        <v>52</v>
      </c>
    </row>
    <row r="59" spans="1:39" ht="30" customHeight="1">
      <c r="A59" s="149" t="s">
        <v>9853</v>
      </c>
      <c r="B59" s="149" t="s">
        <v>9854</v>
      </c>
      <c r="C59" s="149">
        <v>1667</v>
      </c>
      <c r="D59" s="149" t="s">
        <v>9855</v>
      </c>
      <c r="E59" s="151">
        <v>47</v>
      </c>
      <c r="F59" s="152">
        <v>78349</v>
      </c>
      <c r="G59" s="151">
        <v>255</v>
      </c>
      <c r="H59" s="152">
        <v>425085</v>
      </c>
      <c r="I59" s="151">
        <v>34</v>
      </c>
      <c r="J59" s="152">
        <v>56678</v>
      </c>
      <c r="K59" s="151">
        <v>336</v>
      </c>
      <c r="L59" s="152">
        <v>560112</v>
      </c>
      <c r="M59" s="150" t="s">
        <v>52</v>
      </c>
      <c r="N59" s="7" t="s">
        <v>73</v>
      </c>
      <c r="O59" s="7" t="s">
        <v>498</v>
      </c>
      <c r="P59" s="7" t="s">
        <v>56</v>
      </c>
      <c r="Q59" s="7" t="s">
        <v>56</v>
      </c>
      <c r="R59" s="7" t="s">
        <v>57</v>
      </c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7" t="s">
        <v>52</v>
      </c>
      <c r="AK59" s="7" t="s">
        <v>559</v>
      </c>
      <c r="AL59" s="7" t="s">
        <v>52</v>
      </c>
      <c r="AM59" s="7" t="s">
        <v>52</v>
      </c>
    </row>
    <row r="60" spans="1:39" ht="30" customHeight="1">
      <c r="A60" s="149" t="s">
        <v>9856</v>
      </c>
      <c r="B60" s="149" t="s">
        <v>9867</v>
      </c>
      <c r="C60" s="149">
        <v>1667</v>
      </c>
      <c r="D60" s="149" t="s">
        <v>9855</v>
      </c>
      <c r="E60" s="151">
        <v>173</v>
      </c>
      <c r="F60" s="152">
        <v>288391</v>
      </c>
      <c r="G60" s="151">
        <v>1569</v>
      </c>
      <c r="H60" s="152">
        <v>2615523</v>
      </c>
      <c r="I60" s="151">
        <v>310</v>
      </c>
      <c r="J60" s="152">
        <v>516770</v>
      </c>
      <c r="K60" s="151">
        <v>2052</v>
      </c>
      <c r="L60" s="152">
        <v>3420684</v>
      </c>
      <c r="M60" s="150" t="s">
        <v>52</v>
      </c>
      <c r="N60" s="7" t="s">
        <v>73</v>
      </c>
      <c r="O60" s="7" t="s">
        <v>500</v>
      </c>
      <c r="P60" s="7" t="s">
        <v>56</v>
      </c>
      <c r="Q60" s="7" t="s">
        <v>56</v>
      </c>
      <c r="R60" s="7" t="s">
        <v>57</v>
      </c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7" t="s">
        <v>52</v>
      </c>
      <c r="AK60" s="7" t="s">
        <v>560</v>
      </c>
      <c r="AL60" s="7" t="s">
        <v>52</v>
      </c>
      <c r="AM60" s="7" t="s">
        <v>52</v>
      </c>
    </row>
    <row r="61" spans="1:39" ht="30" customHeight="1">
      <c r="A61" s="149" t="s">
        <v>9857</v>
      </c>
      <c r="B61" s="149" t="s">
        <v>9867</v>
      </c>
      <c r="C61" s="149">
        <v>1667</v>
      </c>
      <c r="D61" s="149" t="s">
        <v>9855</v>
      </c>
      <c r="E61" s="151">
        <v>18</v>
      </c>
      <c r="F61" s="152">
        <v>30006</v>
      </c>
      <c r="G61" s="151">
        <v>197</v>
      </c>
      <c r="H61" s="152">
        <v>328399</v>
      </c>
      <c r="I61" s="151">
        <v>13</v>
      </c>
      <c r="J61" s="152">
        <v>21671</v>
      </c>
      <c r="K61" s="151">
        <v>228</v>
      </c>
      <c r="L61" s="152">
        <v>380076</v>
      </c>
      <c r="M61" s="150" t="s">
        <v>52</v>
      </c>
      <c r="N61" s="7" t="s">
        <v>73</v>
      </c>
      <c r="O61" s="7" t="s">
        <v>502</v>
      </c>
      <c r="P61" s="7" t="s">
        <v>56</v>
      </c>
      <c r="Q61" s="7" t="s">
        <v>56</v>
      </c>
      <c r="R61" s="7" t="s">
        <v>57</v>
      </c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7" t="s">
        <v>52</v>
      </c>
      <c r="AK61" s="7" t="s">
        <v>561</v>
      </c>
      <c r="AL61" s="7" t="s">
        <v>52</v>
      </c>
      <c r="AM61" s="7" t="s">
        <v>52</v>
      </c>
    </row>
    <row r="62" spans="1:39" ht="30" customHeight="1">
      <c r="A62" s="149" t="s">
        <v>9858</v>
      </c>
      <c r="B62" s="149" t="s">
        <v>9877</v>
      </c>
      <c r="C62" s="149">
        <v>1</v>
      </c>
      <c r="D62" s="149" t="s">
        <v>9850</v>
      </c>
      <c r="E62" s="151">
        <v>832226</v>
      </c>
      <c r="F62" s="152">
        <v>832226</v>
      </c>
      <c r="G62" s="151">
        <v>26008885</v>
      </c>
      <c r="H62" s="152">
        <v>26008885</v>
      </c>
      <c r="I62" s="151">
        <v>679960</v>
      </c>
      <c r="J62" s="152">
        <v>679960</v>
      </c>
      <c r="K62" s="151">
        <v>27521071</v>
      </c>
      <c r="L62" s="152">
        <v>27521071</v>
      </c>
      <c r="M62" s="150" t="s">
        <v>52</v>
      </c>
      <c r="N62" s="7" t="s">
        <v>73</v>
      </c>
      <c r="O62" s="7" t="s">
        <v>504</v>
      </c>
      <c r="P62" s="7" t="s">
        <v>56</v>
      </c>
      <c r="Q62" s="7" t="s">
        <v>56</v>
      </c>
      <c r="R62" s="7" t="s">
        <v>57</v>
      </c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7" t="s">
        <v>52</v>
      </c>
      <c r="AK62" s="7" t="s">
        <v>562</v>
      </c>
      <c r="AL62" s="7" t="s">
        <v>52</v>
      </c>
      <c r="AM62" s="7" t="s">
        <v>52</v>
      </c>
    </row>
    <row r="63" spans="1:39" ht="30" customHeight="1">
      <c r="A63" s="149" t="s">
        <v>9860</v>
      </c>
      <c r="B63" s="149"/>
      <c r="C63" s="149"/>
      <c r="D63" s="149"/>
      <c r="E63" s="149"/>
      <c r="F63" s="153">
        <v>1308203</v>
      </c>
      <c r="G63" s="149"/>
      <c r="H63" s="153">
        <v>33440670</v>
      </c>
      <c r="I63" s="149"/>
      <c r="J63" s="153">
        <v>2975109</v>
      </c>
      <c r="K63" s="149"/>
      <c r="L63" s="153">
        <v>37723982</v>
      </c>
      <c r="M63" s="150"/>
      <c r="N63" s="7" t="s">
        <v>73</v>
      </c>
      <c r="O63" s="7" t="s">
        <v>506</v>
      </c>
      <c r="P63" s="7" t="s">
        <v>56</v>
      </c>
      <c r="Q63" s="7" t="s">
        <v>56</v>
      </c>
      <c r="R63" s="7" t="s">
        <v>57</v>
      </c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7" t="s">
        <v>52</v>
      </c>
      <c r="AK63" s="7" t="s">
        <v>563</v>
      </c>
      <c r="AL63" s="7" t="s">
        <v>52</v>
      </c>
      <c r="AM63" s="7" t="s">
        <v>52</v>
      </c>
    </row>
    <row r="64" spans="1:39" ht="30" customHeight="1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50"/>
      <c r="N64" s="7" t="s">
        <v>73</v>
      </c>
      <c r="O64" s="7" t="s">
        <v>508</v>
      </c>
      <c r="P64" s="7" t="s">
        <v>56</v>
      </c>
      <c r="Q64" s="7" t="s">
        <v>56</v>
      </c>
      <c r="R64" s="7" t="s">
        <v>57</v>
      </c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7" t="s">
        <v>52</v>
      </c>
      <c r="AK64" s="7" t="s">
        <v>564</v>
      </c>
      <c r="AL64" s="7" t="s">
        <v>52</v>
      </c>
      <c r="AM64" s="7" t="s">
        <v>52</v>
      </c>
    </row>
    <row r="65" spans="1:39" ht="30" customHeight="1">
      <c r="A65" s="149" t="s">
        <v>9878</v>
      </c>
      <c r="B65" s="149" t="s">
        <v>992</v>
      </c>
      <c r="C65" s="149">
        <v>1</v>
      </c>
      <c r="D65" s="149" t="s">
        <v>960</v>
      </c>
      <c r="E65" s="149"/>
      <c r="F65" s="149"/>
      <c r="G65" s="149"/>
      <c r="H65" s="149"/>
      <c r="I65" s="149"/>
      <c r="J65" s="149"/>
      <c r="K65" s="149"/>
      <c r="L65" s="149"/>
      <c r="M65" s="150" t="s">
        <v>52</v>
      </c>
      <c r="N65" s="7" t="s">
        <v>73</v>
      </c>
      <c r="O65" s="7" t="s">
        <v>510</v>
      </c>
      <c r="P65" s="7" t="s">
        <v>56</v>
      </c>
      <c r="Q65" s="7" t="s">
        <v>56</v>
      </c>
      <c r="R65" s="7" t="s">
        <v>57</v>
      </c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7" t="s">
        <v>52</v>
      </c>
      <c r="AK65" s="7" t="s">
        <v>565</v>
      </c>
      <c r="AL65" s="7" t="s">
        <v>52</v>
      </c>
      <c r="AM65" s="7" t="s">
        <v>52</v>
      </c>
    </row>
    <row r="66" spans="1:39" ht="30" customHeight="1">
      <c r="A66" s="149" t="s">
        <v>9848</v>
      </c>
      <c r="B66" s="149" t="s">
        <v>9870</v>
      </c>
      <c r="C66" s="149">
        <v>1</v>
      </c>
      <c r="D66" s="149" t="s">
        <v>9850</v>
      </c>
      <c r="E66" s="151">
        <v>28047</v>
      </c>
      <c r="F66" s="152">
        <v>28047</v>
      </c>
      <c r="G66" s="151">
        <v>934918</v>
      </c>
      <c r="H66" s="152">
        <v>934918</v>
      </c>
      <c r="I66" s="151">
        <v>0</v>
      </c>
      <c r="J66" s="152">
        <v>0</v>
      </c>
      <c r="K66" s="151">
        <v>962965</v>
      </c>
      <c r="L66" s="152">
        <v>962965</v>
      </c>
      <c r="M66" s="150" t="s">
        <v>52</v>
      </c>
      <c r="N66" s="7" t="s">
        <v>73</v>
      </c>
      <c r="O66" s="7" t="s">
        <v>512</v>
      </c>
      <c r="P66" s="7" t="s">
        <v>56</v>
      </c>
      <c r="Q66" s="7" t="s">
        <v>56</v>
      </c>
      <c r="R66" s="7" t="s">
        <v>57</v>
      </c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7" t="s">
        <v>52</v>
      </c>
      <c r="AK66" s="7" t="s">
        <v>566</v>
      </c>
      <c r="AL66" s="7" t="s">
        <v>52</v>
      </c>
      <c r="AM66" s="7" t="s">
        <v>52</v>
      </c>
    </row>
    <row r="67" spans="1:39" ht="30" customHeight="1">
      <c r="A67" s="149" t="s">
        <v>9851</v>
      </c>
      <c r="B67" s="149" t="s">
        <v>9870</v>
      </c>
      <c r="C67" s="149">
        <v>1</v>
      </c>
      <c r="D67" s="149" t="s">
        <v>9850</v>
      </c>
      <c r="E67" s="151">
        <v>12901</v>
      </c>
      <c r="F67" s="152">
        <v>12901</v>
      </c>
      <c r="G67" s="151">
        <v>348307</v>
      </c>
      <c r="H67" s="152">
        <v>348307</v>
      </c>
      <c r="I67" s="151">
        <v>1360024</v>
      </c>
      <c r="J67" s="152">
        <v>1360024</v>
      </c>
      <c r="K67" s="151">
        <v>1721232</v>
      </c>
      <c r="L67" s="152">
        <v>1721232</v>
      </c>
      <c r="M67" s="150" t="s">
        <v>52</v>
      </c>
      <c r="N67" s="7" t="s">
        <v>73</v>
      </c>
      <c r="O67" s="7" t="s">
        <v>548</v>
      </c>
      <c r="P67" s="7" t="s">
        <v>56</v>
      </c>
      <c r="Q67" s="7" t="s">
        <v>56</v>
      </c>
      <c r="R67" s="7" t="s">
        <v>57</v>
      </c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7" t="s">
        <v>52</v>
      </c>
      <c r="AK67" s="7" t="s">
        <v>567</v>
      </c>
      <c r="AL67" s="7" t="s">
        <v>52</v>
      </c>
      <c r="AM67" s="7" t="s">
        <v>52</v>
      </c>
    </row>
    <row r="68" spans="1:39" ht="30" customHeight="1">
      <c r="A68" s="149" t="s">
        <v>9852</v>
      </c>
      <c r="B68" s="149" t="s">
        <v>9870</v>
      </c>
      <c r="C68" s="149">
        <v>1</v>
      </c>
      <c r="D68" s="149" t="s">
        <v>9850</v>
      </c>
      <c r="E68" s="151">
        <v>28047</v>
      </c>
      <c r="F68" s="152">
        <v>28047</v>
      </c>
      <c r="G68" s="151">
        <v>934918</v>
      </c>
      <c r="H68" s="152">
        <v>934918</v>
      </c>
      <c r="I68" s="151">
        <v>0</v>
      </c>
      <c r="J68" s="152">
        <v>0</v>
      </c>
      <c r="K68" s="151">
        <v>962965</v>
      </c>
      <c r="L68" s="152">
        <v>962965</v>
      </c>
      <c r="M68" s="150" t="s">
        <v>52</v>
      </c>
      <c r="N68" s="7" t="s">
        <v>73</v>
      </c>
      <c r="O68" s="7" t="s">
        <v>550</v>
      </c>
      <c r="P68" s="7" t="s">
        <v>56</v>
      </c>
      <c r="Q68" s="7" t="s">
        <v>56</v>
      </c>
      <c r="R68" s="7" t="s">
        <v>57</v>
      </c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7" t="s">
        <v>52</v>
      </c>
      <c r="AK68" s="7" t="s">
        <v>568</v>
      </c>
      <c r="AL68" s="7" t="s">
        <v>52</v>
      </c>
      <c r="AM68" s="7" t="s">
        <v>52</v>
      </c>
    </row>
    <row r="69" spans="1:39" ht="30" customHeight="1">
      <c r="A69" s="149" t="s">
        <v>9853</v>
      </c>
      <c r="B69" s="149" t="s">
        <v>9854</v>
      </c>
      <c r="C69" s="149">
        <v>1667</v>
      </c>
      <c r="D69" s="149" t="s">
        <v>9855</v>
      </c>
      <c r="E69" s="151">
        <v>47</v>
      </c>
      <c r="F69" s="152">
        <v>78349</v>
      </c>
      <c r="G69" s="151">
        <v>255</v>
      </c>
      <c r="H69" s="152">
        <v>425085</v>
      </c>
      <c r="I69" s="151">
        <v>34</v>
      </c>
      <c r="J69" s="152">
        <v>56678</v>
      </c>
      <c r="K69" s="151">
        <v>336</v>
      </c>
      <c r="L69" s="152">
        <v>560112</v>
      </c>
      <c r="M69" s="150" t="s">
        <v>52</v>
      </c>
      <c r="N69" s="7" t="s">
        <v>73</v>
      </c>
      <c r="O69" s="7" t="s">
        <v>552</v>
      </c>
      <c r="P69" s="7" t="s">
        <v>57</v>
      </c>
      <c r="Q69" s="7" t="s">
        <v>56</v>
      </c>
      <c r="R69" s="7" t="s">
        <v>56</v>
      </c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7" t="s">
        <v>52</v>
      </c>
      <c r="AK69" s="7" t="s">
        <v>569</v>
      </c>
      <c r="AL69" s="7" t="s">
        <v>52</v>
      </c>
      <c r="AM69" s="7" t="s">
        <v>52</v>
      </c>
    </row>
    <row r="70" spans="1:39" ht="30" customHeight="1">
      <c r="A70" s="149" t="s">
        <v>9856</v>
      </c>
      <c r="B70" s="149" t="s">
        <v>9854</v>
      </c>
      <c r="C70" s="149">
        <v>1667</v>
      </c>
      <c r="D70" s="149" t="s">
        <v>9855</v>
      </c>
      <c r="E70" s="151">
        <v>139</v>
      </c>
      <c r="F70" s="152">
        <v>231713</v>
      </c>
      <c r="G70" s="151">
        <v>644</v>
      </c>
      <c r="H70" s="152">
        <v>1073548</v>
      </c>
      <c r="I70" s="151">
        <v>248</v>
      </c>
      <c r="J70" s="152">
        <v>413416</v>
      </c>
      <c r="K70" s="151">
        <v>1031</v>
      </c>
      <c r="L70" s="152">
        <v>1718677</v>
      </c>
      <c r="M70" s="150" t="s">
        <v>52</v>
      </c>
      <c r="N70" s="7" t="s">
        <v>73</v>
      </c>
      <c r="O70" s="7" t="s">
        <v>554</v>
      </c>
      <c r="P70" s="7" t="s">
        <v>57</v>
      </c>
      <c r="Q70" s="7" t="s">
        <v>56</v>
      </c>
      <c r="R70" s="7" t="s">
        <v>56</v>
      </c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7" t="s">
        <v>52</v>
      </c>
      <c r="AK70" s="7" t="s">
        <v>570</v>
      </c>
      <c r="AL70" s="7" t="s">
        <v>52</v>
      </c>
      <c r="AM70" s="7" t="s">
        <v>52</v>
      </c>
    </row>
    <row r="71" spans="1:39" ht="30" customHeight="1">
      <c r="A71" s="149" t="s">
        <v>9857</v>
      </c>
      <c r="B71" s="149" t="s">
        <v>9854</v>
      </c>
      <c r="C71" s="149">
        <v>1667</v>
      </c>
      <c r="D71" s="149" t="s">
        <v>9855</v>
      </c>
      <c r="E71" s="151">
        <v>15</v>
      </c>
      <c r="F71" s="152">
        <v>25005</v>
      </c>
      <c r="G71" s="151">
        <v>81</v>
      </c>
      <c r="H71" s="152">
        <v>135027</v>
      </c>
      <c r="I71" s="151">
        <v>11</v>
      </c>
      <c r="J71" s="152">
        <v>18337</v>
      </c>
      <c r="K71" s="151">
        <v>107</v>
      </c>
      <c r="L71" s="152">
        <v>178369</v>
      </c>
      <c r="M71" s="150" t="s">
        <v>52</v>
      </c>
      <c r="N71" s="7" t="s">
        <v>63</v>
      </c>
      <c r="O71" s="7" t="s">
        <v>63</v>
      </c>
      <c r="P71" s="7" t="s">
        <v>52</v>
      </c>
      <c r="Q71" s="7" t="s">
        <v>52</v>
      </c>
      <c r="R71" s="7" t="s">
        <v>52</v>
      </c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7" t="s">
        <v>52</v>
      </c>
      <c r="AK71" s="7" t="s">
        <v>52</v>
      </c>
      <c r="AL71" s="7" t="s">
        <v>52</v>
      </c>
      <c r="AM71" s="7" t="s">
        <v>52</v>
      </c>
    </row>
    <row r="72" spans="1:39" ht="30" customHeight="1">
      <c r="A72" s="149" t="s">
        <v>9858</v>
      </c>
      <c r="B72" s="149" t="s">
        <v>9879</v>
      </c>
      <c r="C72" s="149">
        <v>1</v>
      </c>
      <c r="D72" s="149" t="s">
        <v>9850</v>
      </c>
      <c r="E72" s="151">
        <v>666082</v>
      </c>
      <c r="F72" s="152">
        <v>666082</v>
      </c>
      <c r="G72" s="151">
        <v>9879723</v>
      </c>
      <c r="H72" s="152">
        <v>9879723</v>
      </c>
      <c r="I72" s="151">
        <v>503680</v>
      </c>
      <c r="J72" s="152">
        <v>503680</v>
      </c>
      <c r="K72" s="151">
        <v>11049485</v>
      </c>
      <c r="L72" s="152">
        <v>11049485</v>
      </c>
      <c r="M72" s="150" t="s">
        <v>52</v>
      </c>
    </row>
    <row r="73" spans="1:39" ht="30" customHeight="1">
      <c r="A73" s="149" t="s">
        <v>9860</v>
      </c>
      <c r="B73" s="149"/>
      <c r="C73" s="149"/>
      <c r="D73" s="149"/>
      <c r="E73" s="149"/>
      <c r="F73" s="153">
        <v>1070144</v>
      </c>
      <c r="G73" s="149"/>
      <c r="H73" s="153">
        <v>13731526</v>
      </c>
      <c r="I73" s="149"/>
      <c r="J73" s="153">
        <v>2352135</v>
      </c>
      <c r="K73" s="149"/>
      <c r="L73" s="153">
        <v>17153805</v>
      </c>
      <c r="M73" s="150"/>
      <c r="N73" s="117" t="s">
        <v>74</v>
      </c>
    </row>
    <row r="74" spans="1:39" ht="30" customHeight="1">
      <c r="A74" s="149"/>
      <c r="B74" s="149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50"/>
      <c r="N74" s="7" t="s">
        <v>74</v>
      </c>
      <c r="O74" s="7" t="s">
        <v>571</v>
      </c>
      <c r="P74" s="7" t="s">
        <v>56</v>
      </c>
      <c r="Q74" s="7" t="s">
        <v>56</v>
      </c>
      <c r="R74" s="7" t="s">
        <v>57</v>
      </c>
      <c r="S74" s="120"/>
      <c r="T74" s="120"/>
      <c r="U74" s="120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7" t="s">
        <v>52</v>
      </c>
      <c r="AK74" s="7" t="s">
        <v>572</v>
      </c>
      <c r="AL74" s="7" t="s">
        <v>52</v>
      </c>
      <c r="AM74" s="7" t="s">
        <v>52</v>
      </c>
    </row>
    <row r="75" spans="1:39" ht="30" customHeight="1">
      <c r="A75" s="149" t="s">
        <v>9880</v>
      </c>
      <c r="B75" s="149" t="s">
        <v>998</v>
      </c>
      <c r="C75" s="149">
        <v>1</v>
      </c>
      <c r="D75" s="149" t="s">
        <v>960</v>
      </c>
      <c r="E75" s="149"/>
      <c r="F75" s="149"/>
      <c r="G75" s="149"/>
      <c r="H75" s="149"/>
      <c r="I75" s="149"/>
      <c r="J75" s="149"/>
      <c r="K75" s="149"/>
      <c r="L75" s="149"/>
      <c r="M75" s="150" t="s">
        <v>52</v>
      </c>
      <c r="N75" s="7" t="s">
        <v>74</v>
      </c>
      <c r="O75" s="7" t="s">
        <v>573</v>
      </c>
      <c r="P75" s="7" t="s">
        <v>56</v>
      </c>
      <c r="Q75" s="7" t="s">
        <v>56</v>
      </c>
      <c r="R75" s="7" t="s">
        <v>57</v>
      </c>
      <c r="S75" s="120"/>
      <c r="T75" s="120"/>
      <c r="U75" s="120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7" t="s">
        <v>52</v>
      </c>
      <c r="AK75" s="7" t="s">
        <v>574</v>
      </c>
      <c r="AL75" s="7" t="s">
        <v>52</v>
      </c>
      <c r="AM75" s="7" t="s">
        <v>52</v>
      </c>
    </row>
    <row r="76" spans="1:39" ht="30" customHeight="1">
      <c r="A76" s="149" t="s">
        <v>9848</v>
      </c>
      <c r="B76" s="149" t="s">
        <v>9870</v>
      </c>
      <c r="C76" s="149">
        <v>1</v>
      </c>
      <c r="D76" s="149" t="s">
        <v>9850</v>
      </c>
      <c r="E76" s="151">
        <v>28047</v>
      </c>
      <c r="F76" s="152">
        <v>28047</v>
      </c>
      <c r="G76" s="151">
        <v>934918</v>
      </c>
      <c r="H76" s="152">
        <v>934918</v>
      </c>
      <c r="I76" s="151">
        <v>0</v>
      </c>
      <c r="J76" s="152">
        <v>0</v>
      </c>
      <c r="K76" s="151">
        <v>962965</v>
      </c>
      <c r="L76" s="152">
        <v>962965</v>
      </c>
      <c r="M76" s="150" t="s">
        <v>52</v>
      </c>
      <c r="N76" s="7" t="s">
        <v>74</v>
      </c>
      <c r="O76" s="7" t="s">
        <v>496</v>
      </c>
      <c r="P76" s="7" t="s">
        <v>56</v>
      </c>
      <c r="Q76" s="7" t="s">
        <v>56</v>
      </c>
      <c r="R76" s="7" t="s">
        <v>57</v>
      </c>
      <c r="S76" s="120"/>
      <c r="T76" s="120"/>
      <c r="U76" s="120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7" t="s">
        <v>52</v>
      </c>
      <c r="AK76" s="7" t="s">
        <v>575</v>
      </c>
      <c r="AL76" s="7" t="s">
        <v>52</v>
      </c>
      <c r="AM76" s="7" t="s">
        <v>52</v>
      </c>
    </row>
    <row r="77" spans="1:39" ht="30" customHeight="1">
      <c r="A77" s="149" t="s">
        <v>9851</v>
      </c>
      <c r="B77" s="149" t="s">
        <v>9873</v>
      </c>
      <c r="C77" s="149">
        <v>1</v>
      </c>
      <c r="D77" s="149" t="s">
        <v>9850</v>
      </c>
      <c r="E77" s="151">
        <v>12901</v>
      </c>
      <c r="F77" s="152">
        <v>12901</v>
      </c>
      <c r="G77" s="151">
        <v>372688</v>
      </c>
      <c r="H77" s="152">
        <v>372688</v>
      </c>
      <c r="I77" s="151">
        <v>1360024</v>
      </c>
      <c r="J77" s="152">
        <v>1360024</v>
      </c>
      <c r="K77" s="151">
        <v>1745613</v>
      </c>
      <c r="L77" s="152">
        <v>1745613</v>
      </c>
      <c r="M77" s="150" t="s">
        <v>52</v>
      </c>
      <c r="N77" s="7" t="s">
        <v>74</v>
      </c>
      <c r="O77" s="7" t="s">
        <v>498</v>
      </c>
      <c r="P77" s="7" t="s">
        <v>56</v>
      </c>
      <c r="Q77" s="7" t="s">
        <v>56</v>
      </c>
      <c r="R77" s="7" t="s">
        <v>57</v>
      </c>
      <c r="S77" s="120"/>
      <c r="T77" s="120"/>
      <c r="U77" s="120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7" t="s">
        <v>52</v>
      </c>
      <c r="AK77" s="7" t="s">
        <v>576</v>
      </c>
      <c r="AL77" s="7" t="s">
        <v>52</v>
      </c>
      <c r="AM77" s="7" t="s">
        <v>52</v>
      </c>
    </row>
    <row r="78" spans="1:39" ht="30" customHeight="1">
      <c r="A78" s="149" t="s">
        <v>9852</v>
      </c>
      <c r="B78" s="149" t="s">
        <v>9873</v>
      </c>
      <c r="C78" s="149">
        <v>1</v>
      </c>
      <c r="D78" s="149" t="s">
        <v>9850</v>
      </c>
      <c r="E78" s="151">
        <v>28047</v>
      </c>
      <c r="F78" s="152">
        <v>28047</v>
      </c>
      <c r="G78" s="151">
        <v>1000362</v>
      </c>
      <c r="H78" s="152">
        <v>1000362</v>
      </c>
      <c r="I78" s="151">
        <v>0</v>
      </c>
      <c r="J78" s="152">
        <v>0</v>
      </c>
      <c r="K78" s="151">
        <v>1028409</v>
      </c>
      <c r="L78" s="152">
        <v>1028409</v>
      </c>
      <c r="M78" s="150" t="s">
        <v>52</v>
      </c>
      <c r="N78" s="7" t="s">
        <v>74</v>
      </c>
      <c r="O78" s="7" t="s">
        <v>500</v>
      </c>
      <c r="P78" s="7" t="s">
        <v>56</v>
      </c>
      <c r="Q78" s="7" t="s">
        <v>56</v>
      </c>
      <c r="R78" s="7" t="s">
        <v>57</v>
      </c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7" t="s">
        <v>52</v>
      </c>
      <c r="AK78" s="7" t="s">
        <v>577</v>
      </c>
      <c r="AL78" s="7" t="s">
        <v>52</v>
      </c>
      <c r="AM78" s="7" t="s">
        <v>52</v>
      </c>
    </row>
    <row r="79" spans="1:39" ht="30" customHeight="1">
      <c r="A79" s="149" t="s">
        <v>9853</v>
      </c>
      <c r="B79" s="149" t="s">
        <v>9854</v>
      </c>
      <c r="C79" s="149">
        <v>1667</v>
      </c>
      <c r="D79" s="149" t="s">
        <v>9855</v>
      </c>
      <c r="E79" s="151">
        <v>47</v>
      </c>
      <c r="F79" s="152">
        <v>78349</v>
      </c>
      <c r="G79" s="151">
        <v>255</v>
      </c>
      <c r="H79" s="152">
        <v>425085</v>
      </c>
      <c r="I79" s="151">
        <v>34</v>
      </c>
      <c r="J79" s="152">
        <v>56678</v>
      </c>
      <c r="K79" s="151">
        <v>336</v>
      </c>
      <c r="L79" s="152">
        <v>560112</v>
      </c>
      <c r="M79" s="150" t="s">
        <v>52</v>
      </c>
      <c r="N79" s="7" t="s">
        <v>74</v>
      </c>
      <c r="O79" s="7" t="s">
        <v>502</v>
      </c>
      <c r="P79" s="7" t="s">
        <v>56</v>
      </c>
      <c r="Q79" s="7" t="s">
        <v>56</v>
      </c>
      <c r="R79" s="7" t="s">
        <v>57</v>
      </c>
      <c r="S79" s="120"/>
      <c r="T79" s="120"/>
      <c r="U79" s="120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7" t="s">
        <v>52</v>
      </c>
      <c r="AK79" s="7" t="s">
        <v>578</v>
      </c>
      <c r="AL79" s="7" t="s">
        <v>52</v>
      </c>
      <c r="AM79" s="7" t="s">
        <v>52</v>
      </c>
    </row>
    <row r="80" spans="1:39" ht="30" customHeight="1">
      <c r="A80" s="149" t="s">
        <v>9856</v>
      </c>
      <c r="B80" s="149" t="s">
        <v>9863</v>
      </c>
      <c r="C80" s="149">
        <v>1667</v>
      </c>
      <c r="D80" s="149" t="s">
        <v>9855</v>
      </c>
      <c r="E80" s="151">
        <v>139</v>
      </c>
      <c r="F80" s="152">
        <v>231713</v>
      </c>
      <c r="G80" s="151">
        <v>689</v>
      </c>
      <c r="H80" s="152">
        <v>1148563</v>
      </c>
      <c r="I80" s="151">
        <v>248</v>
      </c>
      <c r="J80" s="152">
        <v>413416</v>
      </c>
      <c r="K80" s="151">
        <v>1076</v>
      </c>
      <c r="L80" s="152">
        <v>1793692</v>
      </c>
      <c r="M80" s="150" t="s">
        <v>52</v>
      </c>
      <c r="N80" s="7" t="s">
        <v>74</v>
      </c>
      <c r="O80" s="7" t="s">
        <v>504</v>
      </c>
      <c r="P80" s="7" t="s">
        <v>56</v>
      </c>
      <c r="Q80" s="7" t="s">
        <v>56</v>
      </c>
      <c r="R80" s="7" t="s">
        <v>57</v>
      </c>
      <c r="S80" s="120"/>
      <c r="T80" s="120"/>
      <c r="U80" s="120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7" t="s">
        <v>52</v>
      </c>
      <c r="AK80" s="7" t="s">
        <v>579</v>
      </c>
      <c r="AL80" s="7" t="s">
        <v>52</v>
      </c>
      <c r="AM80" s="7" t="s">
        <v>52</v>
      </c>
    </row>
    <row r="81" spans="1:39" ht="30" customHeight="1">
      <c r="A81" s="149" t="s">
        <v>9857</v>
      </c>
      <c r="B81" s="149" t="s">
        <v>9863</v>
      </c>
      <c r="C81" s="149">
        <v>1667</v>
      </c>
      <c r="D81" s="149" t="s">
        <v>9855</v>
      </c>
      <c r="E81" s="151">
        <v>15</v>
      </c>
      <c r="F81" s="152">
        <v>25005</v>
      </c>
      <c r="G81" s="151">
        <v>86</v>
      </c>
      <c r="H81" s="152">
        <v>143362</v>
      </c>
      <c r="I81" s="151">
        <v>11</v>
      </c>
      <c r="J81" s="152">
        <v>18337</v>
      </c>
      <c r="K81" s="151">
        <v>112</v>
      </c>
      <c r="L81" s="152">
        <v>186704</v>
      </c>
      <c r="M81" s="150" t="s">
        <v>52</v>
      </c>
      <c r="N81" s="7" t="s">
        <v>74</v>
      </c>
      <c r="O81" s="7" t="s">
        <v>506</v>
      </c>
      <c r="P81" s="7" t="s">
        <v>56</v>
      </c>
      <c r="Q81" s="7" t="s">
        <v>56</v>
      </c>
      <c r="R81" s="7" t="s">
        <v>57</v>
      </c>
      <c r="S81" s="120"/>
      <c r="T81" s="120"/>
      <c r="U81" s="120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7" t="s">
        <v>52</v>
      </c>
      <c r="AK81" s="7" t="s">
        <v>580</v>
      </c>
      <c r="AL81" s="7" t="s">
        <v>52</v>
      </c>
      <c r="AM81" s="7" t="s">
        <v>52</v>
      </c>
    </row>
    <row r="82" spans="1:39" ht="30" customHeight="1">
      <c r="A82" s="149" t="s">
        <v>9858</v>
      </c>
      <c r="B82" s="149" t="s">
        <v>9881</v>
      </c>
      <c r="C82" s="149">
        <v>1</v>
      </c>
      <c r="D82" s="149" t="s">
        <v>9850</v>
      </c>
      <c r="E82" s="151">
        <v>666082</v>
      </c>
      <c r="F82" s="152">
        <v>666082</v>
      </c>
      <c r="G82" s="151">
        <v>10571303</v>
      </c>
      <c r="H82" s="152">
        <v>10571303</v>
      </c>
      <c r="I82" s="151">
        <v>503680</v>
      </c>
      <c r="J82" s="152">
        <v>503680</v>
      </c>
      <c r="K82" s="151">
        <v>11741065</v>
      </c>
      <c r="L82" s="152">
        <v>11741065</v>
      </c>
      <c r="M82" s="150" t="s">
        <v>52</v>
      </c>
      <c r="N82" s="7" t="s">
        <v>74</v>
      </c>
      <c r="O82" s="7" t="s">
        <v>508</v>
      </c>
      <c r="P82" s="7" t="s">
        <v>56</v>
      </c>
      <c r="Q82" s="7" t="s">
        <v>56</v>
      </c>
      <c r="R82" s="7" t="s">
        <v>57</v>
      </c>
      <c r="S82" s="120"/>
      <c r="T82" s="120"/>
      <c r="U82" s="120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7" t="s">
        <v>52</v>
      </c>
      <c r="AK82" s="7" t="s">
        <v>581</v>
      </c>
      <c r="AL82" s="7" t="s">
        <v>52</v>
      </c>
      <c r="AM82" s="7" t="s">
        <v>52</v>
      </c>
    </row>
    <row r="83" spans="1:39" ht="30" customHeight="1">
      <c r="A83" s="149" t="s">
        <v>9860</v>
      </c>
      <c r="B83" s="149"/>
      <c r="C83" s="149"/>
      <c r="D83" s="149"/>
      <c r="E83" s="149"/>
      <c r="F83" s="153">
        <v>1070144</v>
      </c>
      <c r="G83" s="149"/>
      <c r="H83" s="153">
        <v>14596281</v>
      </c>
      <c r="I83" s="149"/>
      <c r="J83" s="153">
        <v>2352135</v>
      </c>
      <c r="K83" s="149"/>
      <c r="L83" s="153">
        <v>18018560</v>
      </c>
      <c r="M83" s="150"/>
      <c r="N83" s="7" t="s">
        <v>74</v>
      </c>
      <c r="O83" s="7" t="s">
        <v>510</v>
      </c>
      <c r="P83" s="7" t="s">
        <v>56</v>
      </c>
      <c r="Q83" s="7" t="s">
        <v>56</v>
      </c>
      <c r="R83" s="7" t="s">
        <v>57</v>
      </c>
      <c r="S83" s="120"/>
      <c r="T83" s="120"/>
      <c r="U83" s="120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7" t="s">
        <v>52</v>
      </c>
      <c r="AK83" s="7" t="s">
        <v>582</v>
      </c>
      <c r="AL83" s="7" t="s">
        <v>52</v>
      </c>
      <c r="AM83" s="7" t="s">
        <v>52</v>
      </c>
    </row>
    <row r="84" spans="1:39" ht="30" customHeight="1">
      <c r="A84" s="149"/>
      <c r="B84" s="149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50"/>
      <c r="N84" s="7" t="s">
        <v>74</v>
      </c>
      <c r="O84" s="7" t="s">
        <v>512</v>
      </c>
      <c r="P84" s="7" t="s">
        <v>56</v>
      </c>
      <c r="Q84" s="7" t="s">
        <v>56</v>
      </c>
      <c r="R84" s="7" t="s">
        <v>57</v>
      </c>
      <c r="S84" s="120"/>
      <c r="T84" s="120"/>
      <c r="U84" s="120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7" t="s">
        <v>52</v>
      </c>
      <c r="AK84" s="7" t="s">
        <v>583</v>
      </c>
      <c r="AL84" s="7" t="s">
        <v>52</v>
      </c>
      <c r="AM84" s="7" t="s">
        <v>52</v>
      </c>
    </row>
    <row r="85" spans="1:39" ht="30" customHeight="1">
      <c r="A85" s="149" t="s">
        <v>9882</v>
      </c>
      <c r="B85" s="149" t="s">
        <v>1002</v>
      </c>
      <c r="C85" s="149">
        <v>1</v>
      </c>
      <c r="D85" s="149" t="s">
        <v>960</v>
      </c>
      <c r="E85" s="149"/>
      <c r="F85" s="149"/>
      <c r="G85" s="149"/>
      <c r="H85" s="149"/>
      <c r="I85" s="149"/>
      <c r="J85" s="149"/>
      <c r="K85" s="149"/>
      <c r="L85" s="149"/>
      <c r="M85" s="150" t="s">
        <v>52</v>
      </c>
      <c r="N85" s="7" t="s">
        <v>74</v>
      </c>
      <c r="O85" s="7" t="s">
        <v>548</v>
      </c>
      <c r="P85" s="7" t="s">
        <v>56</v>
      </c>
      <c r="Q85" s="7" t="s">
        <v>56</v>
      </c>
      <c r="R85" s="7" t="s">
        <v>57</v>
      </c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7" t="s">
        <v>52</v>
      </c>
      <c r="AK85" s="7" t="s">
        <v>584</v>
      </c>
      <c r="AL85" s="7" t="s">
        <v>52</v>
      </c>
      <c r="AM85" s="7" t="s">
        <v>52</v>
      </c>
    </row>
    <row r="86" spans="1:39" ht="30" customHeight="1">
      <c r="A86" s="149" t="s">
        <v>9848</v>
      </c>
      <c r="B86" s="149" t="s">
        <v>9870</v>
      </c>
      <c r="C86" s="149">
        <v>1</v>
      </c>
      <c r="D86" s="149" t="s">
        <v>9850</v>
      </c>
      <c r="E86" s="151">
        <v>28047</v>
      </c>
      <c r="F86" s="152">
        <v>28047</v>
      </c>
      <c r="G86" s="151">
        <v>934918</v>
      </c>
      <c r="H86" s="152">
        <v>934918</v>
      </c>
      <c r="I86" s="151">
        <v>0</v>
      </c>
      <c r="J86" s="152">
        <v>0</v>
      </c>
      <c r="K86" s="151">
        <v>962965</v>
      </c>
      <c r="L86" s="152">
        <v>962965</v>
      </c>
      <c r="M86" s="150" t="s">
        <v>52</v>
      </c>
      <c r="N86" s="7" t="s">
        <v>74</v>
      </c>
      <c r="O86" s="7" t="s">
        <v>550</v>
      </c>
      <c r="P86" s="7" t="s">
        <v>56</v>
      </c>
      <c r="Q86" s="7" t="s">
        <v>56</v>
      </c>
      <c r="R86" s="7" t="s">
        <v>57</v>
      </c>
      <c r="S86" s="120"/>
      <c r="T86" s="120"/>
      <c r="U86" s="120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7" t="s">
        <v>52</v>
      </c>
      <c r="AK86" s="7" t="s">
        <v>585</v>
      </c>
      <c r="AL86" s="7" t="s">
        <v>52</v>
      </c>
      <c r="AM86" s="7" t="s">
        <v>52</v>
      </c>
    </row>
    <row r="87" spans="1:39" ht="30" customHeight="1">
      <c r="A87" s="149" t="s">
        <v>9851</v>
      </c>
      <c r="B87" s="149" t="s">
        <v>9876</v>
      </c>
      <c r="C87" s="149">
        <v>1</v>
      </c>
      <c r="D87" s="149" t="s">
        <v>9850</v>
      </c>
      <c r="E87" s="151">
        <v>16126</v>
      </c>
      <c r="F87" s="152">
        <v>16126</v>
      </c>
      <c r="G87" s="151">
        <v>848998</v>
      </c>
      <c r="H87" s="152">
        <v>848998</v>
      </c>
      <c r="I87" s="151">
        <v>1700030</v>
      </c>
      <c r="J87" s="152">
        <v>1700030</v>
      </c>
      <c r="K87" s="151">
        <v>2565154</v>
      </c>
      <c r="L87" s="152">
        <v>2565154</v>
      </c>
      <c r="M87" s="150" t="s">
        <v>52</v>
      </c>
      <c r="N87" s="7" t="s">
        <v>74</v>
      </c>
      <c r="O87" s="7" t="s">
        <v>586</v>
      </c>
      <c r="P87" s="7" t="s">
        <v>57</v>
      </c>
      <c r="Q87" s="7" t="s">
        <v>56</v>
      </c>
      <c r="R87" s="7" t="s">
        <v>56</v>
      </c>
      <c r="S87" s="120"/>
      <c r="T87" s="120"/>
      <c r="U87" s="120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7" t="s">
        <v>52</v>
      </c>
      <c r="AK87" s="7" t="s">
        <v>587</v>
      </c>
      <c r="AL87" s="7" t="s">
        <v>52</v>
      </c>
      <c r="AM87" s="7" t="s">
        <v>52</v>
      </c>
    </row>
    <row r="88" spans="1:39" ht="30" customHeight="1">
      <c r="A88" s="149" t="s">
        <v>9852</v>
      </c>
      <c r="B88" s="149" t="s">
        <v>9876</v>
      </c>
      <c r="C88" s="149">
        <v>1</v>
      </c>
      <c r="D88" s="149" t="s">
        <v>9850</v>
      </c>
      <c r="E88" s="151">
        <v>35058</v>
      </c>
      <c r="F88" s="152">
        <v>35058</v>
      </c>
      <c r="G88" s="151">
        <v>2278862</v>
      </c>
      <c r="H88" s="152">
        <v>2278862</v>
      </c>
      <c r="I88" s="151">
        <v>0</v>
      </c>
      <c r="J88" s="152">
        <v>0</v>
      </c>
      <c r="K88" s="151">
        <v>2313920</v>
      </c>
      <c r="L88" s="152">
        <v>2313920</v>
      </c>
      <c r="M88" s="150" t="s">
        <v>52</v>
      </c>
      <c r="N88" s="7" t="s">
        <v>74</v>
      </c>
      <c r="O88" s="7" t="s">
        <v>588</v>
      </c>
      <c r="P88" s="7" t="s">
        <v>57</v>
      </c>
      <c r="Q88" s="7" t="s">
        <v>56</v>
      </c>
      <c r="R88" s="7" t="s">
        <v>56</v>
      </c>
      <c r="S88" s="120"/>
      <c r="T88" s="120"/>
      <c r="U88" s="120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7" t="s">
        <v>52</v>
      </c>
      <c r="AK88" s="7" t="s">
        <v>589</v>
      </c>
      <c r="AL88" s="7" t="s">
        <v>52</v>
      </c>
      <c r="AM88" s="7" t="s">
        <v>52</v>
      </c>
    </row>
    <row r="89" spans="1:39" ht="30" customHeight="1">
      <c r="A89" s="149" t="s">
        <v>9853</v>
      </c>
      <c r="B89" s="149" t="s">
        <v>9854</v>
      </c>
      <c r="C89" s="149">
        <v>1667</v>
      </c>
      <c r="D89" s="149" t="s">
        <v>9855</v>
      </c>
      <c r="E89" s="151">
        <v>47</v>
      </c>
      <c r="F89" s="152">
        <v>78349</v>
      </c>
      <c r="G89" s="151">
        <v>255</v>
      </c>
      <c r="H89" s="152">
        <v>425085</v>
      </c>
      <c r="I89" s="151">
        <v>34</v>
      </c>
      <c r="J89" s="152">
        <v>56678</v>
      </c>
      <c r="K89" s="151">
        <v>336</v>
      </c>
      <c r="L89" s="152">
        <v>560112</v>
      </c>
      <c r="M89" s="150" t="s">
        <v>52</v>
      </c>
      <c r="N89" s="7" t="s">
        <v>63</v>
      </c>
      <c r="O89" s="7" t="s">
        <v>63</v>
      </c>
      <c r="P89" s="7" t="s">
        <v>52</v>
      </c>
      <c r="Q89" s="7" t="s">
        <v>52</v>
      </c>
      <c r="R89" s="7" t="s">
        <v>52</v>
      </c>
      <c r="S89" s="120"/>
      <c r="T89" s="120"/>
      <c r="U89" s="120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7" t="s">
        <v>52</v>
      </c>
      <c r="AK89" s="7" t="s">
        <v>52</v>
      </c>
      <c r="AL89" s="7" t="s">
        <v>52</v>
      </c>
      <c r="AM89" s="7" t="s">
        <v>52</v>
      </c>
    </row>
    <row r="90" spans="1:39" ht="30" customHeight="1">
      <c r="A90" s="149" t="s">
        <v>9856</v>
      </c>
      <c r="B90" s="149" t="s">
        <v>9867</v>
      </c>
      <c r="C90" s="149">
        <v>1667</v>
      </c>
      <c r="D90" s="149" t="s">
        <v>9855</v>
      </c>
      <c r="E90" s="151">
        <v>173</v>
      </c>
      <c r="F90" s="152">
        <v>288391</v>
      </c>
      <c r="G90" s="151">
        <v>1569</v>
      </c>
      <c r="H90" s="152">
        <v>2615523</v>
      </c>
      <c r="I90" s="151">
        <v>310</v>
      </c>
      <c r="J90" s="152">
        <v>516770</v>
      </c>
      <c r="K90" s="151">
        <v>2052</v>
      </c>
      <c r="L90" s="152">
        <v>3420684</v>
      </c>
      <c r="M90" s="150" t="s">
        <v>52</v>
      </c>
    </row>
    <row r="91" spans="1:39" ht="30" customHeight="1">
      <c r="A91" s="149" t="s">
        <v>9857</v>
      </c>
      <c r="B91" s="149" t="s">
        <v>9867</v>
      </c>
      <c r="C91" s="149">
        <v>1667</v>
      </c>
      <c r="D91" s="149" t="s">
        <v>9855</v>
      </c>
      <c r="E91" s="151">
        <v>18</v>
      </c>
      <c r="F91" s="152">
        <v>30006</v>
      </c>
      <c r="G91" s="151">
        <v>197</v>
      </c>
      <c r="H91" s="152">
        <v>328399</v>
      </c>
      <c r="I91" s="151">
        <v>13</v>
      </c>
      <c r="J91" s="152">
        <v>21671</v>
      </c>
      <c r="K91" s="151">
        <v>228</v>
      </c>
      <c r="L91" s="152">
        <v>380076</v>
      </c>
      <c r="M91" s="150" t="s">
        <v>52</v>
      </c>
      <c r="N91" s="117" t="s">
        <v>75</v>
      </c>
    </row>
    <row r="92" spans="1:39" ht="30" customHeight="1">
      <c r="A92" s="149" t="s">
        <v>9858</v>
      </c>
      <c r="B92" s="149" t="s">
        <v>9883</v>
      </c>
      <c r="C92" s="149">
        <v>1</v>
      </c>
      <c r="D92" s="149" t="s">
        <v>9850</v>
      </c>
      <c r="E92" s="151">
        <v>770580</v>
      </c>
      <c r="F92" s="152">
        <v>770580</v>
      </c>
      <c r="G92" s="151">
        <v>24081826</v>
      </c>
      <c r="H92" s="152">
        <v>24081826</v>
      </c>
      <c r="I92" s="151">
        <v>629600</v>
      </c>
      <c r="J92" s="152">
        <v>629600</v>
      </c>
      <c r="K92" s="151">
        <v>25482006</v>
      </c>
      <c r="L92" s="152">
        <v>25482006</v>
      </c>
      <c r="M92" s="150" t="s">
        <v>52</v>
      </c>
      <c r="N92" s="7" t="s">
        <v>75</v>
      </c>
      <c r="O92" s="7" t="s">
        <v>590</v>
      </c>
      <c r="P92" s="7" t="s">
        <v>56</v>
      </c>
      <c r="Q92" s="7" t="s">
        <v>56</v>
      </c>
      <c r="R92" s="7" t="s">
        <v>57</v>
      </c>
      <c r="S92" s="120"/>
      <c r="T92" s="120"/>
      <c r="U92" s="120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7" t="s">
        <v>52</v>
      </c>
      <c r="AK92" s="7" t="s">
        <v>591</v>
      </c>
      <c r="AL92" s="7" t="s">
        <v>52</v>
      </c>
      <c r="AM92" s="7" t="s">
        <v>52</v>
      </c>
    </row>
    <row r="93" spans="1:39" ht="30" customHeight="1">
      <c r="A93" s="149" t="s">
        <v>9860</v>
      </c>
      <c r="B93" s="149"/>
      <c r="C93" s="149"/>
      <c r="D93" s="149"/>
      <c r="E93" s="149"/>
      <c r="F93" s="153">
        <v>1246557</v>
      </c>
      <c r="G93" s="149"/>
      <c r="H93" s="153">
        <v>31513611</v>
      </c>
      <c r="I93" s="149"/>
      <c r="J93" s="153">
        <v>2924749</v>
      </c>
      <c r="K93" s="149"/>
      <c r="L93" s="153">
        <v>35684917</v>
      </c>
      <c r="M93" s="150"/>
      <c r="N93" s="7" t="s">
        <v>75</v>
      </c>
      <c r="O93" s="7" t="s">
        <v>494</v>
      </c>
      <c r="P93" s="7" t="s">
        <v>56</v>
      </c>
      <c r="Q93" s="7" t="s">
        <v>56</v>
      </c>
      <c r="R93" s="7" t="s">
        <v>57</v>
      </c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7" t="s">
        <v>52</v>
      </c>
      <c r="AK93" s="7" t="s">
        <v>592</v>
      </c>
      <c r="AL93" s="7" t="s">
        <v>52</v>
      </c>
      <c r="AM93" s="7" t="s">
        <v>52</v>
      </c>
    </row>
    <row r="94" spans="1:39" ht="30" customHeight="1">
      <c r="A94" s="149"/>
      <c r="B94" s="149"/>
      <c r="C94" s="149"/>
      <c r="D94" s="149"/>
      <c r="E94" s="149"/>
      <c r="F94" s="149"/>
      <c r="G94" s="149"/>
      <c r="H94" s="149"/>
      <c r="I94" s="149"/>
      <c r="J94" s="149"/>
      <c r="K94" s="149"/>
      <c r="L94" s="149"/>
      <c r="M94" s="150"/>
      <c r="N94" s="7" t="s">
        <v>75</v>
      </c>
      <c r="O94" s="7" t="s">
        <v>496</v>
      </c>
      <c r="P94" s="7" t="s">
        <v>56</v>
      </c>
      <c r="Q94" s="7" t="s">
        <v>56</v>
      </c>
      <c r="R94" s="7" t="s">
        <v>57</v>
      </c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7" t="s">
        <v>52</v>
      </c>
      <c r="AK94" s="7" t="s">
        <v>593</v>
      </c>
      <c r="AL94" s="7" t="s">
        <v>52</v>
      </c>
      <c r="AM94" s="7" t="s">
        <v>52</v>
      </c>
    </row>
    <row r="95" spans="1:39" ht="30" customHeight="1">
      <c r="A95" s="149" t="s">
        <v>9884</v>
      </c>
      <c r="B95" s="149" t="s">
        <v>1008</v>
      </c>
      <c r="C95" s="149">
        <v>1</v>
      </c>
      <c r="D95" s="149" t="s">
        <v>960</v>
      </c>
      <c r="E95" s="149"/>
      <c r="F95" s="149"/>
      <c r="G95" s="149"/>
      <c r="H95" s="149"/>
      <c r="I95" s="149"/>
      <c r="J95" s="149"/>
      <c r="K95" s="149"/>
      <c r="L95" s="149"/>
      <c r="M95" s="150" t="s">
        <v>52</v>
      </c>
      <c r="N95" s="7" t="s">
        <v>75</v>
      </c>
      <c r="O95" s="7" t="s">
        <v>498</v>
      </c>
      <c r="P95" s="7" t="s">
        <v>56</v>
      </c>
      <c r="Q95" s="7" t="s">
        <v>56</v>
      </c>
      <c r="R95" s="7" t="s">
        <v>57</v>
      </c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7" t="s">
        <v>52</v>
      </c>
      <c r="AK95" s="7" t="s">
        <v>594</v>
      </c>
      <c r="AL95" s="7" t="s">
        <v>52</v>
      </c>
      <c r="AM95" s="7" t="s">
        <v>52</v>
      </c>
    </row>
    <row r="96" spans="1:39" ht="30" customHeight="1">
      <c r="A96" s="149" t="s">
        <v>9848</v>
      </c>
      <c r="B96" s="149" t="s">
        <v>9870</v>
      </c>
      <c r="C96" s="149">
        <v>1</v>
      </c>
      <c r="D96" s="149" t="s">
        <v>9850</v>
      </c>
      <c r="E96" s="151">
        <v>28047</v>
      </c>
      <c r="F96" s="152">
        <v>28047</v>
      </c>
      <c r="G96" s="151">
        <v>934918</v>
      </c>
      <c r="H96" s="152">
        <v>934918</v>
      </c>
      <c r="I96" s="151">
        <v>0</v>
      </c>
      <c r="J96" s="152">
        <v>0</v>
      </c>
      <c r="K96" s="151">
        <v>962965</v>
      </c>
      <c r="L96" s="152">
        <v>962965</v>
      </c>
      <c r="M96" s="150" t="s">
        <v>52</v>
      </c>
      <c r="N96" s="7" t="s">
        <v>75</v>
      </c>
      <c r="O96" s="7" t="s">
        <v>500</v>
      </c>
      <c r="P96" s="7" t="s">
        <v>56</v>
      </c>
      <c r="Q96" s="7" t="s">
        <v>56</v>
      </c>
      <c r="R96" s="7" t="s">
        <v>57</v>
      </c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7" t="s">
        <v>52</v>
      </c>
      <c r="AK96" s="7" t="s">
        <v>595</v>
      </c>
      <c r="AL96" s="7" t="s">
        <v>52</v>
      </c>
      <c r="AM96" s="7" t="s">
        <v>52</v>
      </c>
    </row>
    <row r="97" spans="1:39" ht="30" customHeight="1">
      <c r="A97" s="149" t="s">
        <v>9885</v>
      </c>
      <c r="B97" s="149" t="s">
        <v>9870</v>
      </c>
      <c r="C97" s="149">
        <v>1</v>
      </c>
      <c r="D97" s="149" t="s">
        <v>9850</v>
      </c>
      <c r="E97" s="151">
        <v>12901</v>
      </c>
      <c r="F97" s="152">
        <v>12901</v>
      </c>
      <c r="G97" s="151">
        <v>278653</v>
      </c>
      <c r="H97" s="152">
        <v>278653</v>
      </c>
      <c r="I97" s="151">
        <v>1360024</v>
      </c>
      <c r="J97" s="152">
        <v>1360024</v>
      </c>
      <c r="K97" s="151">
        <v>1651578</v>
      </c>
      <c r="L97" s="152">
        <v>1651578</v>
      </c>
      <c r="M97" s="150" t="s">
        <v>52</v>
      </c>
      <c r="N97" s="7" t="s">
        <v>75</v>
      </c>
      <c r="O97" s="7" t="s">
        <v>502</v>
      </c>
      <c r="P97" s="7" t="s">
        <v>56</v>
      </c>
      <c r="Q97" s="7" t="s">
        <v>56</v>
      </c>
      <c r="R97" s="7" t="s">
        <v>57</v>
      </c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7" t="s">
        <v>52</v>
      </c>
      <c r="AK97" s="7" t="s">
        <v>596</v>
      </c>
      <c r="AL97" s="7" t="s">
        <v>52</v>
      </c>
      <c r="AM97" s="7" t="s">
        <v>52</v>
      </c>
    </row>
    <row r="98" spans="1:39" ht="30" customHeight="1">
      <c r="A98" s="149" t="s">
        <v>9852</v>
      </c>
      <c r="B98" s="149" t="s">
        <v>9870</v>
      </c>
      <c r="C98" s="149">
        <v>1</v>
      </c>
      <c r="D98" s="149" t="s">
        <v>9850</v>
      </c>
      <c r="E98" s="151">
        <v>28047</v>
      </c>
      <c r="F98" s="152">
        <v>28047</v>
      </c>
      <c r="G98" s="151">
        <v>934918</v>
      </c>
      <c r="H98" s="152">
        <v>934918</v>
      </c>
      <c r="I98" s="151">
        <v>0</v>
      </c>
      <c r="J98" s="152">
        <v>0</v>
      </c>
      <c r="K98" s="151">
        <v>962965</v>
      </c>
      <c r="L98" s="152">
        <v>962965</v>
      </c>
      <c r="M98" s="150" t="s">
        <v>52</v>
      </c>
      <c r="N98" s="7" t="s">
        <v>75</v>
      </c>
      <c r="O98" s="7" t="s">
        <v>504</v>
      </c>
      <c r="P98" s="7" t="s">
        <v>56</v>
      </c>
      <c r="Q98" s="7" t="s">
        <v>56</v>
      </c>
      <c r="R98" s="7" t="s">
        <v>57</v>
      </c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7" t="s">
        <v>52</v>
      </c>
      <c r="AK98" s="7" t="s">
        <v>597</v>
      </c>
      <c r="AL98" s="7" t="s">
        <v>52</v>
      </c>
      <c r="AM98" s="7" t="s">
        <v>52</v>
      </c>
    </row>
    <row r="99" spans="1:39" ht="30" customHeight="1">
      <c r="A99" s="149" t="s">
        <v>9886</v>
      </c>
      <c r="B99" s="149" t="s">
        <v>9854</v>
      </c>
      <c r="C99" s="149">
        <v>1667</v>
      </c>
      <c r="D99" s="149" t="s">
        <v>9855</v>
      </c>
      <c r="E99" s="151">
        <v>47</v>
      </c>
      <c r="F99" s="152">
        <v>78349</v>
      </c>
      <c r="G99" s="151">
        <v>223</v>
      </c>
      <c r="H99" s="152">
        <v>371741</v>
      </c>
      <c r="I99" s="151">
        <v>34</v>
      </c>
      <c r="J99" s="152">
        <v>56678</v>
      </c>
      <c r="K99" s="151">
        <v>304</v>
      </c>
      <c r="L99" s="152">
        <v>506768</v>
      </c>
      <c r="M99" s="150" t="s">
        <v>52</v>
      </c>
      <c r="N99" s="7" t="s">
        <v>75</v>
      </c>
      <c r="O99" s="7" t="s">
        <v>506</v>
      </c>
      <c r="P99" s="7" t="s">
        <v>56</v>
      </c>
      <c r="Q99" s="7" t="s">
        <v>56</v>
      </c>
      <c r="R99" s="7" t="s">
        <v>57</v>
      </c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7" t="s">
        <v>52</v>
      </c>
      <c r="AK99" s="7" t="s">
        <v>598</v>
      </c>
      <c r="AL99" s="7" t="s">
        <v>52</v>
      </c>
      <c r="AM99" s="7" t="s">
        <v>52</v>
      </c>
    </row>
    <row r="100" spans="1:39" ht="30" customHeight="1">
      <c r="A100" s="149" t="s">
        <v>9887</v>
      </c>
      <c r="B100" s="149" t="s">
        <v>9854</v>
      </c>
      <c r="C100" s="149">
        <v>1667</v>
      </c>
      <c r="D100" s="149" t="s">
        <v>9855</v>
      </c>
      <c r="E100" s="151">
        <v>139</v>
      </c>
      <c r="F100" s="152">
        <v>231713</v>
      </c>
      <c r="G100" s="151">
        <v>515</v>
      </c>
      <c r="H100" s="152">
        <v>858505</v>
      </c>
      <c r="I100" s="151">
        <v>248</v>
      </c>
      <c r="J100" s="152">
        <v>413416</v>
      </c>
      <c r="K100" s="151">
        <v>902</v>
      </c>
      <c r="L100" s="152">
        <v>1503634</v>
      </c>
      <c r="M100" s="150" t="s">
        <v>52</v>
      </c>
      <c r="N100" s="7" t="s">
        <v>75</v>
      </c>
      <c r="O100" s="7" t="s">
        <v>508</v>
      </c>
      <c r="P100" s="7" t="s">
        <v>56</v>
      </c>
      <c r="Q100" s="7" t="s">
        <v>56</v>
      </c>
      <c r="R100" s="7" t="s">
        <v>57</v>
      </c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7" t="s">
        <v>52</v>
      </c>
      <c r="AK100" s="7" t="s">
        <v>599</v>
      </c>
      <c r="AL100" s="7" t="s">
        <v>52</v>
      </c>
      <c r="AM100" s="7" t="s">
        <v>52</v>
      </c>
    </row>
    <row r="101" spans="1:39" ht="30" customHeight="1">
      <c r="A101" s="149" t="s">
        <v>9888</v>
      </c>
      <c r="B101" s="149" t="s">
        <v>9854</v>
      </c>
      <c r="C101" s="149">
        <v>1667</v>
      </c>
      <c r="D101" s="149" t="s">
        <v>9855</v>
      </c>
      <c r="E101" s="151">
        <v>14</v>
      </c>
      <c r="F101" s="152">
        <v>23338</v>
      </c>
      <c r="G101" s="151">
        <v>66</v>
      </c>
      <c r="H101" s="152">
        <v>110022</v>
      </c>
      <c r="I101" s="151">
        <v>10</v>
      </c>
      <c r="J101" s="152">
        <v>16670</v>
      </c>
      <c r="K101" s="151">
        <v>90</v>
      </c>
      <c r="L101" s="152">
        <v>150030</v>
      </c>
      <c r="M101" s="150" t="s">
        <v>52</v>
      </c>
      <c r="N101" s="7" t="s">
        <v>75</v>
      </c>
      <c r="O101" s="7" t="s">
        <v>600</v>
      </c>
      <c r="P101" s="7" t="s">
        <v>56</v>
      </c>
      <c r="Q101" s="7" t="s">
        <v>56</v>
      </c>
      <c r="R101" s="7" t="s">
        <v>57</v>
      </c>
      <c r="S101" s="120"/>
      <c r="T101" s="120"/>
      <c r="U101" s="120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7" t="s">
        <v>52</v>
      </c>
      <c r="AK101" s="7" t="s">
        <v>601</v>
      </c>
      <c r="AL101" s="7" t="s">
        <v>52</v>
      </c>
      <c r="AM101" s="7" t="s">
        <v>52</v>
      </c>
    </row>
    <row r="102" spans="1:39" ht="30" customHeight="1">
      <c r="A102" s="149" t="s">
        <v>9858</v>
      </c>
      <c r="B102" s="149" t="s">
        <v>9889</v>
      </c>
      <c r="C102" s="149">
        <v>1</v>
      </c>
      <c r="D102" s="149" t="s">
        <v>9850</v>
      </c>
      <c r="E102" s="151">
        <v>666068</v>
      </c>
      <c r="F102" s="152">
        <v>666068</v>
      </c>
      <c r="G102" s="151">
        <v>9557720</v>
      </c>
      <c r="H102" s="152">
        <v>9557720</v>
      </c>
      <c r="I102" s="151">
        <v>503663</v>
      </c>
      <c r="J102" s="152">
        <v>503663</v>
      </c>
      <c r="K102" s="151">
        <v>10727451</v>
      </c>
      <c r="L102" s="152">
        <v>10727451</v>
      </c>
      <c r="M102" s="150" t="s">
        <v>52</v>
      </c>
      <c r="N102" s="7" t="s">
        <v>75</v>
      </c>
      <c r="O102" s="7" t="s">
        <v>512</v>
      </c>
      <c r="P102" s="7" t="s">
        <v>56</v>
      </c>
      <c r="Q102" s="7" t="s">
        <v>56</v>
      </c>
      <c r="R102" s="7" t="s">
        <v>57</v>
      </c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7" t="s">
        <v>52</v>
      </c>
      <c r="AK102" s="7" t="s">
        <v>602</v>
      </c>
      <c r="AL102" s="7" t="s">
        <v>52</v>
      </c>
      <c r="AM102" s="7" t="s">
        <v>52</v>
      </c>
    </row>
    <row r="103" spans="1:39" ht="30" customHeight="1">
      <c r="A103" s="149" t="s">
        <v>9860</v>
      </c>
      <c r="B103" s="149"/>
      <c r="C103" s="149"/>
      <c r="D103" s="149"/>
      <c r="E103" s="149"/>
      <c r="F103" s="153">
        <v>1068463</v>
      </c>
      <c r="G103" s="149"/>
      <c r="H103" s="153">
        <v>13046477</v>
      </c>
      <c r="I103" s="149"/>
      <c r="J103" s="153">
        <v>2350451</v>
      </c>
      <c r="K103" s="149"/>
      <c r="L103" s="153">
        <v>16465391</v>
      </c>
      <c r="M103" s="150"/>
      <c r="N103" s="7" t="s">
        <v>75</v>
      </c>
      <c r="O103" s="7" t="s">
        <v>603</v>
      </c>
      <c r="P103" s="7" t="s">
        <v>56</v>
      </c>
      <c r="Q103" s="7" t="s">
        <v>56</v>
      </c>
      <c r="R103" s="7" t="s">
        <v>57</v>
      </c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7" t="s">
        <v>52</v>
      </c>
      <c r="AK103" s="7" t="s">
        <v>604</v>
      </c>
      <c r="AL103" s="7" t="s">
        <v>52</v>
      </c>
      <c r="AM103" s="7" t="s">
        <v>52</v>
      </c>
    </row>
    <row r="104" spans="1:39" ht="30" customHeight="1">
      <c r="A104" s="149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50"/>
      <c r="N104" s="7" t="s">
        <v>75</v>
      </c>
      <c r="O104" s="7" t="s">
        <v>605</v>
      </c>
      <c r="P104" s="7" t="s">
        <v>56</v>
      </c>
      <c r="Q104" s="7" t="s">
        <v>56</v>
      </c>
      <c r="R104" s="7" t="s">
        <v>57</v>
      </c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7" t="s">
        <v>52</v>
      </c>
      <c r="AK104" s="7" t="s">
        <v>606</v>
      </c>
      <c r="AL104" s="7" t="s">
        <v>52</v>
      </c>
      <c r="AM104" s="7" t="s">
        <v>52</v>
      </c>
    </row>
    <row r="105" spans="1:39" ht="30" customHeight="1">
      <c r="A105" s="149" t="s">
        <v>9890</v>
      </c>
      <c r="B105" s="149" t="s">
        <v>1015</v>
      </c>
      <c r="C105" s="149">
        <v>1</v>
      </c>
      <c r="D105" s="149" t="s">
        <v>960</v>
      </c>
      <c r="E105" s="149"/>
      <c r="F105" s="149"/>
      <c r="G105" s="149"/>
      <c r="H105" s="149"/>
      <c r="I105" s="149"/>
      <c r="J105" s="149"/>
      <c r="K105" s="149"/>
      <c r="L105" s="149"/>
      <c r="M105" s="150" t="s">
        <v>52</v>
      </c>
      <c r="N105" s="7" t="s">
        <v>75</v>
      </c>
      <c r="O105" s="7" t="s">
        <v>607</v>
      </c>
      <c r="P105" s="7" t="s">
        <v>56</v>
      </c>
      <c r="Q105" s="7" t="s">
        <v>56</v>
      </c>
      <c r="R105" s="7" t="s">
        <v>57</v>
      </c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7" t="s">
        <v>52</v>
      </c>
      <c r="AK105" s="7" t="s">
        <v>608</v>
      </c>
      <c r="AL105" s="7" t="s">
        <v>52</v>
      </c>
      <c r="AM105" s="7" t="s">
        <v>52</v>
      </c>
    </row>
    <row r="106" spans="1:39" ht="30" customHeight="1">
      <c r="A106" s="149" t="s">
        <v>9891</v>
      </c>
      <c r="B106" s="149" t="s">
        <v>6674</v>
      </c>
      <c r="C106" s="149">
        <v>1</v>
      </c>
      <c r="D106" s="149" t="s">
        <v>9850</v>
      </c>
      <c r="E106" s="151">
        <v>3244489</v>
      </c>
      <c r="F106" s="152">
        <v>3244489</v>
      </c>
      <c r="G106" s="151">
        <v>27922707</v>
      </c>
      <c r="H106" s="152">
        <v>27922707</v>
      </c>
      <c r="I106" s="151">
        <v>4607458</v>
      </c>
      <c r="J106" s="152">
        <v>4607458</v>
      </c>
      <c r="K106" s="151">
        <v>35774654</v>
      </c>
      <c r="L106" s="152">
        <v>35774654</v>
      </c>
      <c r="M106" s="150" t="s">
        <v>52</v>
      </c>
      <c r="N106" s="7" t="s">
        <v>75</v>
      </c>
      <c r="O106" s="7" t="s">
        <v>609</v>
      </c>
      <c r="P106" s="7" t="s">
        <v>56</v>
      </c>
      <c r="Q106" s="7" t="s">
        <v>56</v>
      </c>
      <c r="R106" s="7" t="s">
        <v>57</v>
      </c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7" t="s">
        <v>52</v>
      </c>
      <c r="AK106" s="7" t="s">
        <v>610</v>
      </c>
      <c r="AL106" s="7" t="s">
        <v>52</v>
      </c>
      <c r="AM106" s="7" t="s">
        <v>52</v>
      </c>
    </row>
    <row r="107" spans="1:39" ht="30" customHeight="1">
      <c r="A107" s="149" t="s">
        <v>9892</v>
      </c>
      <c r="B107" s="149" t="s">
        <v>9893</v>
      </c>
      <c r="C107" s="149">
        <v>1</v>
      </c>
      <c r="D107" s="149" t="s">
        <v>9894</v>
      </c>
      <c r="E107" s="151">
        <v>0</v>
      </c>
      <c r="F107" s="152">
        <v>0</v>
      </c>
      <c r="G107" s="151">
        <v>0</v>
      </c>
      <c r="H107" s="152">
        <v>1954589.4</v>
      </c>
      <c r="I107" s="151">
        <v>0</v>
      </c>
      <c r="J107" s="152">
        <v>0</v>
      </c>
      <c r="K107" s="151">
        <v>0</v>
      </c>
      <c r="L107" s="152">
        <v>1954589.4</v>
      </c>
      <c r="M107" s="150" t="s">
        <v>52</v>
      </c>
      <c r="N107" s="7" t="s">
        <v>75</v>
      </c>
      <c r="O107" s="7" t="s">
        <v>611</v>
      </c>
      <c r="P107" s="7" t="s">
        <v>56</v>
      </c>
      <c r="Q107" s="7" t="s">
        <v>56</v>
      </c>
      <c r="R107" s="7" t="s">
        <v>57</v>
      </c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7" t="s">
        <v>52</v>
      </c>
      <c r="AK107" s="7" t="s">
        <v>612</v>
      </c>
      <c r="AL107" s="7" t="s">
        <v>52</v>
      </c>
      <c r="AM107" s="7" t="s">
        <v>52</v>
      </c>
    </row>
    <row r="108" spans="1:39" ht="30" customHeight="1">
      <c r="A108" s="149" t="s">
        <v>9860</v>
      </c>
      <c r="B108" s="149"/>
      <c r="C108" s="149"/>
      <c r="D108" s="149"/>
      <c r="E108" s="149"/>
      <c r="F108" s="153">
        <v>3244489</v>
      </c>
      <c r="G108" s="149"/>
      <c r="H108" s="153">
        <v>29877296</v>
      </c>
      <c r="I108" s="149"/>
      <c r="J108" s="153">
        <v>4607458</v>
      </c>
      <c r="K108" s="149"/>
      <c r="L108" s="153">
        <v>37729243</v>
      </c>
      <c r="M108" s="150"/>
      <c r="N108" s="7" t="s">
        <v>75</v>
      </c>
      <c r="O108" s="7" t="s">
        <v>613</v>
      </c>
      <c r="P108" s="7" t="s">
        <v>56</v>
      </c>
      <c r="Q108" s="7" t="s">
        <v>56</v>
      </c>
      <c r="R108" s="7" t="s">
        <v>57</v>
      </c>
      <c r="S108" s="120"/>
      <c r="T108" s="120"/>
      <c r="U108" s="120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7" t="s">
        <v>52</v>
      </c>
      <c r="AK108" s="7" t="s">
        <v>614</v>
      </c>
      <c r="AL108" s="7" t="s">
        <v>52</v>
      </c>
      <c r="AM108" s="7" t="s">
        <v>52</v>
      </c>
    </row>
    <row r="109" spans="1:39" ht="30" customHeight="1">
      <c r="A109" s="149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50"/>
      <c r="N109" s="7" t="s">
        <v>75</v>
      </c>
      <c r="O109" s="7" t="s">
        <v>368</v>
      </c>
      <c r="P109" s="7" t="s">
        <v>56</v>
      </c>
      <c r="Q109" s="7" t="s">
        <v>56</v>
      </c>
      <c r="R109" s="7" t="s">
        <v>57</v>
      </c>
      <c r="S109" s="120"/>
      <c r="T109" s="120"/>
      <c r="U109" s="120"/>
      <c r="V109" s="120">
        <v>1</v>
      </c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7" t="s">
        <v>52</v>
      </c>
      <c r="AK109" s="7" t="s">
        <v>615</v>
      </c>
      <c r="AL109" s="7" t="s">
        <v>52</v>
      </c>
      <c r="AM109" s="7" t="s">
        <v>52</v>
      </c>
    </row>
    <row r="110" spans="1:39" ht="30" customHeight="1">
      <c r="A110" s="149" t="s">
        <v>9895</v>
      </c>
      <c r="B110" s="149" t="s">
        <v>1021</v>
      </c>
      <c r="C110" s="149">
        <v>1</v>
      </c>
      <c r="D110" s="149" t="s">
        <v>960</v>
      </c>
      <c r="E110" s="149"/>
      <c r="F110" s="149"/>
      <c r="G110" s="149"/>
      <c r="H110" s="149"/>
      <c r="I110" s="149"/>
      <c r="J110" s="149"/>
      <c r="K110" s="149"/>
      <c r="L110" s="149"/>
      <c r="M110" s="150" t="s">
        <v>52</v>
      </c>
      <c r="N110" s="7" t="s">
        <v>75</v>
      </c>
      <c r="O110" s="7" t="s">
        <v>61</v>
      </c>
      <c r="P110" s="7" t="s">
        <v>56</v>
      </c>
      <c r="Q110" s="7" t="s">
        <v>56</v>
      </c>
      <c r="R110" s="7" t="s">
        <v>56</v>
      </c>
      <c r="S110" s="120">
        <v>1</v>
      </c>
      <c r="T110" s="120">
        <v>0</v>
      </c>
      <c r="U110" s="120">
        <v>0.03</v>
      </c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7" t="s">
        <v>52</v>
      </c>
      <c r="AK110" s="7" t="s">
        <v>616</v>
      </c>
      <c r="AL110" s="7" t="s">
        <v>52</v>
      </c>
      <c r="AM110" s="7" t="s">
        <v>52</v>
      </c>
    </row>
    <row r="111" spans="1:39" ht="30" customHeight="1">
      <c r="A111" s="149" t="s">
        <v>9896</v>
      </c>
      <c r="B111" s="149" t="s">
        <v>6674</v>
      </c>
      <c r="C111" s="149">
        <v>133.30000000000001</v>
      </c>
      <c r="D111" s="149" t="s">
        <v>9897</v>
      </c>
      <c r="E111" s="151">
        <v>0</v>
      </c>
      <c r="F111" s="152">
        <v>0</v>
      </c>
      <c r="G111" s="151">
        <v>106163</v>
      </c>
      <c r="H111" s="152">
        <v>14151527.9</v>
      </c>
      <c r="I111" s="151">
        <v>0</v>
      </c>
      <c r="J111" s="152">
        <v>0</v>
      </c>
      <c r="K111" s="151">
        <v>106163</v>
      </c>
      <c r="L111" s="152">
        <v>14151527.9</v>
      </c>
      <c r="M111" s="150" t="s">
        <v>52</v>
      </c>
      <c r="N111" s="7" t="s">
        <v>63</v>
      </c>
      <c r="O111" s="7" t="s">
        <v>63</v>
      </c>
      <c r="P111" s="7" t="s">
        <v>52</v>
      </c>
      <c r="Q111" s="7" t="s">
        <v>52</v>
      </c>
      <c r="R111" s="7" t="s">
        <v>52</v>
      </c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7" t="s">
        <v>52</v>
      </c>
      <c r="AK111" s="7" t="s">
        <v>52</v>
      </c>
      <c r="AL111" s="7" t="s">
        <v>52</v>
      </c>
      <c r="AM111" s="7" t="s">
        <v>52</v>
      </c>
    </row>
    <row r="112" spans="1:39" ht="30" customHeight="1">
      <c r="A112" s="149" t="s">
        <v>9898</v>
      </c>
      <c r="B112" s="149" t="s">
        <v>6674</v>
      </c>
      <c r="C112" s="149">
        <v>50</v>
      </c>
      <c r="D112" s="149" t="s">
        <v>9897</v>
      </c>
      <c r="E112" s="151">
        <v>0</v>
      </c>
      <c r="F112" s="152">
        <v>0</v>
      </c>
      <c r="G112" s="151">
        <v>94338</v>
      </c>
      <c r="H112" s="152">
        <v>4716900</v>
      </c>
      <c r="I112" s="151">
        <v>0</v>
      </c>
      <c r="J112" s="152">
        <v>0</v>
      </c>
      <c r="K112" s="151">
        <v>94338</v>
      </c>
      <c r="L112" s="152">
        <v>4716900</v>
      </c>
      <c r="M112" s="150" t="s">
        <v>52</v>
      </c>
    </row>
    <row r="113" spans="1:39" ht="30" customHeight="1">
      <c r="A113" s="149" t="s">
        <v>9899</v>
      </c>
      <c r="B113" s="149" t="s">
        <v>9900</v>
      </c>
      <c r="C113" s="149">
        <v>133.30000000000001</v>
      </c>
      <c r="D113" s="149" t="s">
        <v>9901</v>
      </c>
      <c r="E113" s="151">
        <v>6158</v>
      </c>
      <c r="F113" s="152">
        <v>820861.4</v>
      </c>
      <c r="G113" s="151">
        <v>27168</v>
      </c>
      <c r="H113" s="152">
        <v>3621494.4</v>
      </c>
      <c r="I113" s="151">
        <v>11251</v>
      </c>
      <c r="J113" s="152">
        <v>1499758.3</v>
      </c>
      <c r="K113" s="151">
        <v>44577</v>
      </c>
      <c r="L113" s="152">
        <v>5942114.0999999996</v>
      </c>
      <c r="M113" s="150" t="s">
        <v>52</v>
      </c>
      <c r="N113" s="117" t="s">
        <v>76</v>
      </c>
    </row>
    <row r="114" spans="1:39" ht="30" customHeight="1">
      <c r="A114" s="149" t="s">
        <v>9899</v>
      </c>
      <c r="B114" s="149" t="s">
        <v>9902</v>
      </c>
      <c r="C114" s="149">
        <v>133.30000000000001</v>
      </c>
      <c r="D114" s="149" t="s">
        <v>9901</v>
      </c>
      <c r="E114" s="151">
        <v>14406</v>
      </c>
      <c r="F114" s="152">
        <v>1920319.8</v>
      </c>
      <c r="G114" s="151">
        <v>27168</v>
      </c>
      <c r="H114" s="152">
        <v>3621494.4</v>
      </c>
      <c r="I114" s="151">
        <v>19708</v>
      </c>
      <c r="J114" s="152">
        <v>2627076.4</v>
      </c>
      <c r="K114" s="151">
        <v>61282</v>
      </c>
      <c r="L114" s="152">
        <v>8168890.5999999996</v>
      </c>
      <c r="M114" s="150" t="s">
        <v>52</v>
      </c>
      <c r="N114" s="7" t="s">
        <v>76</v>
      </c>
      <c r="O114" s="7" t="s">
        <v>617</v>
      </c>
      <c r="P114" s="7" t="s">
        <v>56</v>
      </c>
      <c r="Q114" s="7" t="s">
        <v>56</v>
      </c>
      <c r="R114" s="7" t="s">
        <v>57</v>
      </c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7" t="s">
        <v>52</v>
      </c>
      <c r="AK114" s="7" t="s">
        <v>618</v>
      </c>
      <c r="AL114" s="7" t="s">
        <v>52</v>
      </c>
      <c r="AM114" s="7" t="s">
        <v>52</v>
      </c>
    </row>
    <row r="115" spans="1:39" ht="30" customHeight="1">
      <c r="A115" s="149" t="s">
        <v>9903</v>
      </c>
      <c r="B115" s="149" t="s">
        <v>9904</v>
      </c>
      <c r="C115" s="149">
        <v>66.67</v>
      </c>
      <c r="D115" s="149" t="s">
        <v>9901</v>
      </c>
      <c r="E115" s="151">
        <v>1889</v>
      </c>
      <c r="F115" s="152">
        <v>125939.6</v>
      </c>
      <c r="G115" s="151">
        <v>27168</v>
      </c>
      <c r="H115" s="152">
        <v>1811290.5</v>
      </c>
      <c r="I115" s="151">
        <v>7209</v>
      </c>
      <c r="J115" s="152">
        <v>480624</v>
      </c>
      <c r="K115" s="151">
        <v>36266</v>
      </c>
      <c r="L115" s="152">
        <v>2417854.1</v>
      </c>
      <c r="M115" s="150" t="s">
        <v>52</v>
      </c>
      <c r="N115" s="7" t="s">
        <v>76</v>
      </c>
      <c r="O115" s="7" t="s">
        <v>520</v>
      </c>
      <c r="P115" s="7" t="s">
        <v>56</v>
      </c>
      <c r="Q115" s="7" t="s">
        <v>56</v>
      </c>
      <c r="R115" s="7" t="s">
        <v>57</v>
      </c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7" t="s">
        <v>52</v>
      </c>
      <c r="AK115" s="7" t="s">
        <v>619</v>
      </c>
      <c r="AL115" s="7" t="s">
        <v>52</v>
      </c>
      <c r="AM115" s="7" t="s">
        <v>52</v>
      </c>
    </row>
    <row r="116" spans="1:39" ht="30" customHeight="1">
      <c r="A116" s="149" t="s">
        <v>9905</v>
      </c>
      <c r="B116" s="149" t="s">
        <v>9906</v>
      </c>
      <c r="C116" s="149">
        <v>1</v>
      </c>
      <c r="D116" s="149" t="s">
        <v>9894</v>
      </c>
      <c r="E116" s="151">
        <v>0</v>
      </c>
      <c r="F116" s="152">
        <v>377368.5</v>
      </c>
      <c r="G116" s="151">
        <v>0</v>
      </c>
      <c r="H116" s="152">
        <v>0</v>
      </c>
      <c r="I116" s="151">
        <v>0</v>
      </c>
      <c r="J116" s="152">
        <v>0</v>
      </c>
      <c r="K116" s="151">
        <v>0</v>
      </c>
      <c r="L116" s="152">
        <v>377368.5</v>
      </c>
      <c r="M116" s="150" t="s">
        <v>9907</v>
      </c>
      <c r="N116" s="7" t="s">
        <v>76</v>
      </c>
      <c r="O116" s="7" t="s">
        <v>496</v>
      </c>
      <c r="P116" s="7" t="s">
        <v>56</v>
      </c>
      <c r="Q116" s="7" t="s">
        <v>56</v>
      </c>
      <c r="R116" s="7" t="s">
        <v>57</v>
      </c>
      <c r="S116" s="120"/>
      <c r="T116" s="120"/>
      <c r="U116" s="120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7" t="s">
        <v>52</v>
      </c>
      <c r="AK116" s="7" t="s">
        <v>620</v>
      </c>
      <c r="AL116" s="7" t="s">
        <v>52</v>
      </c>
      <c r="AM116" s="7" t="s">
        <v>52</v>
      </c>
    </row>
    <row r="117" spans="1:39" ht="30" customHeight="1">
      <c r="A117" s="149" t="s">
        <v>9908</v>
      </c>
      <c r="B117" s="149" t="s">
        <v>9909</v>
      </c>
      <c r="C117" s="149">
        <v>1</v>
      </c>
      <c r="D117" s="149" t="s">
        <v>9894</v>
      </c>
      <c r="E117" s="151">
        <v>0</v>
      </c>
      <c r="F117" s="152">
        <v>0</v>
      </c>
      <c r="G117" s="151">
        <v>0</v>
      </c>
      <c r="H117" s="152">
        <v>16509874.4</v>
      </c>
      <c r="I117" s="151">
        <v>0</v>
      </c>
      <c r="J117" s="152">
        <v>0</v>
      </c>
      <c r="K117" s="151">
        <v>0</v>
      </c>
      <c r="L117" s="152">
        <v>16509874.4</v>
      </c>
      <c r="M117" s="150" t="s">
        <v>9907</v>
      </c>
      <c r="N117" s="7" t="s">
        <v>76</v>
      </c>
      <c r="O117" s="7" t="s">
        <v>498</v>
      </c>
      <c r="P117" s="7" t="s">
        <v>56</v>
      </c>
      <c r="Q117" s="7" t="s">
        <v>56</v>
      </c>
      <c r="R117" s="7" t="s">
        <v>57</v>
      </c>
      <c r="S117" s="120"/>
      <c r="T117" s="120"/>
      <c r="U117" s="120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7" t="s">
        <v>52</v>
      </c>
      <c r="AK117" s="7" t="s">
        <v>621</v>
      </c>
      <c r="AL117" s="7" t="s">
        <v>52</v>
      </c>
      <c r="AM117" s="7" t="s">
        <v>52</v>
      </c>
    </row>
    <row r="118" spans="1:39" ht="30" customHeight="1">
      <c r="A118" s="149" t="s">
        <v>9910</v>
      </c>
      <c r="B118" s="149" t="s">
        <v>9911</v>
      </c>
      <c r="C118" s="149">
        <v>1</v>
      </c>
      <c r="D118" s="149" t="s">
        <v>9894</v>
      </c>
      <c r="E118" s="151">
        <v>0</v>
      </c>
      <c r="F118" s="152">
        <v>716780.2</v>
      </c>
      <c r="G118" s="151">
        <v>0</v>
      </c>
      <c r="H118" s="152">
        <v>0</v>
      </c>
      <c r="I118" s="151">
        <v>0</v>
      </c>
      <c r="J118" s="152">
        <v>0</v>
      </c>
      <c r="K118" s="151">
        <v>0</v>
      </c>
      <c r="L118" s="152">
        <v>716780.2</v>
      </c>
      <c r="M118" s="150" t="s">
        <v>9907</v>
      </c>
      <c r="N118" s="7" t="s">
        <v>76</v>
      </c>
      <c r="O118" s="7" t="s">
        <v>500</v>
      </c>
      <c r="P118" s="7" t="s">
        <v>56</v>
      </c>
      <c r="Q118" s="7" t="s">
        <v>56</v>
      </c>
      <c r="R118" s="7" t="s">
        <v>57</v>
      </c>
      <c r="S118" s="120"/>
      <c r="T118" s="120"/>
      <c r="U118" s="120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7" t="s">
        <v>52</v>
      </c>
      <c r="AK118" s="7" t="s">
        <v>622</v>
      </c>
      <c r="AL118" s="7" t="s">
        <v>52</v>
      </c>
      <c r="AM118" s="7" t="s">
        <v>52</v>
      </c>
    </row>
    <row r="119" spans="1:39" ht="30" customHeight="1">
      <c r="A119" s="149" t="s">
        <v>9912</v>
      </c>
      <c r="B119" s="149" t="s">
        <v>9913</v>
      </c>
      <c r="C119" s="149">
        <v>1</v>
      </c>
      <c r="D119" s="149" t="s">
        <v>9894</v>
      </c>
      <c r="E119" s="151">
        <v>0</v>
      </c>
      <c r="F119" s="152">
        <v>0</v>
      </c>
      <c r="G119" s="151">
        <v>0</v>
      </c>
      <c r="H119" s="152">
        <v>2263569.7999999998</v>
      </c>
      <c r="I119" s="151">
        <v>0</v>
      </c>
      <c r="J119" s="152">
        <v>0</v>
      </c>
      <c r="K119" s="151">
        <v>0</v>
      </c>
      <c r="L119" s="152">
        <v>2263569.7999999998</v>
      </c>
      <c r="M119" s="150" t="s">
        <v>9907</v>
      </c>
      <c r="N119" s="7" t="s">
        <v>76</v>
      </c>
      <c r="O119" s="7" t="s">
        <v>502</v>
      </c>
      <c r="P119" s="7" t="s">
        <v>56</v>
      </c>
      <c r="Q119" s="7" t="s">
        <v>56</v>
      </c>
      <c r="R119" s="7" t="s">
        <v>57</v>
      </c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7" t="s">
        <v>52</v>
      </c>
      <c r="AK119" s="7" t="s">
        <v>623</v>
      </c>
      <c r="AL119" s="7" t="s">
        <v>52</v>
      </c>
      <c r="AM119" s="7" t="s">
        <v>52</v>
      </c>
    </row>
    <row r="120" spans="1:39" ht="30" customHeight="1">
      <c r="A120" s="149" t="s">
        <v>9914</v>
      </c>
      <c r="B120" s="149" t="s">
        <v>9915</v>
      </c>
      <c r="C120" s="149">
        <v>1</v>
      </c>
      <c r="D120" s="149" t="s">
        <v>9894</v>
      </c>
      <c r="E120" s="151">
        <v>0</v>
      </c>
      <c r="F120" s="152">
        <v>0</v>
      </c>
      <c r="G120" s="151">
        <v>0</v>
      </c>
      <c r="H120" s="152">
        <v>15706522.800000001</v>
      </c>
      <c r="I120" s="151">
        <v>0</v>
      </c>
      <c r="J120" s="152">
        <v>0</v>
      </c>
      <c r="K120" s="151">
        <v>0</v>
      </c>
      <c r="L120" s="152">
        <v>15706522.800000001</v>
      </c>
      <c r="M120" s="150" t="s">
        <v>9907</v>
      </c>
      <c r="N120" s="7" t="s">
        <v>76</v>
      </c>
      <c r="O120" s="7" t="s">
        <v>504</v>
      </c>
      <c r="P120" s="7" t="s">
        <v>56</v>
      </c>
      <c r="Q120" s="7" t="s">
        <v>56</v>
      </c>
      <c r="R120" s="7" t="s">
        <v>57</v>
      </c>
      <c r="S120" s="120"/>
      <c r="T120" s="120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7" t="s">
        <v>52</v>
      </c>
      <c r="AK120" s="7" t="s">
        <v>624</v>
      </c>
      <c r="AL120" s="7" t="s">
        <v>52</v>
      </c>
      <c r="AM120" s="7" t="s">
        <v>52</v>
      </c>
    </row>
    <row r="121" spans="1:39" ht="30" customHeight="1">
      <c r="A121" s="149" t="s">
        <v>9860</v>
      </c>
      <c r="B121" s="149"/>
      <c r="C121" s="149"/>
      <c r="D121" s="149"/>
      <c r="E121" s="149"/>
      <c r="F121" s="153">
        <v>3961269</v>
      </c>
      <c r="G121" s="149"/>
      <c r="H121" s="153">
        <v>62402674</v>
      </c>
      <c r="I121" s="149"/>
      <c r="J121" s="153">
        <v>4607458</v>
      </c>
      <c r="K121" s="149"/>
      <c r="L121" s="153">
        <v>70971401</v>
      </c>
      <c r="M121" s="150"/>
      <c r="N121" s="7" t="s">
        <v>76</v>
      </c>
      <c r="O121" s="7" t="s">
        <v>506</v>
      </c>
      <c r="P121" s="7" t="s">
        <v>56</v>
      </c>
      <c r="Q121" s="7" t="s">
        <v>56</v>
      </c>
      <c r="R121" s="7" t="s">
        <v>57</v>
      </c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7" t="s">
        <v>52</v>
      </c>
      <c r="AK121" s="7" t="s">
        <v>625</v>
      </c>
      <c r="AL121" s="7" t="s">
        <v>52</v>
      </c>
      <c r="AM121" s="7" t="s">
        <v>52</v>
      </c>
    </row>
    <row r="122" spans="1:39" ht="30" customHeight="1">
      <c r="A122" s="149"/>
      <c r="B122" s="149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50"/>
      <c r="N122" s="7" t="s">
        <v>76</v>
      </c>
      <c r="O122" s="7" t="s">
        <v>508</v>
      </c>
      <c r="P122" s="7" t="s">
        <v>56</v>
      </c>
      <c r="Q122" s="7" t="s">
        <v>56</v>
      </c>
      <c r="R122" s="7" t="s">
        <v>57</v>
      </c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7" t="s">
        <v>52</v>
      </c>
      <c r="AK122" s="7" t="s">
        <v>626</v>
      </c>
      <c r="AL122" s="7" t="s">
        <v>52</v>
      </c>
      <c r="AM122" s="7" t="s">
        <v>52</v>
      </c>
    </row>
    <row r="123" spans="1:39" ht="30" customHeight="1">
      <c r="A123" s="149" t="s">
        <v>9916</v>
      </c>
      <c r="B123" s="149" t="s">
        <v>1015</v>
      </c>
      <c r="C123" s="149">
        <v>1</v>
      </c>
      <c r="D123" s="149" t="s">
        <v>960</v>
      </c>
      <c r="E123" s="149"/>
      <c r="F123" s="149"/>
      <c r="G123" s="149"/>
      <c r="H123" s="149"/>
      <c r="I123" s="149"/>
      <c r="J123" s="149"/>
      <c r="K123" s="149"/>
      <c r="L123" s="149"/>
      <c r="M123" s="150" t="s">
        <v>52</v>
      </c>
      <c r="N123" s="7" t="s">
        <v>76</v>
      </c>
      <c r="O123" s="7" t="s">
        <v>600</v>
      </c>
      <c r="P123" s="7" t="s">
        <v>56</v>
      </c>
      <c r="Q123" s="7" t="s">
        <v>56</v>
      </c>
      <c r="R123" s="7" t="s">
        <v>57</v>
      </c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7" t="s">
        <v>52</v>
      </c>
      <c r="AK123" s="7" t="s">
        <v>627</v>
      </c>
      <c r="AL123" s="7" t="s">
        <v>52</v>
      </c>
      <c r="AM123" s="7" t="s">
        <v>52</v>
      </c>
    </row>
    <row r="124" spans="1:39" ht="30" customHeight="1">
      <c r="A124" s="149" t="s">
        <v>9917</v>
      </c>
      <c r="B124" s="149" t="s">
        <v>6674</v>
      </c>
      <c r="C124" s="149">
        <v>1</v>
      </c>
      <c r="D124" s="149" t="s">
        <v>9850</v>
      </c>
      <c r="E124" s="151">
        <v>451064</v>
      </c>
      <c r="F124" s="152">
        <v>451064</v>
      </c>
      <c r="G124" s="151">
        <v>9468314</v>
      </c>
      <c r="H124" s="152">
        <v>9468314</v>
      </c>
      <c r="I124" s="151">
        <v>524409</v>
      </c>
      <c r="J124" s="152">
        <v>524409</v>
      </c>
      <c r="K124" s="151">
        <v>10443787</v>
      </c>
      <c r="L124" s="152">
        <v>10443787</v>
      </c>
      <c r="M124" s="150" t="s">
        <v>52</v>
      </c>
      <c r="N124" s="7" t="s">
        <v>76</v>
      </c>
      <c r="O124" s="7" t="s">
        <v>512</v>
      </c>
      <c r="P124" s="7" t="s">
        <v>56</v>
      </c>
      <c r="Q124" s="7" t="s">
        <v>56</v>
      </c>
      <c r="R124" s="7" t="s">
        <v>57</v>
      </c>
      <c r="S124" s="120"/>
      <c r="T124" s="120"/>
      <c r="U124" s="120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7" t="s">
        <v>52</v>
      </c>
      <c r="AK124" s="7" t="s">
        <v>628</v>
      </c>
      <c r="AL124" s="7" t="s">
        <v>52</v>
      </c>
      <c r="AM124" s="7" t="s">
        <v>52</v>
      </c>
    </row>
    <row r="125" spans="1:39" ht="30" customHeight="1">
      <c r="A125" s="149" t="s">
        <v>9892</v>
      </c>
      <c r="B125" s="149" t="s">
        <v>9893</v>
      </c>
      <c r="C125" s="149">
        <v>1</v>
      </c>
      <c r="D125" s="149" t="s">
        <v>9894</v>
      </c>
      <c r="E125" s="151">
        <v>0</v>
      </c>
      <c r="F125" s="152">
        <v>0</v>
      </c>
      <c r="G125" s="151">
        <v>0</v>
      </c>
      <c r="H125" s="152">
        <v>662781.9</v>
      </c>
      <c r="I125" s="151">
        <v>0</v>
      </c>
      <c r="J125" s="152">
        <v>0</v>
      </c>
      <c r="K125" s="151">
        <v>0</v>
      </c>
      <c r="L125" s="152">
        <v>662781.9</v>
      </c>
      <c r="M125" s="150" t="s">
        <v>52</v>
      </c>
      <c r="N125" s="7" t="s">
        <v>76</v>
      </c>
      <c r="O125" s="7" t="s">
        <v>603</v>
      </c>
      <c r="P125" s="7" t="s">
        <v>56</v>
      </c>
      <c r="Q125" s="7" t="s">
        <v>56</v>
      </c>
      <c r="R125" s="7" t="s">
        <v>57</v>
      </c>
      <c r="S125" s="120"/>
      <c r="T125" s="120"/>
      <c r="U125" s="120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7" t="s">
        <v>52</v>
      </c>
      <c r="AK125" s="7" t="s">
        <v>629</v>
      </c>
      <c r="AL125" s="7" t="s">
        <v>52</v>
      </c>
      <c r="AM125" s="7" t="s">
        <v>52</v>
      </c>
    </row>
    <row r="126" spans="1:39" ht="30" customHeight="1">
      <c r="A126" s="149" t="s">
        <v>9860</v>
      </c>
      <c r="B126" s="149"/>
      <c r="C126" s="149"/>
      <c r="D126" s="149"/>
      <c r="E126" s="149"/>
      <c r="F126" s="153">
        <v>451064</v>
      </c>
      <c r="G126" s="149"/>
      <c r="H126" s="153">
        <v>10131095</v>
      </c>
      <c r="I126" s="149"/>
      <c r="J126" s="153">
        <v>524409</v>
      </c>
      <c r="K126" s="149"/>
      <c r="L126" s="153">
        <v>11106568</v>
      </c>
      <c r="M126" s="150"/>
      <c r="N126" s="7" t="s">
        <v>76</v>
      </c>
      <c r="O126" s="7" t="s">
        <v>605</v>
      </c>
      <c r="P126" s="7" t="s">
        <v>56</v>
      </c>
      <c r="Q126" s="7" t="s">
        <v>56</v>
      </c>
      <c r="R126" s="7" t="s">
        <v>57</v>
      </c>
      <c r="S126" s="120"/>
      <c r="T126" s="120"/>
      <c r="U126" s="120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7" t="s">
        <v>52</v>
      </c>
      <c r="AK126" s="7" t="s">
        <v>630</v>
      </c>
      <c r="AL126" s="7" t="s">
        <v>52</v>
      </c>
      <c r="AM126" s="7" t="s">
        <v>52</v>
      </c>
    </row>
    <row r="127" spans="1:39" ht="30" customHeight="1">
      <c r="A127" s="149"/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50"/>
      <c r="N127" s="7" t="s">
        <v>76</v>
      </c>
      <c r="O127" s="7" t="s">
        <v>607</v>
      </c>
      <c r="P127" s="7" t="s">
        <v>56</v>
      </c>
      <c r="Q127" s="7" t="s">
        <v>56</v>
      </c>
      <c r="R127" s="7" t="s">
        <v>57</v>
      </c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7" t="s">
        <v>52</v>
      </c>
      <c r="AK127" s="7" t="s">
        <v>631</v>
      </c>
      <c r="AL127" s="7" t="s">
        <v>52</v>
      </c>
      <c r="AM127" s="7" t="s">
        <v>52</v>
      </c>
    </row>
    <row r="128" spans="1:39" ht="30" customHeight="1">
      <c r="A128" s="149" t="s">
        <v>9918</v>
      </c>
      <c r="B128" s="149" t="s">
        <v>1021</v>
      </c>
      <c r="C128" s="149">
        <v>1</v>
      </c>
      <c r="D128" s="149" t="s">
        <v>960</v>
      </c>
      <c r="E128" s="149"/>
      <c r="F128" s="149"/>
      <c r="G128" s="149"/>
      <c r="H128" s="149"/>
      <c r="I128" s="149"/>
      <c r="J128" s="149"/>
      <c r="K128" s="149"/>
      <c r="L128" s="149"/>
      <c r="M128" s="150" t="s">
        <v>52</v>
      </c>
      <c r="N128" s="7" t="s">
        <v>76</v>
      </c>
      <c r="O128" s="7" t="s">
        <v>609</v>
      </c>
      <c r="P128" s="7" t="s">
        <v>56</v>
      </c>
      <c r="Q128" s="7" t="s">
        <v>56</v>
      </c>
      <c r="R128" s="7" t="s">
        <v>57</v>
      </c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7" t="s">
        <v>52</v>
      </c>
      <c r="AK128" s="7" t="s">
        <v>632</v>
      </c>
      <c r="AL128" s="7" t="s">
        <v>52</v>
      </c>
      <c r="AM128" s="7" t="s">
        <v>52</v>
      </c>
    </row>
    <row r="129" spans="1:39" ht="30" customHeight="1">
      <c r="A129" s="149" t="s">
        <v>9896</v>
      </c>
      <c r="B129" s="149" t="s">
        <v>6674</v>
      </c>
      <c r="C129" s="149">
        <v>51.4</v>
      </c>
      <c r="D129" s="149" t="s">
        <v>9897</v>
      </c>
      <c r="E129" s="151">
        <v>0</v>
      </c>
      <c r="F129" s="152">
        <v>0</v>
      </c>
      <c r="G129" s="151">
        <v>106163</v>
      </c>
      <c r="H129" s="152">
        <v>5456778.2000000002</v>
      </c>
      <c r="I129" s="151">
        <v>0</v>
      </c>
      <c r="J129" s="152">
        <v>0</v>
      </c>
      <c r="K129" s="151">
        <v>106163</v>
      </c>
      <c r="L129" s="152">
        <v>5456778.2000000002</v>
      </c>
      <c r="M129" s="150" t="s">
        <v>52</v>
      </c>
      <c r="N129" s="7" t="s">
        <v>76</v>
      </c>
      <c r="O129" s="7" t="s">
        <v>611</v>
      </c>
      <c r="P129" s="7" t="s">
        <v>56</v>
      </c>
      <c r="Q129" s="7" t="s">
        <v>56</v>
      </c>
      <c r="R129" s="7" t="s">
        <v>57</v>
      </c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7" t="s">
        <v>52</v>
      </c>
      <c r="AK129" s="7" t="s">
        <v>633</v>
      </c>
      <c r="AL129" s="7" t="s">
        <v>52</v>
      </c>
      <c r="AM129" s="7" t="s">
        <v>52</v>
      </c>
    </row>
    <row r="130" spans="1:39" ht="30" customHeight="1">
      <c r="A130" s="149" t="s">
        <v>9898</v>
      </c>
      <c r="B130" s="149" t="s">
        <v>6674</v>
      </c>
      <c r="C130" s="149">
        <v>29.1</v>
      </c>
      <c r="D130" s="149" t="s">
        <v>9897</v>
      </c>
      <c r="E130" s="151">
        <v>0</v>
      </c>
      <c r="F130" s="152">
        <v>0</v>
      </c>
      <c r="G130" s="151">
        <v>94338</v>
      </c>
      <c r="H130" s="152">
        <v>2745235.8</v>
      </c>
      <c r="I130" s="151">
        <v>0</v>
      </c>
      <c r="J130" s="152">
        <v>0</v>
      </c>
      <c r="K130" s="151">
        <v>94338</v>
      </c>
      <c r="L130" s="152">
        <v>2745235.8</v>
      </c>
      <c r="M130" s="150" t="s">
        <v>52</v>
      </c>
      <c r="N130" s="7" t="s">
        <v>76</v>
      </c>
      <c r="O130" s="7" t="s">
        <v>613</v>
      </c>
      <c r="P130" s="7" t="s">
        <v>56</v>
      </c>
      <c r="Q130" s="7" t="s">
        <v>56</v>
      </c>
      <c r="R130" s="7" t="s">
        <v>57</v>
      </c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7" t="s">
        <v>52</v>
      </c>
      <c r="AK130" s="7" t="s">
        <v>634</v>
      </c>
      <c r="AL130" s="7" t="s">
        <v>52</v>
      </c>
      <c r="AM130" s="7" t="s">
        <v>52</v>
      </c>
    </row>
    <row r="131" spans="1:39" ht="30" customHeight="1">
      <c r="A131" s="149" t="s">
        <v>9899</v>
      </c>
      <c r="B131" s="149" t="s">
        <v>9900</v>
      </c>
      <c r="C131" s="149">
        <v>46.61</v>
      </c>
      <c r="D131" s="149" t="s">
        <v>9901</v>
      </c>
      <c r="E131" s="151">
        <v>6158</v>
      </c>
      <c r="F131" s="152">
        <v>287024.3</v>
      </c>
      <c r="G131" s="151">
        <v>27168</v>
      </c>
      <c r="H131" s="152">
        <v>1266300.3999999999</v>
      </c>
      <c r="I131" s="151">
        <v>11251</v>
      </c>
      <c r="J131" s="152">
        <v>524409.1</v>
      </c>
      <c r="K131" s="151">
        <v>44577</v>
      </c>
      <c r="L131" s="152">
        <v>2077733.7999999998</v>
      </c>
      <c r="M131" s="150" t="s">
        <v>52</v>
      </c>
      <c r="N131" s="7" t="s">
        <v>76</v>
      </c>
      <c r="O131" s="7" t="s">
        <v>368</v>
      </c>
      <c r="P131" s="7" t="s">
        <v>56</v>
      </c>
      <c r="Q131" s="7" t="s">
        <v>56</v>
      </c>
      <c r="R131" s="7" t="s">
        <v>57</v>
      </c>
      <c r="S131" s="120"/>
      <c r="T131" s="120"/>
      <c r="U131" s="120"/>
      <c r="V131" s="120">
        <v>1</v>
      </c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7" t="s">
        <v>52</v>
      </c>
      <c r="AK131" s="7" t="s">
        <v>635</v>
      </c>
      <c r="AL131" s="7" t="s">
        <v>52</v>
      </c>
      <c r="AM131" s="7" t="s">
        <v>52</v>
      </c>
    </row>
    <row r="132" spans="1:39" ht="30" customHeight="1">
      <c r="A132" s="149" t="s">
        <v>9905</v>
      </c>
      <c r="B132" s="149" t="s">
        <v>9906</v>
      </c>
      <c r="C132" s="149">
        <v>1</v>
      </c>
      <c r="D132" s="149" t="s">
        <v>9894</v>
      </c>
      <c r="E132" s="151">
        <v>0</v>
      </c>
      <c r="F132" s="152">
        <v>164040.20000000001</v>
      </c>
      <c r="G132" s="151">
        <v>0</v>
      </c>
      <c r="H132" s="152">
        <v>0</v>
      </c>
      <c r="I132" s="151">
        <v>0</v>
      </c>
      <c r="J132" s="152">
        <v>0</v>
      </c>
      <c r="K132" s="151">
        <v>0</v>
      </c>
      <c r="L132" s="152">
        <v>164040.20000000001</v>
      </c>
      <c r="M132" s="150" t="s">
        <v>9907</v>
      </c>
      <c r="N132" s="7" t="s">
        <v>76</v>
      </c>
      <c r="O132" s="7" t="s">
        <v>61</v>
      </c>
      <c r="P132" s="7" t="s">
        <v>56</v>
      </c>
      <c r="Q132" s="7" t="s">
        <v>56</v>
      </c>
      <c r="R132" s="7" t="s">
        <v>56</v>
      </c>
      <c r="S132" s="120">
        <v>1</v>
      </c>
      <c r="T132" s="120">
        <v>0</v>
      </c>
      <c r="U132" s="120">
        <v>0.03</v>
      </c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7" t="s">
        <v>52</v>
      </c>
      <c r="AK132" s="7" t="s">
        <v>636</v>
      </c>
      <c r="AL132" s="7" t="s">
        <v>52</v>
      </c>
      <c r="AM132" s="7" t="s">
        <v>52</v>
      </c>
    </row>
    <row r="133" spans="1:39" ht="30" customHeight="1">
      <c r="A133" s="149" t="s">
        <v>9908</v>
      </c>
      <c r="B133" s="149" t="s">
        <v>9909</v>
      </c>
      <c r="C133" s="149">
        <v>1</v>
      </c>
      <c r="D133" s="149" t="s">
        <v>9894</v>
      </c>
      <c r="E133" s="151">
        <v>0</v>
      </c>
      <c r="F133" s="152">
        <v>0</v>
      </c>
      <c r="G133" s="151">
        <v>0</v>
      </c>
      <c r="H133" s="152">
        <v>8284775.0999999996</v>
      </c>
      <c r="I133" s="151">
        <v>0</v>
      </c>
      <c r="J133" s="152">
        <v>0</v>
      </c>
      <c r="K133" s="151">
        <v>0</v>
      </c>
      <c r="L133" s="152">
        <v>8284775.0999999996</v>
      </c>
      <c r="M133" s="150" t="s">
        <v>9907</v>
      </c>
      <c r="N133" s="7" t="s">
        <v>63</v>
      </c>
      <c r="O133" s="7" t="s">
        <v>63</v>
      </c>
      <c r="P133" s="7" t="s">
        <v>52</v>
      </c>
      <c r="Q133" s="7" t="s">
        <v>52</v>
      </c>
      <c r="R133" s="7" t="s">
        <v>52</v>
      </c>
      <c r="S133" s="120"/>
      <c r="T133" s="120"/>
      <c r="U133" s="120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7" t="s">
        <v>52</v>
      </c>
      <c r="AK133" s="7" t="s">
        <v>52</v>
      </c>
      <c r="AL133" s="7" t="s">
        <v>52</v>
      </c>
      <c r="AM133" s="7" t="s">
        <v>52</v>
      </c>
    </row>
    <row r="134" spans="1:39" ht="30" customHeight="1">
      <c r="A134" s="149" t="s">
        <v>9910</v>
      </c>
      <c r="B134" s="149" t="s">
        <v>9911</v>
      </c>
      <c r="C134" s="149">
        <v>1</v>
      </c>
      <c r="D134" s="149" t="s">
        <v>9894</v>
      </c>
      <c r="E134" s="151">
        <v>0</v>
      </c>
      <c r="F134" s="152">
        <v>71756</v>
      </c>
      <c r="G134" s="151">
        <v>0</v>
      </c>
      <c r="H134" s="152">
        <v>0</v>
      </c>
      <c r="I134" s="151">
        <v>0</v>
      </c>
      <c r="J134" s="152">
        <v>0</v>
      </c>
      <c r="K134" s="151">
        <v>0</v>
      </c>
      <c r="L134" s="152">
        <v>71756</v>
      </c>
      <c r="M134" s="150" t="s">
        <v>9907</v>
      </c>
    </row>
    <row r="135" spans="1:39" ht="30" customHeight="1">
      <c r="A135" s="149" t="s">
        <v>9912</v>
      </c>
      <c r="B135" s="149" t="s">
        <v>9913</v>
      </c>
      <c r="C135" s="149">
        <v>1</v>
      </c>
      <c r="D135" s="149" t="s">
        <v>9894</v>
      </c>
      <c r="E135" s="151">
        <v>0</v>
      </c>
      <c r="F135" s="152">
        <v>0</v>
      </c>
      <c r="G135" s="151">
        <v>0</v>
      </c>
      <c r="H135" s="152">
        <v>316575.09999999998</v>
      </c>
      <c r="I135" s="151">
        <v>0</v>
      </c>
      <c r="J135" s="152">
        <v>0</v>
      </c>
      <c r="K135" s="151">
        <v>0</v>
      </c>
      <c r="L135" s="152">
        <v>316575.09999999998</v>
      </c>
      <c r="M135" s="150" t="s">
        <v>9907</v>
      </c>
      <c r="N135" s="117" t="s">
        <v>77</v>
      </c>
    </row>
    <row r="136" spans="1:39" ht="30" customHeight="1">
      <c r="A136" s="149" t="s">
        <v>9914</v>
      </c>
      <c r="B136" s="149" t="s">
        <v>9915</v>
      </c>
      <c r="C136" s="149">
        <v>1</v>
      </c>
      <c r="D136" s="149" t="s">
        <v>9894</v>
      </c>
      <c r="E136" s="151">
        <v>0</v>
      </c>
      <c r="F136" s="152">
        <v>0</v>
      </c>
      <c r="G136" s="151">
        <v>0</v>
      </c>
      <c r="H136" s="152">
        <v>4613632.8</v>
      </c>
      <c r="I136" s="151">
        <v>0</v>
      </c>
      <c r="J136" s="152">
        <v>0</v>
      </c>
      <c r="K136" s="151">
        <v>0</v>
      </c>
      <c r="L136" s="152">
        <v>4613632.8</v>
      </c>
      <c r="M136" s="150" t="s">
        <v>9907</v>
      </c>
      <c r="N136" s="7" t="s">
        <v>77</v>
      </c>
      <c r="O136" s="7" t="s">
        <v>637</v>
      </c>
      <c r="P136" s="7" t="s">
        <v>56</v>
      </c>
      <c r="Q136" s="7" t="s">
        <v>56</v>
      </c>
      <c r="R136" s="7" t="s">
        <v>57</v>
      </c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7" t="s">
        <v>52</v>
      </c>
      <c r="AK136" s="7" t="s">
        <v>638</v>
      </c>
      <c r="AL136" s="7" t="s">
        <v>52</v>
      </c>
      <c r="AM136" s="7" t="s">
        <v>52</v>
      </c>
    </row>
    <row r="137" spans="1:39" ht="30" customHeight="1">
      <c r="A137" s="149" t="s">
        <v>9860</v>
      </c>
      <c r="B137" s="149"/>
      <c r="C137" s="149"/>
      <c r="D137" s="149"/>
      <c r="E137" s="149"/>
      <c r="F137" s="153">
        <v>522820</v>
      </c>
      <c r="G137" s="149"/>
      <c r="H137" s="153">
        <v>22683297</v>
      </c>
      <c r="I137" s="149"/>
      <c r="J137" s="153">
        <v>524409</v>
      </c>
      <c r="K137" s="149"/>
      <c r="L137" s="153">
        <v>23730526</v>
      </c>
      <c r="M137" s="150"/>
      <c r="N137" s="7" t="s">
        <v>77</v>
      </c>
      <c r="O137" s="7" t="s">
        <v>537</v>
      </c>
      <c r="P137" s="7" t="s">
        <v>56</v>
      </c>
      <c r="Q137" s="7" t="s">
        <v>56</v>
      </c>
      <c r="R137" s="7" t="s">
        <v>57</v>
      </c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7" t="s">
        <v>52</v>
      </c>
      <c r="AK137" s="7" t="s">
        <v>639</v>
      </c>
      <c r="AL137" s="7" t="s">
        <v>52</v>
      </c>
      <c r="AM137" s="7" t="s">
        <v>52</v>
      </c>
    </row>
    <row r="138" spans="1:39" ht="30" customHeight="1">
      <c r="A138" s="149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50"/>
      <c r="N138" s="7" t="s">
        <v>77</v>
      </c>
      <c r="O138" s="7" t="s">
        <v>496</v>
      </c>
      <c r="P138" s="7" t="s">
        <v>56</v>
      </c>
      <c r="Q138" s="7" t="s">
        <v>56</v>
      </c>
      <c r="R138" s="7" t="s">
        <v>57</v>
      </c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7" t="s">
        <v>52</v>
      </c>
      <c r="AK138" s="7" t="s">
        <v>640</v>
      </c>
      <c r="AL138" s="7" t="s">
        <v>52</v>
      </c>
      <c r="AM138" s="7" t="s">
        <v>52</v>
      </c>
    </row>
    <row r="139" spans="1:39" ht="30" customHeight="1">
      <c r="A139" s="149" t="s">
        <v>9919</v>
      </c>
      <c r="B139" s="149" t="s">
        <v>1037</v>
      </c>
      <c r="C139" s="149">
        <v>1</v>
      </c>
      <c r="D139" s="149" t="s">
        <v>65</v>
      </c>
      <c r="E139" s="149"/>
      <c r="F139" s="149"/>
      <c r="G139" s="149"/>
      <c r="H139" s="149"/>
      <c r="I139" s="149"/>
      <c r="J139" s="149"/>
      <c r="K139" s="149"/>
      <c r="L139" s="149"/>
      <c r="M139" s="150" t="s">
        <v>52</v>
      </c>
      <c r="N139" s="7" t="s">
        <v>77</v>
      </c>
      <c r="O139" s="7" t="s">
        <v>498</v>
      </c>
      <c r="P139" s="7" t="s">
        <v>56</v>
      </c>
      <c r="Q139" s="7" t="s">
        <v>56</v>
      </c>
      <c r="R139" s="7" t="s">
        <v>57</v>
      </c>
      <c r="S139" s="120"/>
      <c r="T139" s="120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7" t="s">
        <v>52</v>
      </c>
      <c r="AK139" s="7" t="s">
        <v>641</v>
      </c>
      <c r="AL139" s="7" t="s">
        <v>52</v>
      </c>
      <c r="AM139" s="7" t="s">
        <v>52</v>
      </c>
    </row>
    <row r="140" spans="1:39" ht="30" customHeight="1">
      <c r="A140" s="149" t="s">
        <v>9896</v>
      </c>
      <c r="B140" s="149" t="s">
        <v>6674</v>
      </c>
      <c r="C140" s="149">
        <v>0.127</v>
      </c>
      <c r="D140" s="149" t="s">
        <v>9897</v>
      </c>
      <c r="E140" s="151">
        <v>0</v>
      </c>
      <c r="F140" s="152">
        <v>0</v>
      </c>
      <c r="G140" s="151">
        <v>106163</v>
      </c>
      <c r="H140" s="152">
        <v>13482.7</v>
      </c>
      <c r="I140" s="151">
        <v>0</v>
      </c>
      <c r="J140" s="152">
        <v>0</v>
      </c>
      <c r="K140" s="151">
        <v>106163</v>
      </c>
      <c r="L140" s="152">
        <v>13482.7</v>
      </c>
      <c r="M140" s="150" t="s">
        <v>52</v>
      </c>
      <c r="N140" s="7" t="s">
        <v>77</v>
      </c>
      <c r="O140" s="7" t="s">
        <v>500</v>
      </c>
      <c r="P140" s="7" t="s">
        <v>56</v>
      </c>
      <c r="Q140" s="7" t="s">
        <v>56</v>
      </c>
      <c r="R140" s="7" t="s">
        <v>57</v>
      </c>
      <c r="S140" s="120"/>
      <c r="T140" s="120"/>
      <c r="U140" s="120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7" t="s">
        <v>52</v>
      </c>
      <c r="AK140" s="7" t="s">
        <v>642</v>
      </c>
      <c r="AL140" s="7" t="s">
        <v>52</v>
      </c>
      <c r="AM140" s="7" t="s">
        <v>52</v>
      </c>
    </row>
    <row r="141" spans="1:39" ht="30" customHeight="1">
      <c r="A141" s="149" t="s">
        <v>9898</v>
      </c>
      <c r="B141" s="149" t="s">
        <v>6674</v>
      </c>
      <c r="C141" s="149">
        <v>1.7999999999999999E-2</v>
      </c>
      <c r="D141" s="149" t="s">
        <v>9897</v>
      </c>
      <c r="E141" s="151">
        <v>0</v>
      </c>
      <c r="F141" s="152">
        <v>0</v>
      </c>
      <c r="G141" s="151">
        <v>94338</v>
      </c>
      <c r="H141" s="152">
        <v>1698</v>
      </c>
      <c r="I141" s="151">
        <v>0</v>
      </c>
      <c r="J141" s="152">
        <v>0</v>
      </c>
      <c r="K141" s="151">
        <v>94338</v>
      </c>
      <c r="L141" s="152">
        <v>1698</v>
      </c>
      <c r="M141" s="150" t="s">
        <v>52</v>
      </c>
      <c r="N141" s="7" t="s">
        <v>77</v>
      </c>
      <c r="O141" s="7" t="s">
        <v>502</v>
      </c>
      <c r="P141" s="7" t="s">
        <v>56</v>
      </c>
      <c r="Q141" s="7" t="s">
        <v>56</v>
      </c>
      <c r="R141" s="7" t="s">
        <v>57</v>
      </c>
      <c r="S141" s="120"/>
      <c r="T141" s="120"/>
      <c r="U141" s="120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7" t="s">
        <v>52</v>
      </c>
      <c r="AK141" s="7" t="s">
        <v>643</v>
      </c>
      <c r="AL141" s="7" t="s">
        <v>52</v>
      </c>
      <c r="AM141" s="7" t="s">
        <v>52</v>
      </c>
    </row>
    <row r="142" spans="1:39" ht="30" customHeight="1">
      <c r="A142" s="149" t="s">
        <v>9899</v>
      </c>
      <c r="B142" s="149" t="s">
        <v>9900</v>
      </c>
      <c r="C142" s="149">
        <v>2.1000000000000001E-2</v>
      </c>
      <c r="D142" s="149" t="s">
        <v>9901</v>
      </c>
      <c r="E142" s="151">
        <v>6158</v>
      </c>
      <c r="F142" s="152">
        <v>129.30000000000001</v>
      </c>
      <c r="G142" s="151">
        <v>27168</v>
      </c>
      <c r="H142" s="152">
        <v>570.5</v>
      </c>
      <c r="I142" s="151">
        <v>11251</v>
      </c>
      <c r="J142" s="152">
        <v>236.2</v>
      </c>
      <c r="K142" s="151">
        <v>44577</v>
      </c>
      <c r="L142" s="152">
        <v>936</v>
      </c>
      <c r="M142" s="150" t="s">
        <v>52</v>
      </c>
      <c r="N142" s="7" t="s">
        <v>77</v>
      </c>
      <c r="O142" s="7" t="s">
        <v>504</v>
      </c>
      <c r="P142" s="7" t="s">
        <v>56</v>
      </c>
      <c r="Q142" s="7" t="s">
        <v>56</v>
      </c>
      <c r="R142" s="7" t="s">
        <v>57</v>
      </c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7" t="s">
        <v>52</v>
      </c>
      <c r="AK142" s="7" t="s">
        <v>644</v>
      </c>
      <c r="AL142" s="7" t="s">
        <v>52</v>
      </c>
      <c r="AM142" s="7" t="s">
        <v>52</v>
      </c>
    </row>
    <row r="143" spans="1:39" ht="30" customHeight="1">
      <c r="A143" s="149" t="s">
        <v>9920</v>
      </c>
      <c r="B143" s="149" t="s">
        <v>9921</v>
      </c>
      <c r="C143" s="149">
        <v>1</v>
      </c>
      <c r="D143" s="149" t="s">
        <v>9894</v>
      </c>
      <c r="E143" s="151">
        <v>0</v>
      </c>
      <c r="F143" s="152">
        <v>151.80000000000001</v>
      </c>
      <c r="G143" s="151">
        <v>0</v>
      </c>
      <c r="H143" s="152">
        <v>0</v>
      </c>
      <c r="I143" s="151">
        <v>0</v>
      </c>
      <c r="J143" s="152">
        <v>0</v>
      </c>
      <c r="K143" s="151">
        <v>0</v>
      </c>
      <c r="L143" s="152">
        <v>151.80000000000001</v>
      </c>
      <c r="M143" s="150" t="s">
        <v>52</v>
      </c>
      <c r="N143" s="7" t="s">
        <v>77</v>
      </c>
      <c r="O143" s="7" t="s">
        <v>506</v>
      </c>
      <c r="P143" s="7" t="s">
        <v>56</v>
      </c>
      <c r="Q143" s="7" t="s">
        <v>56</v>
      </c>
      <c r="R143" s="7" t="s">
        <v>57</v>
      </c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7" t="s">
        <v>52</v>
      </c>
      <c r="AK143" s="7" t="s">
        <v>645</v>
      </c>
      <c r="AL143" s="7" t="s">
        <v>52</v>
      </c>
      <c r="AM143" s="7" t="s">
        <v>52</v>
      </c>
    </row>
    <row r="144" spans="1:39" ht="30" customHeight="1">
      <c r="A144" s="149" t="s">
        <v>9905</v>
      </c>
      <c r="B144" s="149" t="s">
        <v>9921</v>
      </c>
      <c r="C144" s="149">
        <v>1</v>
      </c>
      <c r="D144" s="149" t="s">
        <v>9894</v>
      </c>
      <c r="E144" s="151">
        <v>0</v>
      </c>
      <c r="F144" s="152">
        <v>455.4</v>
      </c>
      <c r="G144" s="151">
        <v>0</v>
      </c>
      <c r="H144" s="152">
        <v>0</v>
      </c>
      <c r="I144" s="151">
        <v>0</v>
      </c>
      <c r="J144" s="152">
        <v>0</v>
      </c>
      <c r="K144" s="151">
        <v>0</v>
      </c>
      <c r="L144" s="152">
        <v>455.4</v>
      </c>
      <c r="M144" s="150" t="s">
        <v>52</v>
      </c>
      <c r="N144" s="7" t="s">
        <v>77</v>
      </c>
      <c r="O144" s="7" t="s">
        <v>508</v>
      </c>
      <c r="P144" s="7" t="s">
        <v>56</v>
      </c>
      <c r="Q144" s="7" t="s">
        <v>56</v>
      </c>
      <c r="R144" s="7" t="s">
        <v>57</v>
      </c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7" t="s">
        <v>52</v>
      </c>
      <c r="AK144" s="7" t="s">
        <v>646</v>
      </c>
      <c r="AL144" s="7" t="s">
        <v>52</v>
      </c>
      <c r="AM144" s="7" t="s">
        <v>52</v>
      </c>
    </row>
    <row r="145" spans="1:39" ht="30" customHeight="1">
      <c r="A145" s="149" t="s">
        <v>9860</v>
      </c>
      <c r="B145" s="149"/>
      <c r="C145" s="149"/>
      <c r="D145" s="149"/>
      <c r="E145" s="149"/>
      <c r="F145" s="153">
        <v>736</v>
      </c>
      <c r="G145" s="149"/>
      <c r="H145" s="153">
        <v>15751</v>
      </c>
      <c r="I145" s="149"/>
      <c r="J145" s="153">
        <v>236</v>
      </c>
      <c r="K145" s="149"/>
      <c r="L145" s="153">
        <v>16723</v>
      </c>
      <c r="M145" s="150"/>
      <c r="N145" s="7" t="s">
        <v>77</v>
      </c>
      <c r="O145" s="7" t="s">
        <v>600</v>
      </c>
      <c r="P145" s="7" t="s">
        <v>56</v>
      </c>
      <c r="Q145" s="7" t="s">
        <v>56</v>
      </c>
      <c r="R145" s="7" t="s">
        <v>57</v>
      </c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7" t="s">
        <v>52</v>
      </c>
      <c r="AK145" s="7" t="s">
        <v>647</v>
      </c>
      <c r="AL145" s="7" t="s">
        <v>52</v>
      </c>
      <c r="AM145" s="7" t="s">
        <v>52</v>
      </c>
    </row>
    <row r="146" spans="1:39" ht="30" customHeight="1">
      <c r="A146" s="149"/>
      <c r="B146" s="149"/>
      <c r="C146" s="149"/>
      <c r="D146" s="149"/>
      <c r="E146" s="149"/>
      <c r="F146" s="149"/>
      <c r="G146" s="149"/>
      <c r="H146" s="149"/>
      <c r="I146" s="149"/>
      <c r="J146" s="149"/>
      <c r="K146" s="149"/>
      <c r="L146" s="149"/>
      <c r="M146" s="150"/>
      <c r="N146" s="7" t="s">
        <v>77</v>
      </c>
      <c r="O146" s="7" t="s">
        <v>512</v>
      </c>
      <c r="P146" s="7" t="s">
        <v>56</v>
      </c>
      <c r="Q146" s="7" t="s">
        <v>56</v>
      </c>
      <c r="R146" s="7" t="s">
        <v>57</v>
      </c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7" t="s">
        <v>52</v>
      </c>
      <c r="AK146" s="7" t="s">
        <v>648</v>
      </c>
      <c r="AL146" s="7" t="s">
        <v>52</v>
      </c>
      <c r="AM146" s="7" t="s">
        <v>52</v>
      </c>
    </row>
    <row r="147" spans="1:39" ht="30" customHeight="1">
      <c r="A147" s="149" t="s">
        <v>9922</v>
      </c>
      <c r="B147" s="149" t="s">
        <v>1058</v>
      </c>
      <c r="C147" s="149">
        <v>1</v>
      </c>
      <c r="D147" s="149" t="s">
        <v>1045</v>
      </c>
      <c r="E147" s="149"/>
      <c r="F147" s="149"/>
      <c r="G147" s="149"/>
      <c r="H147" s="149"/>
      <c r="I147" s="149"/>
      <c r="J147" s="149"/>
      <c r="K147" s="149"/>
      <c r="L147" s="149"/>
      <c r="M147" s="150" t="s">
        <v>52</v>
      </c>
      <c r="N147" s="7" t="s">
        <v>77</v>
      </c>
      <c r="O147" s="7" t="s">
        <v>548</v>
      </c>
      <c r="P147" s="7" t="s">
        <v>56</v>
      </c>
      <c r="Q147" s="7" t="s">
        <v>56</v>
      </c>
      <c r="R147" s="7" t="s">
        <v>57</v>
      </c>
      <c r="S147" s="120"/>
      <c r="T147" s="120"/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7" t="s">
        <v>52</v>
      </c>
      <c r="AK147" s="7" t="s">
        <v>649</v>
      </c>
      <c r="AL147" s="7" t="s">
        <v>52</v>
      </c>
      <c r="AM147" s="7" t="s">
        <v>52</v>
      </c>
    </row>
    <row r="148" spans="1:39" ht="30" customHeight="1">
      <c r="A148" s="149" t="s">
        <v>9923</v>
      </c>
      <c r="B148" s="149" t="s">
        <v>9924</v>
      </c>
      <c r="C148" s="149">
        <v>1</v>
      </c>
      <c r="D148" s="149" t="s">
        <v>9925</v>
      </c>
      <c r="E148" s="151">
        <v>176</v>
      </c>
      <c r="F148" s="152">
        <v>176</v>
      </c>
      <c r="G148" s="151">
        <v>489</v>
      </c>
      <c r="H148" s="152">
        <v>489</v>
      </c>
      <c r="I148" s="151">
        <v>616</v>
      </c>
      <c r="J148" s="152">
        <v>616</v>
      </c>
      <c r="K148" s="151">
        <v>1281</v>
      </c>
      <c r="L148" s="152">
        <v>1281</v>
      </c>
      <c r="M148" s="150" t="s">
        <v>52</v>
      </c>
      <c r="N148" s="7" t="s">
        <v>77</v>
      </c>
      <c r="O148" s="7" t="s">
        <v>550</v>
      </c>
      <c r="P148" s="7" t="s">
        <v>56</v>
      </c>
      <c r="Q148" s="7" t="s">
        <v>56</v>
      </c>
      <c r="R148" s="7" t="s">
        <v>57</v>
      </c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7" t="s">
        <v>52</v>
      </c>
      <c r="AK148" s="7" t="s">
        <v>650</v>
      </c>
      <c r="AL148" s="7" t="s">
        <v>52</v>
      </c>
      <c r="AM148" s="7" t="s">
        <v>52</v>
      </c>
    </row>
    <row r="149" spans="1:39" ht="30" customHeight="1">
      <c r="A149" s="149" t="s">
        <v>9892</v>
      </c>
      <c r="B149" s="149" t="s">
        <v>9893</v>
      </c>
      <c r="C149" s="149">
        <v>1</v>
      </c>
      <c r="D149" s="149" t="s">
        <v>9894</v>
      </c>
      <c r="E149" s="151">
        <v>0</v>
      </c>
      <c r="F149" s="152">
        <v>0</v>
      </c>
      <c r="G149" s="151">
        <v>0</v>
      </c>
      <c r="H149" s="152">
        <v>34.200000000000003</v>
      </c>
      <c r="I149" s="151">
        <v>0</v>
      </c>
      <c r="J149" s="152">
        <v>0</v>
      </c>
      <c r="K149" s="151">
        <v>0</v>
      </c>
      <c r="L149" s="152">
        <v>34.200000000000003</v>
      </c>
      <c r="M149" s="150" t="s">
        <v>52</v>
      </c>
      <c r="N149" s="7" t="s">
        <v>77</v>
      </c>
      <c r="O149" s="7" t="s">
        <v>603</v>
      </c>
      <c r="P149" s="7" t="s">
        <v>56</v>
      </c>
      <c r="Q149" s="7" t="s">
        <v>56</v>
      </c>
      <c r="R149" s="7" t="s">
        <v>57</v>
      </c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7" t="s">
        <v>52</v>
      </c>
      <c r="AK149" s="7" t="s">
        <v>651</v>
      </c>
      <c r="AL149" s="7" t="s">
        <v>52</v>
      </c>
      <c r="AM149" s="7" t="s">
        <v>52</v>
      </c>
    </row>
    <row r="150" spans="1:39" ht="30" customHeight="1">
      <c r="A150" s="149" t="s">
        <v>9860</v>
      </c>
      <c r="B150" s="149"/>
      <c r="C150" s="149"/>
      <c r="D150" s="149"/>
      <c r="E150" s="149"/>
      <c r="F150" s="153">
        <v>176</v>
      </c>
      <c r="G150" s="149"/>
      <c r="H150" s="153">
        <v>523</v>
      </c>
      <c r="I150" s="149"/>
      <c r="J150" s="153">
        <v>616</v>
      </c>
      <c r="K150" s="149"/>
      <c r="L150" s="153">
        <v>1315</v>
      </c>
      <c r="M150" s="150"/>
      <c r="N150" s="7" t="s">
        <v>77</v>
      </c>
      <c r="O150" s="7" t="s">
        <v>605</v>
      </c>
      <c r="P150" s="7" t="s">
        <v>56</v>
      </c>
      <c r="Q150" s="7" t="s">
        <v>56</v>
      </c>
      <c r="R150" s="7" t="s">
        <v>57</v>
      </c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7" t="s">
        <v>52</v>
      </c>
      <c r="AK150" s="7" t="s">
        <v>652</v>
      </c>
      <c r="AL150" s="7" t="s">
        <v>52</v>
      </c>
      <c r="AM150" s="7" t="s">
        <v>52</v>
      </c>
    </row>
    <row r="151" spans="1:39" ht="30" customHeight="1">
      <c r="A151" s="149"/>
      <c r="B151" s="149"/>
      <c r="C151" s="149"/>
      <c r="D151" s="149"/>
      <c r="E151" s="149"/>
      <c r="F151" s="149"/>
      <c r="G151" s="149"/>
      <c r="H151" s="149"/>
      <c r="I151" s="149"/>
      <c r="J151" s="149"/>
      <c r="K151" s="149"/>
      <c r="L151" s="149"/>
      <c r="M151" s="150"/>
      <c r="N151" s="7" t="s">
        <v>77</v>
      </c>
      <c r="O151" s="7" t="s">
        <v>607</v>
      </c>
      <c r="P151" s="7" t="s">
        <v>56</v>
      </c>
      <c r="Q151" s="7" t="s">
        <v>56</v>
      </c>
      <c r="R151" s="7" t="s">
        <v>57</v>
      </c>
      <c r="S151" s="120"/>
      <c r="T151" s="120"/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7" t="s">
        <v>52</v>
      </c>
      <c r="AK151" s="7" t="s">
        <v>653</v>
      </c>
      <c r="AL151" s="7" t="s">
        <v>52</v>
      </c>
      <c r="AM151" s="7" t="s">
        <v>52</v>
      </c>
    </row>
    <row r="152" spans="1:39" ht="30" customHeight="1">
      <c r="A152" s="149" t="s">
        <v>9926</v>
      </c>
      <c r="B152" s="149" t="s">
        <v>1062</v>
      </c>
      <c r="C152" s="149">
        <v>1</v>
      </c>
      <c r="D152" s="149" t="s">
        <v>1045</v>
      </c>
      <c r="E152" s="149"/>
      <c r="F152" s="149"/>
      <c r="G152" s="149"/>
      <c r="H152" s="149"/>
      <c r="I152" s="149"/>
      <c r="J152" s="149"/>
      <c r="K152" s="149"/>
      <c r="L152" s="149"/>
      <c r="M152" s="150" t="s">
        <v>52</v>
      </c>
      <c r="N152" s="7" t="s">
        <v>77</v>
      </c>
      <c r="O152" s="7" t="s">
        <v>609</v>
      </c>
      <c r="P152" s="7" t="s">
        <v>56</v>
      </c>
      <c r="Q152" s="7" t="s">
        <v>56</v>
      </c>
      <c r="R152" s="7" t="s">
        <v>57</v>
      </c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7" t="s">
        <v>52</v>
      </c>
      <c r="AK152" s="7" t="s">
        <v>654</v>
      </c>
      <c r="AL152" s="7" t="s">
        <v>52</v>
      </c>
      <c r="AM152" s="7" t="s">
        <v>52</v>
      </c>
    </row>
    <row r="153" spans="1:39" ht="30" customHeight="1">
      <c r="A153" s="149" t="s">
        <v>9927</v>
      </c>
      <c r="B153" s="149" t="s">
        <v>9924</v>
      </c>
      <c r="C153" s="149">
        <v>1</v>
      </c>
      <c r="D153" s="149" t="s">
        <v>9925</v>
      </c>
      <c r="E153" s="151">
        <v>176</v>
      </c>
      <c r="F153" s="152">
        <v>176</v>
      </c>
      <c r="G153" s="151">
        <v>489</v>
      </c>
      <c r="H153" s="152">
        <v>489</v>
      </c>
      <c r="I153" s="151">
        <v>616</v>
      </c>
      <c r="J153" s="152">
        <v>616</v>
      </c>
      <c r="K153" s="151">
        <v>1281</v>
      </c>
      <c r="L153" s="152">
        <v>1281</v>
      </c>
      <c r="M153" s="150" t="s">
        <v>52</v>
      </c>
      <c r="N153" s="7" t="s">
        <v>77</v>
      </c>
      <c r="O153" s="7" t="s">
        <v>611</v>
      </c>
      <c r="P153" s="7" t="s">
        <v>56</v>
      </c>
      <c r="Q153" s="7" t="s">
        <v>56</v>
      </c>
      <c r="R153" s="7" t="s">
        <v>57</v>
      </c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7" t="s">
        <v>52</v>
      </c>
      <c r="AK153" s="7" t="s">
        <v>655</v>
      </c>
      <c r="AL153" s="7" t="s">
        <v>52</v>
      </c>
      <c r="AM153" s="7" t="s">
        <v>52</v>
      </c>
    </row>
    <row r="154" spans="1:39" ht="30" customHeight="1">
      <c r="A154" s="149" t="s">
        <v>9908</v>
      </c>
      <c r="B154" s="149" t="s">
        <v>9928</v>
      </c>
      <c r="C154" s="149">
        <v>1</v>
      </c>
      <c r="D154" s="149" t="s">
        <v>9894</v>
      </c>
      <c r="E154" s="151">
        <v>0</v>
      </c>
      <c r="F154" s="152">
        <v>0</v>
      </c>
      <c r="G154" s="151">
        <v>0</v>
      </c>
      <c r="H154" s="152">
        <v>122.2</v>
      </c>
      <c r="I154" s="151">
        <v>0</v>
      </c>
      <c r="J154" s="152">
        <v>0</v>
      </c>
      <c r="K154" s="151">
        <v>0</v>
      </c>
      <c r="L154" s="152">
        <v>122.2</v>
      </c>
      <c r="M154" s="150" t="s">
        <v>9907</v>
      </c>
      <c r="N154" s="7" t="s">
        <v>77</v>
      </c>
      <c r="O154" s="7" t="s">
        <v>613</v>
      </c>
      <c r="P154" s="7" t="s">
        <v>56</v>
      </c>
      <c r="Q154" s="7" t="s">
        <v>56</v>
      </c>
      <c r="R154" s="7" t="s">
        <v>57</v>
      </c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7" t="s">
        <v>52</v>
      </c>
      <c r="AK154" s="7" t="s">
        <v>656</v>
      </c>
      <c r="AL154" s="7" t="s">
        <v>52</v>
      </c>
      <c r="AM154" s="7" t="s">
        <v>52</v>
      </c>
    </row>
    <row r="155" spans="1:39" ht="30" customHeight="1">
      <c r="A155" s="149" t="s">
        <v>9910</v>
      </c>
      <c r="B155" s="149" t="s">
        <v>9911</v>
      </c>
      <c r="C155" s="149">
        <v>1</v>
      </c>
      <c r="D155" s="149" t="s">
        <v>9894</v>
      </c>
      <c r="E155" s="151">
        <v>0</v>
      </c>
      <c r="F155" s="152">
        <v>44</v>
      </c>
      <c r="G155" s="151">
        <v>0</v>
      </c>
      <c r="H155" s="152">
        <v>0</v>
      </c>
      <c r="I155" s="151">
        <v>0</v>
      </c>
      <c r="J155" s="152">
        <v>0</v>
      </c>
      <c r="K155" s="151">
        <v>0</v>
      </c>
      <c r="L155" s="152">
        <v>44</v>
      </c>
      <c r="M155" s="150" t="s">
        <v>9907</v>
      </c>
      <c r="N155" s="7" t="s">
        <v>77</v>
      </c>
      <c r="O155" s="7" t="s">
        <v>368</v>
      </c>
      <c r="P155" s="7" t="s">
        <v>56</v>
      </c>
      <c r="Q155" s="7" t="s">
        <v>56</v>
      </c>
      <c r="R155" s="7" t="s">
        <v>57</v>
      </c>
      <c r="S155" s="120"/>
      <c r="T155" s="120"/>
      <c r="U155" s="120"/>
      <c r="V155" s="120">
        <v>1</v>
      </c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7" t="s">
        <v>52</v>
      </c>
      <c r="AK155" s="7" t="s">
        <v>657</v>
      </c>
      <c r="AL155" s="7" t="s">
        <v>52</v>
      </c>
      <c r="AM155" s="7" t="s">
        <v>52</v>
      </c>
    </row>
    <row r="156" spans="1:39" ht="30" customHeight="1">
      <c r="A156" s="149" t="s">
        <v>9912</v>
      </c>
      <c r="B156" s="149" t="s">
        <v>9913</v>
      </c>
      <c r="C156" s="149">
        <v>1</v>
      </c>
      <c r="D156" s="149" t="s">
        <v>9894</v>
      </c>
      <c r="E156" s="151">
        <v>0</v>
      </c>
      <c r="F156" s="152">
        <v>0</v>
      </c>
      <c r="G156" s="151">
        <v>0</v>
      </c>
      <c r="H156" s="152">
        <v>0</v>
      </c>
      <c r="I156" s="151">
        <v>0</v>
      </c>
      <c r="J156" s="152">
        <v>154</v>
      </c>
      <c r="K156" s="151">
        <v>0</v>
      </c>
      <c r="L156" s="152">
        <v>154</v>
      </c>
      <c r="M156" s="150" t="s">
        <v>9907</v>
      </c>
      <c r="N156" s="7" t="s">
        <v>77</v>
      </c>
      <c r="O156" s="7" t="s">
        <v>61</v>
      </c>
      <c r="P156" s="7" t="s">
        <v>56</v>
      </c>
      <c r="Q156" s="7" t="s">
        <v>56</v>
      </c>
      <c r="R156" s="7" t="s">
        <v>56</v>
      </c>
      <c r="S156" s="120">
        <v>1</v>
      </c>
      <c r="T156" s="120">
        <v>0</v>
      </c>
      <c r="U156" s="120">
        <v>0.03</v>
      </c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7" t="s">
        <v>52</v>
      </c>
      <c r="AK156" s="7" t="s">
        <v>658</v>
      </c>
      <c r="AL156" s="7" t="s">
        <v>52</v>
      </c>
      <c r="AM156" s="7" t="s">
        <v>52</v>
      </c>
    </row>
    <row r="157" spans="1:39" ht="30" customHeight="1">
      <c r="A157" s="149" t="s">
        <v>9914</v>
      </c>
      <c r="B157" s="149" t="s">
        <v>9915</v>
      </c>
      <c r="C157" s="149">
        <v>1</v>
      </c>
      <c r="D157" s="149" t="s">
        <v>9894</v>
      </c>
      <c r="E157" s="151">
        <v>0</v>
      </c>
      <c r="F157" s="152">
        <v>0</v>
      </c>
      <c r="G157" s="151">
        <v>0</v>
      </c>
      <c r="H157" s="152">
        <v>183.3</v>
      </c>
      <c r="I157" s="151">
        <v>0</v>
      </c>
      <c r="J157" s="152">
        <v>0</v>
      </c>
      <c r="K157" s="151">
        <v>0</v>
      </c>
      <c r="L157" s="152">
        <v>183.3</v>
      </c>
      <c r="M157" s="150" t="s">
        <v>9907</v>
      </c>
      <c r="N157" s="7" t="s">
        <v>63</v>
      </c>
      <c r="O157" s="7" t="s">
        <v>63</v>
      </c>
      <c r="P157" s="7" t="s">
        <v>52</v>
      </c>
      <c r="Q157" s="7" t="s">
        <v>52</v>
      </c>
      <c r="R157" s="7" t="s">
        <v>52</v>
      </c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7" t="s">
        <v>52</v>
      </c>
      <c r="AK157" s="7" t="s">
        <v>52</v>
      </c>
      <c r="AL157" s="7" t="s">
        <v>52</v>
      </c>
      <c r="AM157" s="7" t="s">
        <v>52</v>
      </c>
    </row>
    <row r="158" spans="1:39" ht="30" customHeight="1">
      <c r="A158" s="149" t="s">
        <v>9860</v>
      </c>
      <c r="B158" s="149"/>
      <c r="C158" s="149"/>
      <c r="D158" s="149"/>
      <c r="E158" s="149"/>
      <c r="F158" s="153">
        <v>220</v>
      </c>
      <c r="G158" s="149"/>
      <c r="H158" s="153">
        <v>794</v>
      </c>
      <c r="I158" s="149"/>
      <c r="J158" s="153">
        <v>770</v>
      </c>
      <c r="K158" s="149"/>
      <c r="L158" s="153">
        <v>1784</v>
      </c>
      <c r="M158" s="150"/>
    </row>
    <row r="159" spans="1:39" ht="30" customHeight="1">
      <c r="A159" s="149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50"/>
      <c r="N159" s="117" t="s">
        <v>79</v>
      </c>
    </row>
    <row r="160" spans="1:39" ht="30" customHeight="1">
      <c r="A160" s="149" t="s">
        <v>9929</v>
      </c>
      <c r="B160" s="149" t="s">
        <v>1072</v>
      </c>
      <c r="C160" s="149">
        <v>1</v>
      </c>
      <c r="D160" s="149" t="s">
        <v>1045</v>
      </c>
      <c r="E160" s="149"/>
      <c r="F160" s="149"/>
      <c r="G160" s="149"/>
      <c r="H160" s="149"/>
      <c r="I160" s="149"/>
      <c r="J160" s="149"/>
      <c r="K160" s="149"/>
      <c r="L160" s="149"/>
      <c r="M160" s="150" t="s">
        <v>52</v>
      </c>
      <c r="N160" s="7" t="s">
        <v>79</v>
      </c>
      <c r="O160" s="7" t="s">
        <v>659</v>
      </c>
      <c r="P160" s="7" t="s">
        <v>56</v>
      </c>
      <c r="Q160" s="7" t="s">
        <v>56</v>
      </c>
      <c r="R160" s="7" t="s">
        <v>57</v>
      </c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7" t="s">
        <v>52</v>
      </c>
      <c r="AK160" s="7" t="s">
        <v>660</v>
      </c>
      <c r="AL160" s="7" t="s">
        <v>52</v>
      </c>
      <c r="AM160" s="7" t="s">
        <v>52</v>
      </c>
    </row>
    <row r="161" spans="1:39" ht="30" customHeight="1">
      <c r="A161" s="149" t="s">
        <v>9923</v>
      </c>
      <c r="B161" s="149" t="s">
        <v>9930</v>
      </c>
      <c r="C161" s="149">
        <v>1</v>
      </c>
      <c r="D161" s="149" t="s">
        <v>9925</v>
      </c>
      <c r="E161" s="151">
        <v>37</v>
      </c>
      <c r="F161" s="152">
        <v>37</v>
      </c>
      <c r="G161" s="151">
        <v>271</v>
      </c>
      <c r="H161" s="152">
        <v>271</v>
      </c>
      <c r="I161" s="151">
        <v>342</v>
      </c>
      <c r="J161" s="152">
        <v>342</v>
      </c>
      <c r="K161" s="151">
        <v>650</v>
      </c>
      <c r="L161" s="152">
        <v>650</v>
      </c>
      <c r="M161" s="150" t="s">
        <v>52</v>
      </c>
      <c r="N161" s="7" t="s">
        <v>79</v>
      </c>
      <c r="O161" s="7" t="s">
        <v>661</v>
      </c>
      <c r="P161" s="7" t="s">
        <v>56</v>
      </c>
      <c r="Q161" s="7" t="s">
        <v>56</v>
      </c>
      <c r="R161" s="7" t="s">
        <v>57</v>
      </c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7" t="s">
        <v>52</v>
      </c>
      <c r="AK161" s="7" t="s">
        <v>662</v>
      </c>
      <c r="AL161" s="7" t="s">
        <v>52</v>
      </c>
      <c r="AM161" s="7" t="s">
        <v>52</v>
      </c>
    </row>
    <row r="162" spans="1:39" ht="30" customHeight="1">
      <c r="A162" s="149" t="s">
        <v>9892</v>
      </c>
      <c r="B162" s="149" t="s">
        <v>9893</v>
      </c>
      <c r="C162" s="149">
        <v>1</v>
      </c>
      <c r="D162" s="149" t="s">
        <v>9894</v>
      </c>
      <c r="E162" s="151">
        <v>0</v>
      </c>
      <c r="F162" s="152">
        <v>0</v>
      </c>
      <c r="G162" s="151">
        <v>0</v>
      </c>
      <c r="H162" s="152">
        <v>18.899999999999999</v>
      </c>
      <c r="I162" s="151">
        <v>0</v>
      </c>
      <c r="J162" s="152">
        <v>0</v>
      </c>
      <c r="K162" s="151">
        <v>0</v>
      </c>
      <c r="L162" s="152">
        <v>18.899999999999999</v>
      </c>
      <c r="M162" s="150" t="s">
        <v>52</v>
      </c>
      <c r="N162" s="7" t="s">
        <v>79</v>
      </c>
      <c r="O162" s="7" t="s">
        <v>496</v>
      </c>
      <c r="P162" s="7" t="s">
        <v>56</v>
      </c>
      <c r="Q162" s="7" t="s">
        <v>56</v>
      </c>
      <c r="R162" s="7" t="s">
        <v>57</v>
      </c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7" t="s">
        <v>52</v>
      </c>
      <c r="AK162" s="7" t="s">
        <v>663</v>
      </c>
      <c r="AL162" s="7" t="s">
        <v>52</v>
      </c>
      <c r="AM162" s="7" t="s">
        <v>52</v>
      </c>
    </row>
    <row r="163" spans="1:39" ht="30" customHeight="1">
      <c r="A163" s="149" t="s">
        <v>9860</v>
      </c>
      <c r="B163" s="149"/>
      <c r="C163" s="149"/>
      <c r="D163" s="149"/>
      <c r="E163" s="149"/>
      <c r="F163" s="153">
        <v>37</v>
      </c>
      <c r="G163" s="149"/>
      <c r="H163" s="153">
        <v>289</v>
      </c>
      <c r="I163" s="149"/>
      <c r="J163" s="153">
        <v>342</v>
      </c>
      <c r="K163" s="149"/>
      <c r="L163" s="153">
        <v>668</v>
      </c>
      <c r="M163" s="150"/>
      <c r="N163" s="7" t="s">
        <v>79</v>
      </c>
      <c r="O163" s="7" t="s">
        <v>498</v>
      </c>
      <c r="P163" s="7" t="s">
        <v>56</v>
      </c>
      <c r="Q163" s="7" t="s">
        <v>56</v>
      </c>
      <c r="R163" s="7" t="s">
        <v>57</v>
      </c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7" t="s">
        <v>52</v>
      </c>
      <c r="AK163" s="7" t="s">
        <v>664</v>
      </c>
      <c r="AL163" s="7" t="s">
        <v>52</v>
      </c>
      <c r="AM163" s="7" t="s">
        <v>52</v>
      </c>
    </row>
    <row r="164" spans="1:39" ht="30" customHeight="1">
      <c r="A164" s="149"/>
      <c r="B164" s="149"/>
      <c r="C164" s="149"/>
      <c r="D164" s="149"/>
      <c r="E164" s="149"/>
      <c r="F164" s="149"/>
      <c r="G164" s="149"/>
      <c r="H164" s="149"/>
      <c r="I164" s="149"/>
      <c r="J164" s="149"/>
      <c r="K164" s="149"/>
      <c r="L164" s="149"/>
      <c r="M164" s="150"/>
      <c r="N164" s="7" t="s">
        <v>79</v>
      </c>
      <c r="O164" s="7" t="s">
        <v>500</v>
      </c>
      <c r="P164" s="7" t="s">
        <v>56</v>
      </c>
      <c r="Q164" s="7" t="s">
        <v>56</v>
      </c>
      <c r="R164" s="7" t="s">
        <v>57</v>
      </c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7" t="s">
        <v>52</v>
      </c>
      <c r="AK164" s="7" t="s">
        <v>665</v>
      </c>
      <c r="AL164" s="7" t="s">
        <v>52</v>
      </c>
      <c r="AM164" s="7" t="s">
        <v>52</v>
      </c>
    </row>
    <row r="165" spans="1:39" ht="30" customHeight="1">
      <c r="A165" s="149" t="s">
        <v>9931</v>
      </c>
      <c r="B165" s="149" t="s">
        <v>2015</v>
      </c>
      <c r="C165" s="149">
        <v>1</v>
      </c>
      <c r="D165" s="149" t="s">
        <v>1045</v>
      </c>
      <c r="E165" s="149"/>
      <c r="F165" s="149"/>
      <c r="G165" s="149"/>
      <c r="H165" s="149"/>
      <c r="I165" s="149"/>
      <c r="J165" s="149"/>
      <c r="K165" s="149"/>
      <c r="L165" s="149"/>
      <c r="M165" s="150" t="s">
        <v>52</v>
      </c>
      <c r="N165" s="7" t="s">
        <v>79</v>
      </c>
      <c r="O165" s="7" t="s">
        <v>502</v>
      </c>
      <c r="P165" s="7" t="s">
        <v>56</v>
      </c>
      <c r="Q165" s="7" t="s">
        <v>56</v>
      </c>
      <c r="R165" s="7" t="s">
        <v>57</v>
      </c>
      <c r="S165" s="120"/>
      <c r="T165" s="120"/>
      <c r="U165" s="120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7" t="s">
        <v>52</v>
      </c>
      <c r="AK165" s="7" t="s">
        <v>666</v>
      </c>
      <c r="AL165" s="7" t="s">
        <v>52</v>
      </c>
      <c r="AM165" s="7" t="s">
        <v>52</v>
      </c>
    </row>
    <row r="166" spans="1:39" ht="30" customHeight="1">
      <c r="A166" s="149" t="s">
        <v>9923</v>
      </c>
      <c r="B166" s="149" t="s">
        <v>9930</v>
      </c>
      <c r="C166" s="149">
        <v>1</v>
      </c>
      <c r="D166" s="149" t="s">
        <v>9925</v>
      </c>
      <c r="E166" s="151">
        <v>37</v>
      </c>
      <c r="F166" s="152">
        <v>37</v>
      </c>
      <c r="G166" s="151">
        <v>271</v>
      </c>
      <c r="H166" s="152">
        <v>271</v>
      </c>
      <c r="I166" s="151">
        <v>342</v>
      </c>
      <c r="J166" s="152">
        <v>342</v>
      </c>
      <c r="K166" s="151">
        <v>650</v>
      </c>
      <c r="L166" s="152">
        <v>650</v>
      </c>
      <c r="M166" s="150" t="s">
        <v>52</v>
      </c>
      <c r="N166" s="7" t="s">
        <v>79</v>
      </c>
      <c r="O166" s="7" t="s">
        <v>504</v>
      </c>
      <c r="P166" s="7" t="s">
        <v>56</v>
      </c>
      <c r="Q166" s="7" t="s">
        <v>56</v>
      </c>
      <c r="R166" s="7" t="s">
        <v>57</v>
      </c>
      <c r="S166" s="120"/>
      <c r="T166" s="120"/>
      <c r="U166" s="120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7" t="s">
        <v>52</v>
      </c>
      <c r="AK166" s="7" t="s">
        <v>667</v>
      </c>
      <c r="AL166" s="7" t="s">
        <v>52</v>
      </c>
      <c r="AM166" s="7" t="s">
        <v>52</v>
      </c>
    </row>
    <row r="167" spans="1:39" ht="30" customHeight="1">
      <c r="A167" s="149" t="s">
        <v>9908</v>
      </c>
      <c r="B167" s="149" t="s">
        <v>9928</v>
      </c>
      <c r="C167" s="149">
        <v>1</v>
      </c>
      <c r="D167" s="149" t="s">
        <v>9894</v>
      </c>
      <c r="E167" s="151">
        <v>0</v>
      </c>
      <c r="F167" s="152">
        <v>0</v>
      </c>
      <c r="G167" s="151">
        <v>0</v>
      </c>
      <c r="H167" s="152">
        <v>67.7</v>
      </c>
      <c r="I167" s="151">
        <v>0</v>
      </c>
      <c r="J167" s="152">
        <v>0</v>
      </c>
      <c r="K167" s="151">
        <v>0</v>
      </c>
      <c r="L167" s="152">
        <v>67.7</v>
      </c>
      <c r="M167" s="150" t="s">
        <v>9907</v>
      </c>
      <c r="N167" s="7" t="s">
        <v>79</v>
      </c>
      <c r="O167" s="7" t="s">
        <v>506</v>
      </c>
      <c r="P167" s="7" t="s">
        <v>56</v>
      </c>
      <c r="Q167" s="7" t="s">
        <v>56</v>
      </c>
      <c r="R167" s="7" t="s">
        <v>57</v>
      </c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7" t="s">
        <v>52</v>
      </c>
      <c r="AK167" s="7" t="s">
        <v>668</v>
      </c>
      <c r="AL167" s="7" t="s">
        <v>52</v>
      </c>
      <c r="AM167" s="7" t="s">
        <v>52</v>
      </c>
    </row>
    <row r="168" spans="1:39" ht="30" customHeight="1">
      <c r="A168" s="149" t="s">
        <v>9910</v>
      </c>
      <c r="B168" s="149" t="s">
        <v>9911</v>
      </c>
      <c r="C168" s="149">
        <v>1</v>
      </c>
      <c r="D168" s="149" t="s">
        <v>9894</v>
      </c>
      <c r="E168" s="151">
        <v>0</v>
      </c>
      <c r="F168" s="152">
        <v>9.1999999999999993</v>
      </c>
      <c r="G168" s="151">
        <v>0</v>
      </c>
      <c r="H168" s="152">
        <v>0</v>
      </c>
      <c r="I168" s="151">
        <v>0</v>
      </c>
      <c r="J168" s="152">
        <v>0</v>
      </c>
      <c r="K168" s="151">
        <v>0</v>
      </c>
      <c r="L168" s="152">
        <v>9.1999999999999993</v>
      </c>
      <c r="M168" s="150" t="s">
        <v>9907</v>
      </c>
      <c r="N168" s="7" t="s">
        <v>79</v>
      </c>
      <c r="O168" s="7" t="s">
        <v>508</v>
      </c>
      <c r="P168" s="7" t="s">
        <v>56</v>
      </c>
      <c r="Q168" s="7" t="s">
        <v>56</v>
      </c>
      <c r="R168" s="7" t="s">
        <v>57</v>
      </c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7" t="s">
        <v>52</v>
      </c>
      <c r="AK168" s="7" t="s">
        <v>669</v>
      </c>
      <c r="AL168" s="7" t="s">
        <v>52</v>
      </c>
      <c r="AM168" s="7" t="s">
        <v>52</v>
      </c>
    </row>
    <row r="169" spans="1:39" ht="30" customHeight="1">
      <c r="A169" s="149" t="s">
        <v>9912</v>
      </c>
      <c r="B169" s="149" t="s">
        <v>9913</v>
      </c>
      <c r="C169" s="149">
        <v>1</v>
      </c>
      <c r="D169" s="149" t="s">
        <v>9894</v>
      </c>
      <c r="E169" s="151">
        <v>0</v>
      </c>
      <c r="F169" s="152">
        <v>0</v>
      </c>
      <c r="G169" s="151">
        <v>0</v>
      </c>
      <c r="H169" s="152">
        <v>0</v>
      </c>
      <c r="I169" s="151">
        <v>0</v>
      </c>
      <c r="J169" s="152">
        <v>85.5</v>
      </c>
      <c r="K169" s="151">
        <v>0</v>
      </c>
      <c r="L169" s="152">
        <v>85.5</v>
      </c>
      <c r="M169" s="150" t="s">
        <v>9907</v>
      </c>
      <c r="N169" s="7" t="s">
        <v>79</v>
      </c>
      <c r="O169" s="7" t="s">
        <v>600</v>
      </c>
      <c r="P169" s="7" t="s">
        <v>56</v>
      </c>
      <c r="Q169" s="7" t="s">
        <v>56</v>
      </c>
      <c r="R169" s="7" t="s">
        <v>57</v>
      </c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7" t="s">
        <v>52</v>
      </c>
      <c r="AK169" s="7" t="s">
        <v>670</v>
      </c>
      <c r="AL169" s="7" t="s">
        <v>52</v>
      </c>
      <c r="AM169" s="7" t="s">
        <v>52</v>
      </c>
    </row>
    <row r="170" spans="1:39" ht="30" customHeight="1">
      <c r="A170" s="149" t="s">
        <v>9914</v>
      </c>
      <c r="B170" s="149" t="s">
        <v>9915</v>
      </c>
      <c r="C170" s="149">
        <v>1</v>
      </c>
      <c r="D170" s="149" t="s">
        <v>9894</v>
      </c>
      <c r="E170" s="151">
        <v>0</v>
      </c>
      <c r="F170" s="152">
        <v>0</v>
      </c>
      <c r="G170" s="151">
        <v>0</v>
      </c>
      <c r="H170" s="152">
        <v>101.6</v>
      </c>
      <c r="I170" s="151">
        <v>0</v>
      </c>
      <c r="J170" s="152">
        <v>0</v>
      </c>
      <c r="K170" s="151">
        <v>0</v>
      </c>
      <c r="L170" s="152">
        <v>101.6</v>
      </c>
      <c r="M170" s="150" t="s">
        <v>9907</v>
      </c>
      <c r="N170" s="7" t="s">
        <v>79</v>
      </c>
      <c r="O170" s="7" t="s">
        <v>512</v>
      </c>
      <c r="P170" s="7" t="s">
        <v>56</v>
      </c>
      <c r="Q170" s="7" t="s">
        <v>56</v>
      </c>
      <c r="R170" s="7" t="s">
        <v>57</v>
      </c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7" t="s">
        <v>52</v>
      </c>
      <c r="AK170" s="7" t="s">
        <v>671</v>
      </c>
      <c r="AL170" s="7" t="s">
        <v>52</v>
      </c>
      <c r="AM170" s="7" t="s">
        <v>52</v>
      </c>
    </row>
    <row r="171" spans="1:39" ht="30" customHeight="1">
      <c r="A171" s="149" t="s">
        <v>9860</v>
      </c>
      <c r="B171" s="149"/>
      <c r="C171" s="149"/>
      <c r="D171" s="149"/>
      <c r="E171" s="149"/>
      <c r="F171" s="153">
        <v>46</v>
      </c>
      <c r="G171" s="149"/>
      <c r="H171" s="153">
        <v>440</v>
      </c>
      <c r="I171" s="149"/>
      <c r="J171" s="153">
        <v>427</v>
      </c>
      <c r="K171" s="149"/>
      <c r="L171" s="153">
        <v>913</v>
      </c>
      <c r="M171" s="150"/>
      <c r="N171" s="7" t="s">
        <v>79</v>
      </c>
      <c r="O171" s="7" t="s">
        <v>548</v>
      </c>
      <c r="P171" s="7" t="s">
        <v>56</v>
      </c>
      <c r="Q171" s="7" t="s">
        <v>56</v>
      </c>
      <c r="R171" s="7" t="s">
        <v>57</v>
      </c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7" t="s">
        <v>52</v>
      </c>
      <c r="AK171" s="7" t="s">
        <v>672</v>
      </c>
      <c r="AL171" s="7" t="s">
        <v>52</v>
      </c>
      <c r="AM171" s="7" t="s">
        <v>52</v>
      </c>
    </row>
    <row r="172" spans="1:39" ht="30" customHeight="1">
      <c r="A172" s="149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50"/>
      <c r="N172" s="7" t="s">
        <v>79</v>
      </c>
      <c r="O172" s="7" t="s">
        <v>550</v>
      </c>
      <c r="P172" s="7" t="s">
        <v>56</v>
      </c>
      <c r="Q172" s="7" t="s">
        <v>56</v>
      </c>
      <c r="R172" s="7" t="s">
        <v>57</v>
      </c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7" t="s">
        <v>52</v>
      </c>
      <c r="AK172" s="7" t="s">
        <v>673</v>
      </c>
      <c r="AL172" s="7" t="s">
        <v>52</v>
      </c>
      <c r="AM172" s="7" t="s">
        <v>52</v>
      </c>
    </row>
    <row r="173" spans="1:39" ht="30" customHeight="1">
      <c r="A173" s="149" t="s">
        <v>9932</v>
      </c>
      <c r="B173" s="149" t="s">
        <v>52</v>
      </c>
      <c r="C173" s="149">
        <v>1</v>
      </c>
      <c r="D173" s="149" t="s">
        <v>1045</v>
      </c>
      <c r="E173" s="149"/>
      <c r="F173" s="149"/>
      <c r="G173" s="149"/>
      <c r="H173" s="149"/>
      <c r="I173" s="149"/>
      <c r="J173" s="149"/>
      <c r="K173" s="149"/>
      <c r="L173" s="149"/>
      <c r="M173" s="150" t="s">
        <v>52</v>
      </c>
      <c r="N173" s="7" t="s">
        <v>79</v>
      </c>
      <c r="O173" s="7" t="s">
        <v>603</v>
      </c>
      <c r="P173" s="7" t="s">
        <v>56</v>
      </c>
      <c r="Q173" s="7" t="s">
        <v>56</v>
      </c>
      <c r="R173" s="7" t="s">
        <v>57</v>
      </c>
      <c r="S173" s="120"/>
      <c r="T173" s="120"/>
      <c r="U173" s="120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7" t="s">
        <v>52</v>
      </c>
      <c r="AK173" s="7" t="s">
        <v>674</v>
      </c>
      <c r="AL173" s="7" t="s">
        <v>52</v>
      </c>
      <c r="AM173" s="7" t="s">
        <v>52</v>
      </c>
    </row>
    <row r="174" spans="1:39" ht="30" customHeight="1">
      <c r="A174" s="149" t="s">
        <v>9933</v>
      </c>
      <c r="B174" s="149" t="s">
        <v>6674</v>
      </c>
      <c r="C174" s="149">
        <v>1</v>
      </c>
      <c r="D174" s="149" t="s">
        <v>9925</v>
      </c>
      <c r="E174" s="151">
        <v>36</v>
      </c>
      <c r="F174" s="152">
        <v>36</v>
      </c>
      <c r="G174" s="151">
        <v>1226</v>
      </c>
      <c r="H174" s="152">
        <v>1226</v>
      </c>
      <c r="I174" s="151">
        <v>0</v>
      </c>
      <c r="J174" s="152">
        <v>0</v>
      </c>
      <c r="K174" s="151">
        <v>1262</v>
      </c>
      <c r="L174" s="152">
        <v>1262</v>
      </c>
      <c r="M174" s="150" t="s">
        <v>52</v>
      </c>
      <c r="N174" s="7" t="s">
        <v>79</v>
      </c>
      <c r="O174" s="7" t="s">
        <v>605</v>
      </c>
      <c r="P174" s="7" t="s">
        <v>56</v>
      </c>
      <c r="Q174" s="7" t="s">
        <v>56</v>
      </c>
      <c r="R174" s="7" t="s">
        <v>57</v>
      </c>
      <c r="S174" s="120"/>
      <c r="T174" s="120"/>
      <c r="U174" s="120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7" t="s">
        <v>52</v>
      </c>
      <c r="AK174" s="7" t="s">
        <v>675</v>
      </c>
      <c r="AL174" s="7" t="s">
        <v>52</v>
      </c>
      <c r="AM174" s="7" t="s">
        <v>52</v>
      </c>
    </row>
    <row r="175" spans="1:39" ht="30" customHeight="1">
      <c r="A175" s="149" t="s">
        <v>9934</v>
      </c>
      <c r="B175" s="149" t="s">
        <v>6674</v>
      </c>
      <c r="C175" s="149">
        <v>1</v>
      </c>
      <c r="D175" s="149" t="s">
        <v>9925</v>
      </c>
      <c r="E175" s="151">
        <v>226</v>
      </c>
      <c r="F175" s="152">
        <v>226</v>
      </c>
      <c r="G175" s="151">
        <v>1679</v>
      </c>
      <c r="H175" s="152">
        <v>1679</v>
      </c>
      <c r="I175" s="151">
        <v>371</v>
      </c>
      <c r="J175" s="152">
        <v>371</v>
      </c>
      <c r="K175" s="151">
        <v>2276</v>
      </c>
      <c r="L175" s="152">
        <v>2276</v>
      </c>
      <c r="M175" s="150" t="s">
        <v>52</v>
      </c>
      <c r="N175" s="7" t="s">
        <v>79</v>
      </c>
      <c r="O175" s="7" t="s">
        <v>607</v>
      </c>
      <c r="P175" s="7" t="s">
        <v>56</v>
      </c>
      <c r="Q175" s="7" t="s">
        <v>56</v>
      </c>
      <c r="R175" s="7" t="s">
        <v>57</v>
      </c>
      <c r="S175" s="120"/>
      <c r="T175" s="120"/>
      <c r="U175" s="120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7" t="s">
        <v>52</v>
      </c>
      <c r="AK175" s="7" t="s">
        <v>676</v>
      </c>
      <c r="AL175" s="7" t="s">
        <v>52</v>
      </c>
      <c r="AM175" s="7" t="s">
        <v>52</v>
      </c>
    </row>
    <row r="176" spans="1:39" ht="30" customHeight="1">
      <c r="A176" s="149" t="s">
        <v>9860</v>
      </c>
      <c r="B176" s="149"/>
      <c r="C176" s="149"/>
      <c r="D176" s="149"/>
      <c r="E176" s="149"/>
      <c r="F176" s="153">
        <v>262</v>
      </c>
      <c r="G176" s="149"/>
      <c r="H176" s="153">
        <v>2905</v>
      </c>
      <c r="I176" s="149"/>
      <c r="J176" s="153">
        <v>371</v>
      </c>
      <c r="K176" s="149"/>
      <c r="L176" s="153">
        <v>3538</v>
      </c>
      <c r="M176" s="150"/>
      <c r="N176" s="7" t="s">
        <v>79</v>
      </c>
      <c r="O176" s="7" t="s">
        <v>609</v>
      </c>
      <c r="P176" s="7" t="s">
        <v>56</v>
      </c>
      <c r="Q176" s="7" t="s">
        <v>56</v>
      </c>
      <c r="R176" s="7" t="s">
        <v>57</v>
      </c>
      <c r="S176" s="120"/>
      <c r="T176" s="120"/>
      <c r="U176" s="120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7" t="s">
        <v>52</v>
      </c>
      <c r="AK176" s="7" t="s">
        <v>677</v>
      </c>
      <c r="AL176" s="7" t="s">
        <v>52</v>
      </c>
      <c r="AM176" s="7" t="s">
        <v>52</v>
      </c>
    </row>
    <row r="177" spans="1:39" ht="30" customHeight="1">
      <c r="A177" s="149"/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50"/>
      <c r="N177" s="7" t="s">
        <v>79</v>
      </c>
      <c r="O177" s="7" t="s">
        <v>611</v>
      </c>
      <c r="P177" s="7" t="s">
        <v>56</v>
      </c>
      <c r="Q177" s="7" t="s">
        <v>56</v>
      </c>
      <c r="R177" s="7" t="s">
        <v>57</v>
      </c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7" t="s">
        <v>52</v>
      </c>
      <c r="AK177" s="7" t="s">
        <v>678</v>
      </c>
      <c r="AL177" s="7" t="s">
        <v>52</v>
      </c>
      <c r="AM177" s="7" t="s">
        <v>52</v>
      </c>
    </row>
    <row r="178" spans="1:39" ht="30" customHeight="1">
      <c r="A178" s="149" t="s">
        <v>9935</v>
      </c>
      <c r="B178" s="149" t="s">
        <v>1015</v>
      </c>
      <c r="C178" s="149">
        <v>1</v>
      </c>
      <c r="D178" s="149" t="s">
        <v>1045</v>
      </c>
      <c r="E178" s="149"/>
      <c r="F178" s="149"/>
      <c r="G178" s="149"/>
      <c r="H178" s="149"/>
      <c r="I178" s="149"/>
      <c r="J178" s="149"/>
      <c r="K178" s="149"/>
      <c r="L178" s="149"/>
      <c r="M178" s="150" t="s">
        <v>52</v>
      </c>
      <c r="N178" s="7" t="s">
        <v>79</v>
      </c>
      <c r="O178" s="7" t="s">
        <v>613</v>
      </c>
      <c r="P178" s="7" t="s">
        <v>56</v>
      </c>
      <c r="Q178" s="7" t="s">
        <v>56</v>
      </c>
      <c r="R178" s="7" t="s">
        <v>57</v>
      </c>
      <c r="S178" s="120"/>
      <c r="T178" s="120"/>
      <c r="U178" s="120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7" t="s">
        <v>52</v>
      </c>
      <c r="AK178" s="7" t="s">
        <v>679</v>
      </c>
      <c r="AL178" s="7" t="s">
        <v>52</v>
      </c>
      <c r="AM178" s="7" t="s">
        <v>52</v>
      </c>
    </row>
    <row r="179" spans="1:39" ht="30" customHeight="1">
      <c r="A179" s="149" t="s">
        <v>9936</v>
      </c>
      <c r="B179" s="149" t="s">
        <v>6674</v>
      </c>
      <c r="C179" s="149">
        <v>1</v>
      </c>
      <c r="D179" s="149" t="s">
        <v>9925</v>
      </c>
      <c r="E179" s="151">
        <v>262</v>
      </c>
      <c r="F179" s="152">
        <v>262</v>
      </c>
      <c r="G179" s="151">
        <v>2905</v>
      </c>
      <c r="H179" s="152">
        <v>2905</v>
      </c>
      <c r="I179" s="151">
        <v>371</v>
      </c>
      <c r="J179" s="152">
        <v>371</v>
      </c>
      <c r="K179" s="151">
        <v>3538</v>
      </c>
      <c r="L179" s="152">
        <v>3538</v>
      </c>
      <c r="M179" s="150" t="s">
        <v>52</v>
      </c>
      <c r="N179" s="7" t="s">
        <v>79</v>
      </c>
      <c r="O179" s="7" t="s">
        <v>368</v>
      </c>
      <c r="P179" s="7" t="s">
        <v>56</v>
      </c>
      <c r="Q179" s="7" t="s">
        <v>56</v>
      </c>
      <c r="R179" s="7" t="s">
        <v>57</v>
      </c>
      <c r="S179" s="120"/>
      <c r="T179" s="120"/>
      <c r="U179" s="120"/>
      <c r="V179" s="120">
        <v>1</v>
      </c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7" t="s">
        <v>52</v>
      </c>
      <c r="AK179" s="7" t="s">
        <v>680</v>
      </c>
      <c r="AL179" s="7" t="s">
        <v>52</v>
      </c>
      <c r="AM179" s="7" t="s">
        <v>52</v>
      </c>
    </row>
    <row r="180" spans="1:39" ht="30" customHeight="1">
      <c r="A180" s="149" t="s">
        <v>9892</v>
      </c>
      <c r="B180" s="149" t="s">
        <v>9893</v>
      </c>
      <c r="C180" s="149">
        <v>1</v>
      </c>
      <c r="D180" s="149" t="s">
        <v>9894</v>
      </c>
      <c r="E180" s="151">
        <v>0</v>
      </c>
      <c r="F180" s="152">
        <v>0</v>
      </c>
      <c r="G180" s="151">
        <v>0</v>
      </c>
      <c r="H180" s="152">
        <v>203.3</v>
      </c>
      <c r="I180" s="151">
        <v>0</v>
      </c>
      <c r="J180" s="152">
        <v>0</v>
      </c>
      <c r="K180" s="151">
        <v>0</v>
      </c>
      <c r="L180" s="152">
        <v>203.3</v>
      </c>
      <c r="M180" s="150" t="s">
        <v>52</v>
      </c>
      <c r="N180" s="7" t="s">
        <v>79</v>
      </c>
      <c r="O180" s="7" t="s">
        <v>61</v>
      </c>
      <c r="P180" s="7" t="s">
        <v>56</v>
      </c>
      <c r="Q180" s="7" t="s">
        <v>56</v>
      </c>
      <c r="R180" s="7" t="s">
        <v>56</v>
      </c>
      <c r="S180" s="120">
        <v>1</v>
      </c>
      <c r="T180" s="120">
        <v>0</v>
      </c>
      <c r="U180" s="120">
        <v>0.03</v>
      </c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7" t="s">
        <v>52</v>
      </c>
      <c r="AK180" s="7" t="s">
        <v>681</v>
      </c>
      <c r="AL180" s="7" t="s">
        <v>52</v>
      </c>
      <c r="AM180" s="7" t="s">
        <v>52</v>
      </c>
    </row>
    <row r="181" spans="1:39" ht="30" customHeight="1">
      <c r="A181" s="149" t="s">
        <v>9860</v>
      </c>
      <c r="B181" s="149"/>
      <c r="C181" s="149"/>
      <c r="D181" s="149"/>
      <c r="E181" s="149"/>
      <c r="F181" s="153">
        <v>262</v>
      </c>
      <c r="G181" s="149"/>
      <c r="H181" s="153">
        <v>3108</v>
      </c>
      <c r="I181" s="149"/>
      <c r="J181" s="153">
        <v>371</v>
      </c>
      <c r="K181" s="149"/>
      <c r="L181" s="153">
        <v>3741</v>
      </c>
      <c r="M181" s="150"/>
      <c r="N181" s="7" t="s">
        <v>63</v>
      </c>
      <c r="O181" s="7" t="s">
        <v>63</v>
      </c>
      <c r="P181" s="7" t="s">
        <v>52</v>
      </c>
      <c r="Q181" s="7" t="s">
        <v>52</v>
      </c>
      <c r="R181" s="7" t="s">
        <v>52</v>
      </c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7" t="s">
        <v>52</v>
      </c>
      <c r="AK181" s="7" t="s">
        <v>52</v>
      </c>
      <c r="AL181" s="7" t="s">
        <v>52</v>
      </c>
      <c r="AM181" s="7" t="s">
        <v>52</v>
      </c>
    </row>
    <row r="182" spans="1:39" ht="30" customHeight="1">
      <c r="A182" s="149"/>
      <c r="B182" s="149"/>
      <c r="C182" s="149"/>
      <c r="D182" s="149"/>
      <c r="E182" s="149"/>
      <c r="F182" s="149"/>
      <c r="G182" s="149"/>
      <c r="H182" s="149"/>
      <c r="I182" s="149"/>
      <c r="J182" s="149"/>
      <c r="K182" s="149"/>
      <c r="L182" s="149"/>
      <c r="M182" s="150"/>
    </row>
    <row r="183" spans="1:39" ht="30" customHeight="1">
      <c r="A183" s="149" t="s">
        <v>9937</v>
      </c>
      <c r="B183" s="149" t="s">
        <v>1021</v>
      </c>
      <c r="C183" s="149">
        <v>1</v>
      </c>
      <c r="D183" s="149" t="s">
        <v>1045</v>
      </c>
      <c r="E183" s="149"/>
      <c r="F183" s="149"/>
      <c r="G183" s="149"/>
      <c r="H183" s="149"/>
      <c r="I183" s="149"/>
      <c r="J183" s="149"/>
      <c r="K183" s="149"/>
      <c r="L183" s="149"/>
      <c r="M183" s="150" t="s">
        <v>52</v>
      </c>
      <c r="N183" s="117" t="s">
        <v>80</v>
      </c>
    </row>
    <row r="184" spans="1:39" ht="30" customHeight="1">
      <c r="A184" s="149" t="s">
        <v>9934</v>
      </c>
      <c r="B184" s="149" t="s">
        <v>9938</v>
      </c>
      <c r="C184" s="149">
        <v>1</v>
      </c>
      <c r="D184" s="149" t="s">
        <v>9925</v>
      </c>
      <c r="E184" s="151">
        <v>277</v>
      </c>
      <c r="F184" s="152">
        <v>277</v>
      </c>
      <c r="G184" s="151">
        <v>3888</v>
      </c>
      <c r="H184" s="152">
        <v>3888</v>
      </c>
      <c r="I184" s="151">
        <v>464</v>
      </c>
      <c r="J184" s="152">
        <v>464</v>
      </c>
      <c r="K184" s="151">
        <v>4629</v>
      </c>
      <c r="L184" s="152">
        <v>4629</v>
      </c>
      <c r="M184" s="150" t="s">
        <v>52</v>
      </c>
      <c r="N184" s="7" t="s">
        <v>80</v>
      </c>
      <c r="O184" s="7" t="s">
        <v>682</v>
      </c>
      <c r="P184" s="7" t="s">
        <v>56</v>
      </c>
      <c r="Q184" s="7" t="s">
        <v>56</v>
      </c>
      <c r="R184" s="7" t="s">
        <v>57</v>
      </c>
      <c r="S184" s="120"/>
      <c r="T184" s="120"/>
      <c r="U184" s="120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7" t="s">
        <v>52</v>
      </c>
      <c r="AK184" s="7" t="s">
        <v>683</v>
      </c>
      <c r="AL184" s="7" t="s">
        <v>52</v>
      </c>
      <c r="AM184" s="7" t="s">
        <v>52</v>
      </c>
    </row>
    <row r="185" spans="1:39" ht="30" customHeight="1">
      <c r="A185" s="149" t="s">
        <v>9933</v>
      </c>
      <c r="B185" s="149" t="s">
        <v>6674</v>
      </c>
      <c r="C185" s="149">
        <v>1</v>
      </c>
      <c r="D185" s="149" t="s">
        <v>9925</v>
      </c>
      <c r="E185" s="151">
        <v>36</v>
      </c>
      <c r="F185" s="152">
        <v>36</v>
      </c>
      <c r="G185" s="151">
        <v>1226</v>
      </c>
      <c r="H185" s="152">
        <v>1226</v>
      </c>
      <c r="I185" s="151">
        <v>0</v>
      </c>
      <c r="J185" s="152">
        <v>0</v>
      </c>
      <c r="K185" s="151">
        <v>1262</v>
      </c>
      <c r="L185" s="152">
        <v>1262</v>
      </c>
      <c r="M185" s="150" t="s">
        <v>52</v>
      </c>
      <c r="N185" s="7" t="s">
        <v>80</v>
      </c>
      <c r="O185" s="7" t="s">
        <v>573</v>
      </c>
      <c r="P185" s="7" t="s">
        <v>56</v>
      </c>
      <c r="Q185" s="7" t="s">
        <v>56</v>
      </c>
      <c r="R185" s="7" t="s">
        <v>57</v>
      </c>
      <c r="S185" s="120"/>
      <c r="T185" s="120"/>
      <c r="U185" s="120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7" t="s">
        <v>52</v>
      </c>
      <c r="AK185" s="7" t="s">
        <v>684</v>
      </c>
      <c r="AL185" s="7" t="s">
        <v>52</v>
      </c>
      <c r="AM185" s="7" t="s">
        <v>52</v>
      </c>
    </row>
    <row r="186" spans="1:39" ht="30" customHeight="1">
      <c r="A186" s="149" t="s">
        <v>9908</v>
      </c>
      <c r="B186" s="149" t="s">
        <v>9909</v>
      </c>
      <c r="C186" s="149">
        <v>1</v>
      </c>
      <c r="D186" s="149" t="s">
        <v>9894</v>
      </c>
      <c r="E186" s="151">
        <v>0</v>
      </c>
      <c r="F186" s="152">
        <v>0</v>
      </c>
      <c r="G186" s="151">
        <v>0</v>
      </c>
      <c r="H186" s="152">
        <v>1072.7</v>
      </c>
      <c r="I186" s="151">
        <v>0</v>
      </c>
      <c r="J186" s="152">
        <v>0</v>
      </c>
      <c r="K186" s="151">
        <v>0</v>
      </c>
      <c r="L186" s="152">
        <v>1072.7</v>
      </c>
      <c r="M186" s="150" t="s">
        <v>9907</v>
      </c>
      <c r="N186" s="7" t="s">
        <v>80</v>
      </c>
      <c r="O186" s="7" t="s">
        <v>496</v>
      </c>
      <c r="P186" s="7" t="s">
        <v>56</v>
      </c>
      <c r="Q186" s="7" t="s">
        <v>56</v>
      </c>
      <c r="R186" s="7" t="s">
        <v>57</v>
      </c>
      <c r="S186" s="120"/>
      <c r="T186" s="120"/>
      <c r="U186" s="120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7" t="s">
        <v>52</v>
      </c>
      <c r="AK186" s="7" t="s">
        <v>685</v>
      </c>
      <c r="AL186" s="7" t="s">
        <v>52</v>
      </c>
      <c r="AM186" s="7" t="s">
        <v>52</v>
      </c>
    </row>
    <row r="187" spans="1:39" ht="30" customHeight="1">
      <c r="A187" s="149" t="s">
        <v>9910</v>
      </c>
      <c r="B187" s="149" t="s">
        <v>9911</v>
      </c>
      <c r="C187" s="149">
        <v>1</v>
      </c>
      <c r="D187" s="149" t="s">
        <v>9894</v>
      </c>
      <c r="E187" s="151">
        <v>0</v>
      </c>
      <c r="F187" s="152">
        <v>9</v>
      </c>
      <c r="G187" s="151">
        <v>0</v>
      </c>
      <c r="H187" s="152">
        <v>0</v>
      </c>
      <c r="I187" s="151">
        <v>0</v>
      </c>
      <c r="J187" s="152">
        <v>0</v>
      </c>
      <c r="K187" s="151">
        <v>0</v>
      </c>
      <c r="L187" s="152">
        <v>9</v>
      </c>
      <c r="M187" s="150" t="s">
        <v>9907</v>
      </c>
      <c r="N187" s="7" t="s">
        <v>80</v>
      </c>
      <c r="O187" s="7" t="s">
        <v>498</v>
      </c>
      <c r="P187" s="7" t="s">
        <v>56</v>
      </c>
      <c r="Q187" s="7" t="s">
        <v>56</v>
      </c>
      <c r="R187" s="7" t="s">
        <v>57</v>
      </c>
      <c r="S187" s="120"/>
      <c r="T187" s="120"/>
      <c r="U187" s="120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7" t="s">
        <v>52</v>
      </c>
      <c r="AK187" s="7" t="s">
        <v>686</v>
      </c>
      <c r="AL187" s="7" t="s">
        <v>52</v>
      </c>
      <c r="AM187" s="7" t="s">
        <v>52</v>
      </c>
    </row>
    <row r="188" spans="1:39" ht="30" customHeight="1">
      <c r="A188" s="149" t="s">
        <v>9912</v>
      </c>
      <c r="B188" s="149" t="s">
        <v>9913</v>
      </c>
      <c r="C188" s="149">
        <v>1</v>
      </c>
      <c r="D188" s="149" t="s">
        <v>9894</v>
      </c>
      <c r="E188" s="151">
        <v>0</v>
      </c>
      <c r="F188" s="152">
        <v>0</v>
      </c>
      <c r="G188" s="151">
        <v>0</v>
      </c>
      <c r="H188" s="152">
        <v>0</v>
      </c>
      <c r="I188" s="151">
        <v>0</v>
      </c>
      <c r="J188" s="152">
        <v>0</v>
      </c>
      <c r="K188" s="151">
        <v>0</v>
      </c>
      <c r="L188" s="152">
        <v>0</v>
      </c>
      <c r="M188" s="150" t="s">
        <v>9907</v>
      </c>
      <c r="N188" s="7" t="s">
        <v>80</v>
      </c>
      <c r="O188" s="7" t="s">
        <v>500</v>
      </c>
      <c r="P188" s="7" t="s">
        <v>56</v>
      </c>
      <c r="Q188" s="7" t="s">
        <v>56</v>
      </c>
      <c r="R188" s="7" t="s">
        <v>57</v>
      </c>
      <c r="S188" s="120"/>
      <c r="T188" s="120"/>
      <c r="U188" s="120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7" t="s">
        <v>52</v>
      </c>
      <c r="AK188" s="7" t="s">
        <v>687</v>
      </c>
      <c r="AL188" s="7" t="s">
        <v>52</v>
      </c>
      <c r="AM188" s="7" t="s">
        <v>52</v>
      </c>
    </row>
    <row r="189" spans="1:39" ht="30" customHeight="1">
      <c r="A189" s="149" t="s">
        <v>9914</v>
      </c>
      <c r="B189" s="149" t="s">
        <v>9915</v>
      </c>
      <c r="C189" s="149">
        <v>1</v>
      </c>
      <c r="D189" s="149" t="s">
        <v>9894</v>
      </c>
      <c r="E189" s="151">
        <v>0</v>
      </c>
      <c r="F189" s="152">
        <v>0</v>
      </c>
      <c r="G189" s="151">
        <v>0</v>
      </c>
      <c r="H189" s="152">
        <v>689.6</v>
      </c>
      <c r="I189" s="151">
        <v>0</v>
      </c>
      <c r="J189" s="152">
        <v>0</v>
      </c>
      <c r="K189" s="151">
        <v>0</v>
      </c>
      <c r="L189" s="152">
        <v>689.6</v>
      </c>
      <c r="M189" s="150" t="s">
        <v>9907</v>
      </c>
      <c r="N189" s="7" t="s">
        <v>80</v>
      </c>
      <c r="O189" s="7" t="s">
        <v>502</v>
      </c>
      <c r="P189" s="7" t="s">
        <v>56</v>
      </c>
      <c r="Q189" s="7" t="s">
        <v>56</v>
      </c>
      <c r="R189" s="7" t="s">
        <v>57</v>
      </c>
      <c r="S189" s="120"/>
      <c r="T189" s="120"/>
      <c r="U189" s="120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7" t="s">
        <v>52</v>
      </c>
      <c r="AK189" s="7" t="s">
        <v>688</v>
      </c>
      <c r="AL189" s="7" t="s">
        <v>52</v>
      </c>
      <c r="AM189" s="7" t="s">
        <v>52</v>
      </c>
    </row>
    <row r="190" spans="1:39" ht="30" customHeight="1">
      <c r="A190" s="149" t="s">
        <v>9860</v>
      </c>
      <c r="B190" s="149"/>
      <c r="C190" s="149"/>
      <c r="D190" s="149"/>
      <c r="E190" s="149"/>
      <c r="F190" s="153">
        <v>322</v>
      </c>
      <c r="G190" s="149"/>
      <c r="H190" s="153">
        <v>6876</v>
      </c>
      <c r="I190" s="149"/>
      <c r="J190" s="153">
        <v>464</v>
      </c>
      <c r="K190" s="149"/>
      <c r="L190" s="153">
        <v>7662</v>
      </c>
      <c r="M190" s="150"/>
      <c r="N190" s="7" t="s">
        <v>80</v>
      </c>
      <c r="O190" s="7" t="s">
        <v>504</v>
      </c>
      <c r="P190" s="7" t="s">
        <v>56</v>
      </c>
      <c r="Q190" s="7" t="s">
        <v>56</v>
      </c>
      <c r="R190" s="7" t="s">
        <v>57</v>
      </c>
      <c r="S190" s="120"/>
      <c r="T190" s="120"/>
      <c r="U190" s="120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7" t="s">
        <v>52</v>
      </c>
      <c r="AK190" s="7" t="s">
        <v>689</v>
      </c>
      <c r="AL190" s="7" t="s">
        <v>52</v>
      </c>
      <c r="AM190" s="7" t="s">
        <v>52</v>
      </c>
    </row>
    <row r="191" spans="1:39" ht="30" customHeight="1">
      <c r="A191" s="149"/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50"/>
      <c r="N191" s="7" t="s">
        <v>80</v>
      </c>
      <c r="O191" s="7" t="s">
        <v>506</v>
      </c>
      <c r="P191" s="7" t="s">
        <v>56</v>
      </c>
      <c r="Q191" s="7" t="s">
        <v>56</v>
      </c>
      <c r="R191" s="7" t="s">
        <v>57</v>
      </c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7" t="s">
        <v>52</v>
      </c>
      <c r="AK191" s="7" t="s">
        <v>690</v>
      </c>
      <c r="AL191" s="7" t="s">
        <v>52</v>
      </c>
      <c r="AM191" s="7" t="s">
        <v>52</v>
      </c>
    </row>
    <row r="192" spans="1:39" ht="30" customHeight="1">
      <c r="A192" s="149" t="s">
        <v>9939</v>
      </c>
      <c r="B192" s="149" t="s">
        <v>1015</v>
      </c>
      <c r="C192" s="149">
        <v>1</v>
      </c>
      <c r="D192" s="149" t="s">
        <v>1045</v>
      </c>
      <c r="E192" s="149"/>
      <c r="F192" s="149"/>
      <c r="G192" s="149"/>
      <c r="H192" s="149"/>
      <c r="I192" s="149"/>
      <c r="J192" s="149"/>
      <c r="K192" s="149"/>
      <c r="L192" s="149"/>
      <c r="M192" s="150" t="s">
        <v>52</v>
      </c>
      <c r="N192" s="7" t="s">
        <v>80</v>
      </c>
      <c r="O192" s="7" t="s">
        <v>508</v>
      </c>
      <c r="P192" s="7" t="s">
        <v>56</v>
      </c>
      <c r="Q192" s="7" t="s">
        <v>56</v>
      </c>
      <c r="R192" s="7" t="s">
        <v>57</v>
      </c>
      <c r="S192" s="120"/>
      <c r="T192" s="120"/>
      <c r="U192" s="120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7" t="s">
        <v>52</v>
      </c>
      <c r="AK192" s="7" t="s">
        <v>691</v>
      </c>
      <c r="AL192" s="7" t="s">
        <v>52</v>
      </c>
      <c r="AM192" s="7" t="s">
        <v>52</v>
      </c>
    </row>
    <row r="193" spans="1:39" ht="30" customHeight="1">
      <c r="A193" s="149" t="s">
        <v>9940</v>
      </c>
      <c r="B193" s="149" t="s">
        <v>6674</v>
      </c>
      <c r="C193" s="149">
        <v>1</v>
      </c>
      <c r="D193" s="149" t="s">
        <v>9925</v>
      </c>
      <c r="E193" s="151">
        <v>36</v>
      </c>
      <c r="F193" s="152">
        <v>36</v>
      </c>
      <c r="G193" s="151">
        <v>1226</v>
      </c>
      <c r="H193" s="152">
        <v>1226</v>
      </c>
      <c r="I193" s="151">
        <v>0</v>
      </c>
      <c r="J193" s="152">
        <v>0</v>
      </c>
      <c r="K193" s="151">
        <v>1262</v>
      </c>
      <c r="L193" s="152">
        <v>1262</v>
      </c>
      <c r="M193" s="150" t="s">
        <v>52</v>
      </c>
      <c r="N193" s="7" t="s">
        <v>80</v>
      </c>
      <c r="O193" s="7" t="s">
        <v>600</v>
      </c>
      <c r="P193" s="7" t="s">
        <v>56</v>
      </c>
      <c r="Q193" s="7" t="s">
        <v>56</v>
      </c>
      <c r="R193" s="7" t="s">
        <v>57</v>
      </c>
      <c r="S193" s="120"/>
      <c r="T193" s="120"/>
      <c r="U193" s="120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7" t="s">
        <v>52</v>
      </c>
      <c r="AK193" s="7" t="s">
        <v>692</v>
      </c>
      <c r="AL193" s="7" t="s">
        <v>52</v>
      </c>
      <c r="AM193" s="7" t="s">
        <v>52</v>
      </c>
    </row>
    <row r="194" spans="1:39" ht="30" customHeight="1">
      <c r="A194" s="149" t="s">
        <v>9892</v>
      </c>
      <c r="B194" s="149" t="s">
        <v>9893</v>
      </c>
      <c r="C194" s="149">
        <v>1</v>
      </c>
      <c r="D194" s="149" t="s">
        <v>9894</v>
      </c>
      <c r="E194" s="151">
        <v>0</v>
      </c>
      <c r="F194" s="152">
        <v>0</v>
      </c>
      <c r="G194" s="151">
        <v>0</v>
      </c>
      <c r="H194" s="152">
        <v>85.8</v>
      </c>
      <c r="I194" s="151">
        <v>0</v>
      </c>
      <c r="J194" s="152">
        <v>0</v>
      </c>
      <c r="K194" s="151">
        <v>0</v>
      </c>
      <c r="L194" s="152">
        <v>85.8</v>
      </c>
      <c r="M194" s="150" t="s">
        <v>52</v>
      </c>
      <c r="N194" s="7" t="s">
        <v>80</v>
      </c>
      <c r="O194" s="7" t="s">
        <v>512</v>
      </c>
      <c r="P194" s="7" t="s">
        <v>56</v>
      </c>
      <c r="Q194" s="7" t="s">
        <v>56</v>
      </c>
      <c r="R194" s="7" t="s">
        <v>57</v>
      </c>
      <c r="S194" s="120"/>
      <c r="T194" s="120"/>
      <c r="U194" s="120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7" t="s">
        <v>52</v>
      </c>
      <c r="AK194" s="7" t="s">
        <v>693</v>
      </c>
      <c r="AL194" s="7" t="s">
        <v>52</v>
      </c>
      <c r="AM194" s="7" t="s">
        <v>52</v>
      </c>
    </row>
    <row r="195" spans="1:39" ht="30" customHeight="1">
      <c r="A195" s="149" t="s">
        <v>9860</v>
      </c>
      <c r="B195" s="149"/>
      <c r="C195" s="149"/>
      <c r="D195" s="149"/>
      <c r="E195" s="149"/>
      <c r="F195" s="153">
        <v>36</v>
      </c>
      <c r="G195" s="149"/>
      <c r="H195" s="153">
        <v>1311</v>
      </c>
      <c r="I195" s="149"/>
      <c r="J195" s="153">
        <v>0</v>
      </c>
      <c r="K195" s="149"/>
      <c r="L195" s="153">
        <v>1347</v>
      </c>
      <c r="M195" s="150"/>
      <c r="N195" s="7" t="s">
        <v>80</v>
      </c>
      <c r="O195" s="7" t="s">
        <v>548</v>
      </c>
      <c r="P195" s="7" t="s">
        <v>56</v>
      </c>
      <c r="Q195" s="7" t="s">
        <v>56</v>
      </c>
      <c r="R195" s="7" t="s">
        <v>57</v>
      </c>
      <c r="S195" s="120"/>
      <c r="T195" s="120"/>
      <c r="U195" s="120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7" t="s">
        <v>52</v>
      </c>
      <c r="AK195" s="7" t="s">
        <v>694</v>
      </c>
      <c r="AL195" s="7" t="s">
        <v>52</v>
      </c>
      <c r="AM195" s="7" t="s">
        <v>52</v>
      </c>
    </row>
    <row r="196" spans="1:39" ht="30" customHeight="1">
      <c r="A196" s="149"/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50"/>
      <c r="N196" s="7" t="s">
        <v>80</v>
      </c>
      <c r="O196" s="7" t="s">
        <v>550</v>
      </c>
      <c r="P196" s="7" t="s">
        <v>56</v>
      </c>
      <c r="Q196" s="7" t="s">
        <v>56</v>
      </c>
      <c r="R196" s="7" t="s">
        <v>57</v>
      </c>
      <c r="S196" s="120"/>
      <c r="T196" s="120"/>
      <c r="U196" s="120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7" t="s">
        <v>52</v>
      </c>
      <c r="AK196" s="7" t="s">
        <v>695</v>
      </c>
      <c r="AL196" s="7" t="s">
        <v>52</v>
      </c>
      <c r="AM196" s="7" t="s">
        <v>52</v>
      </c>
    </row>
    <row r="197" spans="1:39" ht="30" customHeight="1">
      <c r="A197" s="149" t="s">
        <v>9941</v>
      </c>
      <c r="B197" s="149" t="s">
        <v>1021</v>
      </c>
      <c r="C197" s="149">
        <v>1</v>
      </c>
      <c r="D197" s="149" t="s">
        <v>1045</v>
      </c>
      <c r="E197" s="149"/>
      <c r="F197" s="149"/>
      <c r="G197" s="149"/>
      <c r="H197" s="149"/>
      <c r="I197" s="149"/>
      <c r="J197" s="149"/>
      <c r="K197" s="149"/>
      <c r="L197" s="149"/>
      <c r="M197" s="150" t="s">
        <v>52</v>
      </c>
      <c r="N197" s="7" t="s">
        <v>80</v>
      </c>
      <c r="O197" s="7" t="s">
        <v>603</v>
      </c>
      <c r="P197" s="7" t="s">
        <v>56</v>
      </c>
      <c r="Q197" s="7" t="s">
        <v>56</v>
      </c>
      <c r="R197" s="7" t="s">
        <v>57</v>
      </c>
      <c r="S197" s="120"/>
      <c r="T197" s="120"/>
      <c r="U197" s="120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7" t="s">
        <v>52</v>
      </c>
      <c r="AK197" s="7" t="s">
        <v>696</v>
      </c>
      <c r="AL197" s="7" t="s">
        <v>52</v>
      </c>
      <c r="AM197" s="7" t="s">
        <v>52</v>
      </c>
    </row>
    <row r="198" spans="1:39" ht="30" customHeight="1">
      <c r="A198" s="149" t="s">
        <v>9940</v>
      </c>
      <c r="B198" s="149" t="s">
        <v>6674</v>
      </c>
      <c r="C198" s="149">
        <v>1</v>
      </c>
      <c r="D198" s="149" t="s">
        <v>9925</v>
      </c>
      <c r="E198" s="151">
        <v>36</v>
      </c>
      <c r="F198" s="152">
        <v>36</v>
      </c>
      <c r="G198" s="151">
        <v>1226</v>
      </c>
      <c r="H198" s="152">
        <v>1226</v>
      </c>
      <c r="I198" s="151">
        <v>0</v>
      </c>
      <c r="J198" s="152">
        <v>0</v>
      </c>
      <c r="K198" s="151">
        <v>1262</v>
      </c>
      <c r="L198" s="152">
        <v>1262</v>
      </c>
      <c r="M198" s="150" t="s">
        <v>52</v>
      </c>
      <c r="N198" s="7" t="s">
        <v>80</v>
      </c>
      <c r="O198" s="7" t="s">
        <v>605</v>
      </c>
      <c r="P198" s="7" t="s">
        <v>56</v>
      </c>
      <c r="Q198" s="7" t="s">
        <v>56</v>
      </c>
      <c r="R198" s="7" t="s">
        <v>57</v>
      </c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7" t="s">
        <v>52</v>
      </c>
      <c r="AK198" s="7" t="s">
        <v>697</v>
      </c>
      <c r="AL198" s="7" t="s">
        <v>52</v>
      </c>
      <c r="AM198" s="7" t="s">
        <v>52</v>
      </c>
    </row>
    <row r="199" spans="1:39" ht="30" customHeight="1">
      <c r="A199" s="149" t="s">
        <v>9908</v>
      </c>
      <c r="B199" s="149" t="s">
        <v>9909</v>
      </c>
      <c r="C199" s="149">
        <v>1</v>
      </c>
      <c r="D199" s="149" t="s">
        <v>9894</v>
      </c>
      <c r="E199" s="151">
        <v>0</v>
      </c>
      <c r="F199" s="152">
        <v>0</v>
      </c>
      <c r="G199" s="151">
        <v>0</v>
      </c>
      <c r="H199" s="152">
        <v>1072.7</v>
      </c>
      <c r="I199" s="151">
        <v>0</v>
      </c>
      <c r="J199" s="152">
        <v>0</v>
      </c>
      <c r="K199" s="151">
        <v>0</v>
      </c>
      <c r="L199" s="152">
        <v>1072.7</v>
      </c>
      <c r="M199" s="150" t="s">
        <v>9907</v>
      </c>
      <c r="N199" s="7" t="s">
        <v>80</v>
      </c>
      <c r="O199" s="7" t="s">
        <v>607</v>
      </c>
      <c r="P199" s="7" t="s">
        <v>56</v>
      </c>
      <c r="Q199" s="7" t="s">
        <v>56</v>
      </c>
      <c r="R199" s="7" t="s">
        <v>57</v>
      </c>
      <c r="S199" s="120"/>
      <c r="T199" s="120"/>
      <c r="U199" s="120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7" t="s">
        <v>52</v>
      </c>
      <c r="AK199" s="7" t="s">
        <v>698</v>
      </c>
      <c r="AL199" s="7" t="s">
        <v>52</v>
      </c>
      <c r="AM199" s="7" t="s">
        <v>52</v>
      </c>
    </row>
    <row r="200" spans="1:39" ht="30" customHeight="1">
      <c r="A200" s="149" t="s">
        <v>9910</v>
      </c>
      <c r="B200" s="149" t="s">
        <v>9911</v>
      </c>
      <c r="C200" s="149">
        <v>1</v>
      </c>
      <c r="D200" s="149" t="s">
        <v>9894</v>
      </c>
      <c r="E200" s="151">
        <v>0</v>
      </c>
      <c r="F200" s="152">
        <v>9</v>
      </c>
      <c r="G200" s="151">
        <v>0</v>
      </c>
      <c r="H200" s="152">
        <v>0</v>
      </c>
      <c r="I200" s="151">
        <v>0</v>
      </c>
      <c r="J200" s="152">
        <v>0</v>
      </c>
      <c r="K200" s="151">
        <v>0</v>
      </c>
      <c r="L200" s="152">
        <v>9</v>
      </c>
      <c r="M200" s="150" t="s">
        <v>9907</v>
      </c>
      <c r="N200" s="7" t="s">
        <v>80</v>
      </c>
      <c r="O200" s="7" t="s">
        <v>609</v>
      </c>
      <c r="P200" s="7" t="s">
        <v>56</v>
      </c>
      <c r="Q200" s="7" t="s">
        <v>56</v>
      </c>
      <c r="R200" s="7" t="s">
        <v>57</v>
      </c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7" t="s">
        <v>52</v>
      </c>
      <c r="AK200" s="7" t="s">
        <v>699</v>
      </c>
      <c r="AL200" s="7" t="s">
        <v>52</v>
      </c>
      <c r="AM200" s="7" t="s">
        <v>52</v>
      </c>
    </row>
    <row r="201" spans="1:39" ht="30" customHeight="1">
      <c r="A201" s="149" t="s">
        <v>9912</v>
      </c>
      <c r="B201" s="149" t="s">
        <v>9913</v>
      </c>
      <c r="C201" s="149">
        <v>1</v>
      </c>
      <c r="D201" s="149" t="s">
        <v>9894</v>
      </c>
      <c r="E201" s="151">
        <v>0</v>
      </c>
      <c r="F201" s="152">
        <v>0</v>
      </c>
      <c r="G201" s="151">
        <v>0</v>
      </c>
      <c r="H201" s="152">
        <v>0</v>
      </c>
      <c r="I201" s="151">
        <v>0</v>
      </c>
      <c r="J201" s="152">
        <v>0</v>
      </c>
      <c r="K201" s="151">
        <v>0</v>
      </c>
      <c r="L201" s="152">
        <v>0</v>
      </c>
      <c r="M201" s="150" t="s">
        <v>9907</v>
      </c>
      <c r="N201" s="7" t="s">
        <v>80</v>
      </c>
      <c r="O201" s="7" t="s">
        <v>611</v>
      </c>
      <c r="P201" s="7" t="s">
        <v>56</v>
      </c>
      <c r="Q201" s="7" t="s">
        <v>56</v>
      </c>
      <c r="R201" s="7" t="s">
        <v>57</v>
      </c>
      <c r="S201" s="120"/>
      <c r="T201" s="120"/>
      <c r="U201" s="120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7" t="s">
        <v>52</v>
      </c>
      <c r="AK201" s="7" t="s">
        <v>700</v>
      </c>
      <c r="AL201" s="7" t="s">
        <v>52</v>
      </c>
      <c r="AM201" s="7" t="s">
        <v>52</v>
      </c>
    </row>
    <row r="202" spans="1:39" ht="30" customHeight="1">
      <c r="A202" s="149" t="s">
        <v>9914</v>
      </c>
      <c r="B202" s="149" t="s">
        <v>9915</v>
      </c>
      <c r="C202" s="149">
        <v>1</v>
      </c>
      <c r="D202" s="149" t="s">
        <v>9894</v>
      </c>
      <c r="E202" s="151">
        <v>0</v>
      </c>
      <c r="F202" s="152">
        <v>0</v>
      </c>
      <c r="G202" s="151">
        <v>0</v>
      </c>
      <c r="H202" s="152">
        <v>689.6</v>
      </c>
      <c r="I202" s="151">
        <v>0</v>
      </c>
      <c r="J202" s="152">
        <v>0</v>
      </c>
      <c r="K202" s="151">
        <v>0</v>
      </c>
      <c r="L202" s="152">
        <v>689.6</v>
      </c>
      <c r="M202" s="150" t="s">
        <v>9907</v>
      </c>
      <c r="N202" s="7" t="s">
        <v>80</v>
      </c>
      <c r="O202" s="7" t="s">
        <v>613</v>
      </c>
      <c r="P202" s="7" t="s">
        <v>56</v>
      </c>
      <c r="Q202" s="7" t="s">
        <v>56</v>
      </c>
      <c r="R202" s="7" t="s">
        <v>57</v>
      </c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7" t="s">
        <v>52</v>
      </c>
      <c r="AK202" s="7" t="s">
        <v>701</v>
      </c>
      <c r="AL202" s="7" t="s">
        <v>52</v>
      </c>
      <c r="AM202" s="7" t="s">
        <v>52</v>
      </c>
    </row>
    <row r="203" spans="1:39" ht="30" customHeight="1">
      <c r="A203" s="149" t="s">
        <v>9860</v>
      </c>
      <c r="B203" s="149"/>
      <c r="C203" s="149"/>
      <c r="D203" s="149"/>
      <c r="E203" s="149"/>
      <c r="F203" s="153">
        <v>45</v>
      </c>
      <c r="G203" s="149"/>
      <c r="H203" s="153">
        <v>2988</v>
      </c>
      <c r="I203" s="149"/>
      <c r="J203" s="153">
        <v>0</v>
      </c>
      <c r="K203" s="149"/>
      <c r="L203" s="153">
        <v>3033</v>
      </c>
      <c r="M203" s="150"/>
      <c r="N203" s="7" t="s">
        <v>80</v>
      </c>
      <c r="O203" s="7" t="s">
        <v>368</v>
      </c>
      <c r="P203" s="7" t="s">
        <v>56</v>
      </c>
      <c r="Q203" s="7" t="s">
        <v>56</v>
      </c>
      <c r="R203" s="7" t="s">
        <v>57</v>
      </c>
      <c r="S203" s="120"/>
      <c r="T203" s="120"/>
      <c r="U203" s="120"/>
      <c r="V203" s="120">
        <v>1</v>
      </c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7" t="s">
        <v>52</v>
      </c>
      <c r="AK203" s="7" t="s">
        <v>702</v>
      </c>
      <c r="AL203" s="7" t="s">
        <v>52</v>
      </c>
      <c r="AM203" s="7" t="s">
        <v>52</v>
      </c>
    </row>
    <row r="204" spans="1:39" ht="30" customHeight="1">
      <c r="A204" s="149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50"/>
      <c r="N204" s="7" t="s">
        <v>80</v>
      </c>
      <c r="O204" s="7" t="s">
        <v>61</v>
      </c>
      <c r="P204" s="7" t="s">
        <v>56</v>
      </c>
      <c r="Q204" s="7" t="s">
        <v>56</v>
      </c>
      <c r="R204" s="7" t="s">
        <v>56</v>
      </c>
      <c r="S204" s="120">
        <v>1</v>
      </c>
      <c r="T204" s="120">
        <v>0</v>
      </c>
      <c r="U204" s="120">
        <v>0.03</v>
      </c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7" t="s">
        <v>52</v>
      </c>
      <c r="AK204" s="7" t="s">
        <v>703</v>
      </c>
      <c r="AL204" s="7" t="s">
        <v>52</v>
      </c>
      <c r="AM204" s="7" t="s">
        <v>52</v>
      </c>
    </row>
    <row r="205" spans="1:39" ht="30" customHeight="1">
      <c r="A205" s="149" t="s">
        <v>9942</v>
      </c>
      <c r="B205" s="149" t="s">
        <v>1113</v>
      </c>
      <c r="C205" s="149">
        <v>1</v>
      </c>
      <c r="D205" s="149" t="s">
        <v>960</v>
      </c>
      <c r="E205" s="149"/>
      <c r="F205" s="149"/>
      <c r="G205" s="149"/>
      <c r="H205" s="149"/>
      <c r="I205" s="149"/>
      <c r="J205" s="149"/>
      <c r="K205" s="149"/>
      <c r="L205" s="149"/>
      <c r="M205" s="150" t="s">
        <v>52</v>
      </c>
      <c r="N205" s="7" t="s">
        <v>63</v>
      </c>
      <c r="O205" s="7" t="s">
        <v>63</v>
      </c>
      <c r="P205" s="7" t="s">
        <v>52</v>
      </c>
      <c r="Q205" s="7" t="s">
        <v>52</v>
      </c>
      <c r="R205" s="7" t="s">
        <v>52</v>
      </c>
      <c r="S205" s="120"/>
      <c r="T205" s="120"/>
      <c r="U205" s="120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7" t="s">
        <v>52</v>
      </c>
      <c r="AK205" s="7" t="s">
        <v>52</v>
      </c>
      <c r="AL205" s="7" t="s">
        <v>52</v>
      </c>
      <c r="AM205" s="7" t="s">
        <v>52</v>
      </c>
    </row>
    <row r="206" spans="1:39" ht="30" customHeight="1">
      <c r="A206" s="149" t="s">
        <v>9943</v>
      </c>
      <c r="B206" s="149" t="s">
        <v>9944</v>
      </c>
      <c r="C206" s="149">
        <v>1</v>
      </c>
      <c r="D206" s="149" t="s">
        <v>9850</v>
      </c>
      <c r="E206" s="151">
        <v>2234083</v>
      </c>
      <c r="F206" s="152">
        <v>2234083</v>
      </c>
      <c r="G206" s="151">
        <v>2891296</v>
      </c>
      <c r="H206" s="152">
        <v>2891296</v>
      </c>
      <c r="I206" s="151">
        <v>0</v>
      </c>
      <c r="J206" s="152">
        <v>0</v>
      </c>
      <c r="K206" s="151">
        <v>5125379</v>
      </c>
      <c r="L206" s="152">
        <v>5125379</v>
      </c>
      <c r="M206" s="150" t="s">
        <v>52</v>
      </c>
    </row>
    <row r="207" spans="1:39" ht="30" customHeight="1">
      <c r="A207" s="149" t="s">
        <v>9892</v>
      </c>
      <c r="B207" s="149" t="s">
        <v>9893</v>
      </c>
      <c r="C207" s="149">
        <v>1</v>
      </c>
      <c r="D207" s="149" t="s">
        <v>9894</v>
      </c>
      <c r="E207" s="151">
        <v>0</v>
      </c>
      <c r="F207" s="152">
        <v>0</v>
      </c>
      <c r="G207" s="151">
        <v>0</v>
      </c>
      <c r="H207" s="152">
        <v>202390.7</v>
      </c>
      <c r="I207" s="151">
        <v>0</v>
      </c>
      <c r="J207" s="152">
        <v>0</v>
      </c>
      <c r="K207" s="151">
        <v>0</v>
      </c>
      <c r="L207" s="152">
        <v>202390.7</v>
      </c>
      <c r="M207" s="150" t="s">
        <v>52</v>
      </c>
      <c r="N207" s="117" t="s">
        <v>84</v>
      </c>
    </row>
    <row r="208" spans="1:39" ht="30" customHeight="1">
      <c r="A208" s="149" t="s">
        <v>9860</v>
      </c>
      <c r="B208" s="149"/>
      <c r="C208" s="149"/>
      <c r="D208" s="149"/>
      <c r="E208" s="149"/>
      <c r="F208" s="153">
        <v>2234083</v>
      </c>
      <c r="G208" s="149"/>
      <c r="H208" s="153">
        <v>3093686</v>
      </c>
      <c r="I208" s="149"/>
      <c r="J208" s="153">
        <v>0</v>
      </c>
      <c r="K208" s="149"/>
      <c r="L208" s="153">
        <v>5327769</v>
      </c>
      <c r="M208" s="150"/>
      <c r="N208" s="7" t="s">
        <v>84</v>
      </c>
      <c r="O208" s="7" t="s">
        <v>705</v>
      </c>
      <c r="P208" s="7" t="s">
        <v>56</v>
      </c>
      <c r="Q208" s="7" t="s">
        <v>56</v>
      </c>
      <c r="R208" s="7" t="s">
        <v>57</v>
      </c>
      <c r="S208" s="120"/>
      <c r="T208" s="120"/>
      <c r="U208" s="120"/>
      <c r="V208" s="120">
        <v>1</v>
      </c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7" t="s">
        <v>52</v>
      </c>
      <c r="AK208" s="7" t="s">
        <v>706</v>
      </c>
      <c r="AL208" s="7" t="s">
        <v>52</v>
      </c>
      <c r="AM208" s="7" t="s">
        <v>52</v>
      </c>
    </row>
    <row r="209" spans="1:39" ht="30" customHeight="1">
      <c r="A209" s="149"/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50"/>
      <c r="N209" s="7" t="s">
        <v>84</v>
      </c>
      <c r="O209" s="7" t="s">
        <v>707</v>
      </c>
      <c r="P209" s="7" t="s">
        <v>56</v>
      </c>
      <c r="Q209" s="7" t="s">
        <v>56</v>
      </c>
      <c r="R209" s="7" t="s">
        <v>57</v>
      </c>
      <c r="S209" s="120"/>
      <c r="T209" s="120"/>
      <c r="U209" s="120"/>
      <c r="V209" s="120">
        <v>1</v>
      </c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7" t="s">
        <v>52</v>
      </c>
      <c r="AK209" s="7" t="s">
        <v>708</v>
      </c>
      <c r="AL209" s="7" t="s">
        <v>52</v>
      </c>
      <c r="AM209" s="7" t="s">
        <v>52</v>
      </c>
    </row>
    <row r="210" spans="1:39" ht="30" customHeight="1">
      <c r="A210" s="149" t="s">
        <v>9945</v>
      </c>
      <c r="B210" s="149" t="s">
        <v>1015</v>
      </c>
      <c r="C210" s="149">
        <v>1</v>
      </c>
      <c r="D210" s="149" t="s">
        <v>1045</v>
      </c>
      <c r="E210" s="149"/>
      <c r="F210" s="149"/>
      <c r="G210" s="149"/>
      <c r="H210" s="149"/>
      <c r="I210" s="149"/>
      <c r="J210" s="149"/>
      <c r="K210" s="149"/>
      <c r="L210" s="149"/>
      <c r="M210" s="150" t="s">
        <v>52</v>
      </c>
      <c r="N210" s="7" t="s">
        <v>84</v>
      </c>
      <c r="O210" s="7" t="s">
        <v>709</v>
      </c>
      <c r="P210" s="7" t="s">
        <v>56</v>
      </c>
      <c r="Q210" s="7" t="s">
        <v>56</v>
      </c>
      <c r="R210" s="7" t="s">
        <v>57</v>
      </c>
      <c r="S210" s="120"/>
      <c r="T210" s="120"/>
      <c r="U210" s="120"/>
      <c r="V210" s="120">
        <v>1</v>
      </c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7" t="s">
        <v>52</v>
      </c>
      <c r="AK210" s="7" t="s">
        <v>710</v>
      </c>
      <c r="AL210" s="7" t="s">
        <v>52</v>
      </c>
      <c r="AM210" s="7" t="s">
        <v>52</v>
      </c>
    </row>
    <row r="211" spans="1:39" ht="30" customHeight="1">
      <c r="A211" s="149" t="s">
        <v>9946</v>
      </c>
      <c r="B211" s="149" t="s">
        <v>6674</v>
      </c>
      <c r="C211" s="149">
        <v>1</v>
      </c>
      <c r="D211" s="149" t="s">
        <v>9925</v>
      </c>
      <c r="E211" s="151">
        <v>2555</v>
      </c>
      <c r="F211" s="152">
        <v>2555</v>
      </c>
      <c r="G211" s="151">
        <v>14031</v>
      </c>
      <c r="H211" s="152">
        <v>14031</v>
      </c>
      <c r="I211" s="151">
        <v>3726</v>
      </c>
      <c r="J211" s="152">
        <v>3726</v>
      </c>
      <c r="K211" s="151">
        <v>20312</v>
      </c>
      <c r="L211" s="152">
        <v>20312</v>
      </c>
      <c r="M211" s="150" t="s">
        <v>52</v>
      </c>
      <c r="N211" s="7" t="s">
        <v>84</v>
      </c>
      <c r="O211" s="7" t="s">
        <v>711</v>
      </c>
      <c r="P211" s="7" t="s">
        <v>56</v>
      </c>
      <c r="Q211" s="7" t="s">
        <v>56</v>
      </c>
      <c r="R211" s="7" t="s">
        <v>57</v>
      </c>
      <c r="S211" s="120"/>
      <c r="T211" s="120"/>
      <c r="U211" s="120"/>
      <c r="V211" s="120">
        <v>1</v>
      </c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7" t="s">
        <v>52</v>
      </c>
      <c r="AK211" s="7" t="s">
        <v>712</v>
      </c>
      <c r="AL211" s="7" t="s">
        <v>52</v>
      </c>
      <c r="AM211" s="7" t="s">
        <v>52</v>
      </c>
    </row>
    <row r="212" spans="1:39" ht="30" customHeight="1">
      <c r="A212" s="149" t="s">
        <v>9892</v>
      </c>
      <c r="B212" s="149" t="s">
        <v>9893</v>
      </c>
      <c r="C212" s="149">
        <v>1</v>
      </c>
      <c r="D212" s="149" t="s">
        <v>9894</v>
      </c>
      <c r="E212" s="151">
        <v>0</v>
      </c>
      <c r="F212" s="152">
        <v>0</v>
      </c>
      <c r="G212" s="151">
        <v>0</v>
      </c>
      <c r="H212" s="152">
        <v>982.1</v>
      </c>
      <c r="I212" s="151">
        <v>0</v>
      </c>
      <c r="J212" s="152">
        <v>0</v>
      </c>
      <c r="K212" s="151">
        <v>0</v>
      </c>
      <c r="L212" s="152">
        <v>982.1</v>
      </c>
      <c r="M212" s="150" t="s">
        <v>52</v>
      </c>
      <c r="N212" s="7" t="s">
        <v>84</v>
      </c>
      <c r="O212" s="7" t="s">
        <v>713</v>
      </c>
      <c r="P212" s="7" t="s">
        <v>56</v>
      </c>
      <c r="Q212" s="7" t="s">
        <v>56</v>
      </c>
      <c r="R212" s="7" t="s">
        <v>57</v>
      </c>
      <c r="S212" s="120"/>
      <c r="T212" s="120"/>
      <c r="U212" s="120"/>
      <c r="V212" s="120">
        <v>1</v>
      </c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7" t="s">
        <v>52</v>
      </c>
      <c r="AK212" s="7" t="s">
        <v>714</v>
      </c>
      <c r="AL212" s="7" t="s">
        <v>52</v>
      </c>
      <c r="AM212" s="7" t="s">
        <v>52</v>
      </c>
    </row>
    <row r="213" spans="1:39" ht="30" customHeight="1">
      <c r="A213" s="149" t="s">
        <v>9860</v>
      </c>
      <c r="B213" s="149"/>
      <c r="C213" s="149"/>
      <c r="D213" s="149"/>
      <c r="E213" s="149"/>
      <c r="F213" s="153">
        <v>2555</v>
      </c>
      <c r="G213" s="149"/>
      <c r="H213" s="153">
        <v>15013</v>
      </c>
      <c r="I213" s="149"/>
      <c r="J213" s="153">
        <v>3726</v>
      </c>
      <c r="K213" s="149"/>
      <c r="L213" s="153">
        <v>21294</v>
      </c>
      <c r="M213" s="150"/>
      <c r="N213" s="7" t="s">
        <v>84</v>
      </c>
      <c r="O213" s="7" t="s">
        <v>715</v>
      </c>
      <c r="P213" s="7" t="s">
        <v>56</v>
      </c>
      <c r="Q213" s="7" t="s">
        <v>56</v>
      </c>
      <c r="R213" s="7" t="s">
        <v>57</v>
      </c>
      <c r="S213" s="120"/>
      <c r="T213" s="120"/>
      <c r="U213" s="120"/>
      <c r="V213" s="120">
        <v>1</v>
      </c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7" t="s">
        <v>52</v>
      </c>
      <c r="AK213" s="7" t="s">
        <v>716</v>
      </c>
      <c r="AL213" s="7" t="s">
        <v>52</v>
      </c>
      <c r="AM213" s="7" t="s">
        <v>52</v>
      </c>
    </row>
    <row r="214" spans="1:39" ht="30" customHeight="1">
      <c r="A214" s="149"/>
      <c r="B214" s="149"/>
      <c r="C214" s="149"/>
      <c r="D214" s="149"/>
      <c r="E214" s="149"/>
      <c r="F214" s="149"/>
      <c r="G214" s="149"/>
      <c r="H214" s="149"/>
      <c r="I214" s="149"/>
      <c r="J214" s="149"/>
      <c r="K214" s="149"/>
      <c r="L214" s="149"/>
      <c r="M214" s="150"/>
      <c r="N214" s="7" t="s">
        <v>84</v>
      </c>
      <c r="O214" s="7" t="s">
        <v>717</v>
      </c>
      <c r="P214" s="7" t="s">
        <v>56</v>
      </c>
      <c r="Q214" s="7" t="s">
        <v>56</v>
      </c>
      <c r="R214" s="7" t="s">
        <v>57</v>
      </c>
      <c r="S214" s="120"/>
      <c r="T214" s="120"/>
      <c r="U214" s="120"/>
      <c r="V214" s="120">
        <v>1</v>
      </c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7" t="s">
        <v>52</v>
      </c>
      <c r="AK214" s="7" t="s">
        <v>718</v>
      </c>
      <c r="AL214" s="7" t="s">
        <v>52</v>
      </c>
      <c r="AM214" s="7" t="s">
        <v>52</v>
      </c>
    </row>
    <row r="215" spans="1:39" ht="30" customHeight="1">
      <c r="A215" s="149" t="s">
        <v>9947</v>
      </c>
      <c r="B215" s="149" t="s">
        <v>1128</v>
      </c>
      <c r="C215" s="149">
        <v>1</v>
      </c>
      <c r="D215" s="149" t="s">
        <v>1045</v>
      </c>
      <c r="E215" s="149"/>
      <c r="F215" s="149"/>
      <c r="G215" s="149"/>
      <c r="H215" s="149"/>
      <c r="I215" s="149"/>
      <c r="J215" s="149"/>
      <c r="K215" s="149"/>
      <c r="L215" s="149"/>
      <c r="M215" s="150" t="s">
        <v>52</v>
      </c>
      <c r="N215" s="7" t="s">
        <v>84</v>
      </c>
      <c r="O215" s="7" t="s">
        <v>719</v>
      </c>
      <c r="P215" s="7" t="s">
        <v>56</v>
      </c>
      <c r="Q215" s="7" t="s">
        <v>56</v>
      </c>
      <c r="R215" s="7" t="s">
        <v>57</v>
      </c>
      <c r="S215" s="120"/>
      <c r="T215" s="120"/>
      <c r="U215" s="120"/>
      <c r="V215" s="120">
        <v>1</v>
      </c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7" t="s">
        <v>52</v>
      </c>
      <c r="AK215" s="7" t="s">
        <v>720</v>
      </c>
      <c r="AL215" s="7" t="s">
        <v>52</v>
      </c>
      <c r="AM215" s="7" t="s">
        <v>52</v>
      </c>
    </row>
    <row r="216" spans="1:39" ht="30" customHeight="1">
      <c r="A216" s="149" t="s">
        <v>9946</v>
      </c>
      <c r="B216" s="149" t="s">
        <v>9948</v>
      </c>
      <c r="C216" s="149">
        <v>1</v>
      </c>
      <c r="D216" s="149" t="s">
        <v>9925</v>
      </c>
      <c r="E216" s="151">
        <v>925</v>
      </c>
      <c r="F216" s="152">
        <v>925</v>
      </c>
      <c r="G216" s="151">
        <v>25762</v>
      </c>
      <c r="H216" s="152">
        <v>25762</v>
      </c>
      <c r="I216" s="151">
        <v>653</v>
      </c>
      <c r="J216" s="152">
        <v>653</v>
      </c>
      <c r="K216" s="151">
        <v>27340</v>
      </c>
      <c r="L216" s="152">
        <v>27340</v>
      </c>
      <c r="M216" s="150" t="s">
        <v>52</v>
      </c>
      <c r="N216" s="7" t="s">
        <v>84</v>
      </c>
      <c r="O216" s="7" t="s">
        <v>721</v>
      </c>
      <c r="P216" s="7" t="s">
        <v>56</v>
      </c>
      <c r="Q216" s="7" t="s">
        <v>56</v>
      </c>
      <c r="R216" s="7" t="s">
        <v>57</v>
      </c>
      <c r="S216" s="120"/>
      <c r="T216" s="120"/>
      <c r="U216" s="120"/>
      <c r="V216" s="120">
        <v>1</v>
      </c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7" t="s">
        <v>52</v>
      </c>
      <c r="AK216" s="7" t="s">
        <v>722</v>
      </c>
      <c r="AL216" s="7" t="s">
        <v>52</v>
      </c>
      <c r="AM216" s="7" t="s">
        <v>52</v>
      </c>
    </row>
    <row r="217" spans="1:39" ht="30" customHeight="1">
      <c r="A217" s="149" t="s">
        <v>9923</v>
      </c>
      <c r="B217" s="149" t="s">
        <v>9949</v>
      </c>
      <c r="C217" s="149">
        <v>1</v>
      </c>
      <c r="D217" s="149" t="s">
        <v>9925</v>
      </c>
      <c r="E217" s="151">
        <v>1175</v>
      </c>
      <c r="F217" s="152">
        <v>1175</v>
      </c>
      <c r="G217" s="151">
        <v>2203</v>
      </c>
      <c r="H217" s="152">
        <v>2203</v>
      </c>
      <c r="I217" s="151">
        <v>809</v>
      </c>
      <c r="J217" s="152">
        <v>809</v>
      </c>
      <c r="K217" s="151">
        <v>4187</v>
      </c>
      <c r="L217" s="152">
        <v>4187</v>
      </c>
      <c r="M217" s="150" t="s">
        <v>52</v>
      </c>
      <c r="N217" s="7" t="s">
        <v>84</v>
      </c>
      <c r="O217" s="7" t="s">
        <v>61</v>
      </c>
      <c r="P217" s="7" t="s">
        <v>56</v>
      </c>
      <c r="Q217" s="7" t="s">
        <v>56</v>
      </c>
      <c r="R217" s="7" t="s">
        <v>56</v>
      </c>
      <c r="S217" s="120">
        <v>0</v>
      </c>
      <c r="T217" s="120">
        <v>0</v>
      </c>
      <c r="U217" s="120">
        <v>0.03</v>
      </c>
      <c r="V217" s="120"/>
      <c r="W217" s="120"/>
      <c r="X217" s="120"/>
      <c r="Y217" s="120"/>
      <c r="Z217" s="120"/>
      <c r="AA217" s="120"/>
      <c r="AB217" s="120"/>
      <c r="AC217" s="120"/>
      <c r="AD217" s="120"/>
      <c r="AE217" s="120"/>
      <c r="AF217" s="120"/>
      <c r="AG217" s="120"/>
      <c r="AH217" s="120"/>
      <c r="AI217" s="120"/>
      <c r="AJ217" s="7" t="s">
        <v>52</v>
      </c>
      <c r="AK217" s="7" t="s">
        <v>723</v>
      </c>
      <c r="AL217" s="7" t="s">
        <v>52</v>
      </c>
      <c r="AM217" s="7" t="s">
        <v>52</v>
      </c>
    </row>
    <row r="218" spans="1:39" ht="30" customHeight="1">
      <c r="A218" s="149" t="s">
        <v>9950</v>
      </c>
      <c r="B218" s="149" t="s">
        <v>9951</v>
      </c>
      <c r="C218" s="149">
        <v>1</v>
      </c>
      <c r="D218" s="149" t="s">
        <v>9925</v>
      </c>
      <c r="E218" s="151">
        <v>288</v>
      </c>
      <c r="F218" s="152">
        <v>288</v>
      </c>
      <c r="G218" s="151">
        <v>543</v>
      </c>
      <c r="H218" s="152">
        <v>543</v>
      </c>
      <c r="I218" s="151">
        <v>394</v>
      </c>
      <c r="J218" s="152">
        <v>394</v>
      </c>
      <c r="K218" s="151">
        <v>1225</v>
      </c>
      <c r="L218" s="152">
        <v>1225</v>
      </c>
      <c r="M218" s="150" t="s">
        <v>52</v>
      </c>
      <c r="N218" s="7" t="s">
        <v>84</v>
      </c>
      <c r="O218" s="7" t="s">
        <v>724</v>
      </c>
      <c r="P218" s="7" t="s">
        <v>57</v>
      </c>
      <c r="Q218" s="7" t="s">
        <v>56</v>
      </c>
      <c r="R218" s="7" t="s">
        <v>56</v>
      </c>
      <c r="S218" s="120"/>
      <c r="T218" s="120"/>
      <c r="U218" s="120"/>
      <c r="V218" s="120"/>
      <c r="W218" s="120"/>
      <c r="X218" s="120"/>
      <c r="Y218" s="120"/>
      <c r="Z218" s="120"/>
      <c r="AA218" s="120"/>
      <c r="AB218" s="120"/>
      <c r="AC218" s="120"/>
      <c r="AD218" s="120"/>
      <c r="AE218" s="120"/>
      <c r="AF218" s="120"/>
      <c r="AG218" s="120"/>
      <c r="AH218" s="120"/>
      <c r="AI218" s="120"/>
      <c r="AJ218" s="7" t="s">
        <v>52</v>
      </c>
      <c r="AK218" s="7" t="s">
        <v>725</v>
      </c>
      <c r="AL218" s="7" t="s">
        <v>52</v>
      </c>
      <c r="AM218" s="7" t="s">
        <v>52</v>
      </c>
    </row>
    <row r="219" spans="1:39" ht="30" customHeight="1">
      <c r="A219" s="149" t="s">
        <v>9923</v>
      </c>
      <c r="B219" s="149" t="s">
        <v>9952</v>
      </c>
      <c r="C219" s="149">
        <v>2</v>
      </c>
      <c r="D219" s="149" t="s">
        <v>9925</v>
      </c>
      <c r="E219" s="151">
        <v>148</v>
      </c>
      <c r="F219" s="152">
        <v>296</v>
      </c>
      <c r="G219" s="151">
        <v>358</v>
      </c>
      <c r="H219" s="152">
        <v>716</v>
      </c>
      <c r="I219" s="151">
        <v>200</v>
      </c>
      <c r="J219" s="152">
        <v>400</v>
      </c>
      <c r="K219" s="151">
        <v>706</v>
      </c>
      <c r="L219" s="152">
        <v>1412</v>
      </c>
      <c r="M219" s="150" t="s">
        <v>52</v>
      </c>
      <c r="N219" s="7" t="s">
        <v>84</v>
      </c>
      <c r="O219" s="7" t="s">
        <v>726</v>
      </c>
      <c r="P219" s="7" t="s">
        <v>57</v>
      </c>
      <c r="Q219" s="7" t="s">
        <v>56</v>
      </c>
      <c r="R219" s="7" t="s">
        <v>56</v>
      </c>
      <c r="S219" s="120"/>
      <c r="T219" s="120"/>
      <c r="U219" s="120"/>
      <c r="V219" s="120"/>
      <c r="W219" s="120"/>
      <c r="X219" s="120"/>
      <c r="Y219" s="120"/>
      <c r="Z219" s="120"/>
      <c r="AA219" s="120"/>
      <c r="AB219" s="120"/>
      <c r="AC219" s="120"/>
      <c r="AD219" s="120"/>
      <c r="AE219" s="120"/>
      <c r="AF219" s="120"/>
      <c r="AG219" s="120"/>
      <c r="AH219" s="120"/>
      <c r="AI219" s="120"/>
      <c r="AJ219" s="7" t="s">
        <v>52</v>
      </c>
      <c r="AK219" s="7" t="s">
        <v>727</v>
      </c>
      <c r="AL219" s="7" t="s">
        <v>52</v>
      </c>
      <c r="AM219" s="7" t="s">
        <v>52</v>
      </c>
    </row>
    <row r="220" spans="1:39" ht="30" customHeight="1">
      <c r="A220" s="149" t="s">
        <v>9953</v>
      </c>
      <c r="B220" s="149" t="s">
        <v>6674</v>
      </c>
      <c r="C220" s="149">
        <v>1</v>
      </c>
      <c r="D220" s="149" t="s">
        <v>9925</v>
      </c>
      <c r="E220" s="151">
        <v>0</v>
      </c>
      <c r="F220" s="152">
        <v>0</v>
      </c>
      <c r="G220" s="151">
        <v>0</v>
      </c>
      <c r="H220" s="152">
        <v>0</v>
      </c>
      <c r="I220" s="151">
        <v>1600</v>
      </c>
      <c r="J220" s="152">
        <v>1600</v>
      </c>
      <c r="K220" s="151">
        <v>1600</v>
      </c>
      <c r="L220" s="152">
        <v>1600</v>
      </c>
      <c r="M220" s="150" t="s">
        <v>52</v>
      </c>
      <c r="N220" s="7" t="s">
        <v>63</v>
      </c>
      <c r="O220" s="7" t="s">
        <v>63</v>
      </c>
      <c r="P220" s="7" t="s">
        <v>52</v>
      </c>
      <c r="Q220" s="7" t="s">
        <v>52</v>
      </c>
      <c r="R220" s="7" t="s">
        <v>52</v>
      </c>
      <c r="S220" s="120"/>
      <c r="T220" s="120"/>
      <c r="U220" s="120"/>
      <c r="V220" s="120"/>
      <c r="W220" s="120"/>
      <c r="X220" s="120"/>
      <c r="Y220" s="120"/>
      <c r="Z220" s="120"/>
      <c r="AA220" s="120"/>
      <c r="AB220" s="120"/>
      <c r="AC220" s="120"/>
      <c r="AD220" s="120"/>
      <c r="AE220" s="120"/>
      <c r="AF220" s="120"/>
      <c r="AG220" s="120"/>
      <c r="AH220" s="120"/>
      <c r="AI220" s="120"/>
      <c r="AJ220" s="7" t="s">
        <v>52</v>
      </c>
      <c r="AK220" s="7" t="s">
        <v>52</v>
      </c>
      <c r="AL220" s="7" t="s">
        <v>52</v>
      </c>
      <c r="AM220" s="7" t="s">
        <v>52</v>
      </c>
    </row>
    <row r="221" spans="1:39" ht="30" customHeight="1">
      <c r="A221" s="149" t="s">
        <v>9908</v>
      </c>
      <c r="B221" s="149" t="s">
        <v>9909</v>
      </c>
      <c r="C221" s="149">
        <v>1</v>
      </c>
      <c r="D221" s="149" t="s">
        <v>9894</v>
      </c>
      <c r="E221" s="151">
        <v>0</v>
      </c>
      <c r="F221" s="152">
        <v>0</v>
      </c>
      <c r="G221" s="151">
        <v>0</v>
      </c>
      <c r="H221" s="152">
        <v>3029.2</v>
      </c>
      <c r="I221" s="151">
        <v>0</v>
      </c>
      <c r="J221" s="152">
        <v>0</v>
      </c>
      <c r="K221" s="151">
        <v>0</v>
      </c>
      <c r="L221" s="152">
        <v>3029.2</v>
      </c>
      <c r="M221" s="150" t="s">
        <v>9907</v>
      </c>
    </row>
    <row r="222" spans="1:39" ht="30" customHeight="1">
      <c r="A222" s="149" t="s">
        <v>9910</v>
      </c>
      <c r="B222" s="149" t="s">
        <v>9911</v>
      </c>
      <c r="C222" s="149">
        <v>1</v>
      </c>
      <c r="D222" s="149" t="s">
        <v>9894</v>
      </c>
      <c r="E222" s="151">
        <v>0</v>
      </c>
      <c r="F222" s="152">
        <v>439.7</v>
      </c>
      <c r="G222" s="151">
        <v>0</v>
      </c>
      <c r="H222" s="152">
        <v>0</v>
      </c>
      <c r="I222" s="151">
        <v>0</v>
      </c>
      <c r="J222" s="152">
        <v>0</v>
      </c>
      <c r="K222" s="151">
        <v>0</v>
      </c>
      <c r="L222" s="152">
        <v>439.7</v>
      </c>
      <c r="M222" s="150" t="s">
        <v>9907</v>
      </c>
      <c r="N222" s="117" t="s">
        <v>360</v>
      </c>
    </row>
    <row r="223" spans="1:39" ht="30" customHeight="1">
      <c r="A223" s="149" t="s">
        <v>9912</v>
      </c>
      <c r="B223" s="149" t="s">
        <v>9913</v>
      </c>
      <c r="C223" s="149">
        <v>1</v>
      </c>
      <c r="D223" s="149" t="s">
        <v>9894</v>
      </c>
      <c r="E223" s="151">
        <v>0</v>
      </c>
      <c r="F223" s="152">
        <v>0</v>
      </c>
      <c r="G223" s="151">
        <v>0</v>
      </c>
      <c r="H223" s="152">
        <v>0</v>
      </c>
      <c r="I223" s="151">
        <v>0</v>
      </c>
      <c r="J223" s="152">
        <v>400.7</v>
      </c>
      <c r="K223" s="151">
        <v>0</v>
      </c>
      <c r="L223" s="152">
        <v>400.7</v>
      </c>
      <c r="M223" s="150" t="s">
        <v>9907</v>
      </c>
      <c r="N223" s="7" t="s">
        <v>360</v>
      </c>
      <c r="O223" s="7" t="s">
        <v>728</v>
      </c>
      <c r="P223" s="7" t="s">
        <v>56</v>
      </c>
      <c r="Q223" s="7" t="s">
        <v>56</v>
      </c>
      <c r="R223" s="7" t="s">
        <v>57</v>
      </c>
      <c r="S223" s="120"/>
      <c r="T223" s="120"/>
      <c r="U223" s="120"/>
      <c r="V223" s="120">
        <v>1</v>
      </c>
      <c r="W223" s="120"/>
      <c r="X223" s="120"/>
      <c r="Y223" s="120"/>
      <c r="Z223" s="120"/>
      <c r="AA223" s="120"/>
      <c r="AB223" s="120"/>
      <c r="AC223" s="120"/>
      <c r="AD223" s="120"/>
      <c r="AE223" s="120"/>
      <c r="AF223" s="120"/>
      <c r="AG223" s="120"/>
      <c r="AH223" s="120"/>
      <c r="AI223" s="120"/>
      <c r="AJ223" s="7" t="s">
        <v>52</v>
      </c>
      <c r="AK223" s="7" t="s">
        <v>729</v>
      </c>
      <c r="AL223" s="7" t="s">
        <v>52</v>
      </c>
      <c r="AM223" s="7" t="s">
        <v>52</v>
      </c>
    </row>
    <row r="224" spans="1:39" ht="30" customHeight="1">
      <c r="A224" s="149" t="s">
        <v>9860</v>
      </c>
      <c r="B224" s="149"/>
      <c r="C224" s="149"/>
      <c r="D224" s="149"/>
      <c r="E224" s="149"/>
      <c r="F224" s="153">
        <v>3123</v>
      </c>
      <c r="G224" s="149"/>
      <c r="H224" s="153">
        <v>32253</v>
      </c>
      <c r="I224" s="149"/>
      <c r="J224" s="153">
        <v>4256</v>
      </c>
      <c r="K224" s="149"/>
      <c r="L224" s="153">
        <v>39632</v>
      </c>
      <c r="M224" s="150"/>
      <c r="N224" s="7" t="s">
        <v>360</v>
      </c>
      <c r="O224" s="7" t="s">
        <v>730</v>
      </c>
      <c r="P224" s="7" t="s">
        <v>56</v>
      </c>
      <c r="Q224" s="7" t="s">
        <v>56</v>
      </c>
      <c r="R224" s="7" t="s">
        <v>57</v>
      </c>
      <c r="S224" s="120"/>
      <c r="T224" s="120"/>
      <c r="U224" s="120"/>
      <c r="V224" s="120">
        <v>1</v>
      </c>
      <c r="W224" s="120"/>
      <c r="X224" s="120"/>
      <c r="Y224" s="120"/>
      <c r="Z224" s="120"/>
      <c r="AA224" s="120"/>
      <c r="AB224" s="120"/>
      <c r="AC224" s="120"/>
      <c r="AD224" s="120"/>
      <c r="AE224" s="120"/>
      <c r="AF224" s="120"/>
      <c r="AG224" s="120"/>
      <c r="AH224" s="120"/>
      <c r="AI224" s="120"/>
      <c r="AJ224" s="7" t="s">
        <v>52</v>
      </c>
      <c r="AK224" s="7" t="s">
        <v>731</v>
      </c>
      <c r="AL224" s="7" t="s">
        <v>52</v>
      </c>
      <c r="AM224" s="7" t="s">
        <v>52</v>
      </c>
    </row>
    <row r="225" spans="1:39" ht="30" customHeight="1">
      <c r="A225" s="149"/>
      <c r="B225" s="149"/>
      <c r="C225" s="149"/>
      <c r="D225" s="149"/>
      <c r="E225" s="149"/>
      <c r="F225" s="149"/>
      <c r="G225" s="149"/>
      <c r="H225" s="149"/>
      <c r="I225" s="149"/>
      <c r="J225" s="149"/>
      <c r="K225" s="149"/>
      <c r="L225" s="149"/>
      <c r="M225" s="150"/>
      <c r="N225" s="7" t="s">
        <v>360</v>
      </c>
      <c r="O225" s="7" t="s">
        <v>61</v>
      </c>
      <c r="P225" s="7" t="s">
        <v>56</v>
      </c>
      <c r="Q225" s="7" t="s">
        <v>56</v>
      </c>
      <c r="R225" s="7" t="s">
        <v>56</v>
      </c>
      <c r="S225" s="120">
        <v>0</v>
      </c>
      <c r="T225" s="120">
        <v>0</v>
      </c>
      <c r="U225" s="120">
        <v>0.04</v>
      </c>
      <c r="V225" s="120"/>
      <c r="W225" s="120"/>
      <c r="X225" s="120"/>
      <c r="Y225" s="120"/>
      <c r="Z225" s="120"/>
      <c r="AA225" s="120"/>
      <c r="AB225" s="120"/>
      <c r="AC225" s="120"/>
      <c r="AD225" s="120"/>
      <c r="AE225" s="120"/>
      <c r="AF225" s="120"/>
      <c r="AG225" s="120"/>
      <c r="AH225" s="120"/>
      <c r="AI225" s="120"/>
      <c r="AJ225" s="7" t="s">
        <v>52</v>
      </c>
      <c r="AK225" s="7" t="s">
        <v>732</v>
      </c>
      <c r="AL225" s="7" t="s">
        <v>52</v>
      </c>
      <c r="AM225" s="7" t="s">
        <v>52</v>
      </c>
    </row>
    <row r="226" spans="1:39" ht="30" customHeight="1">
      <c r="A226" s="149" t="s">
        <v>9954</v>
      </c>
      <c r="B226" s="149" t="s">
        <v>1141</v>
      </c>
      <c r="C226" s="149">
        <v>1</v>
      </c>
      <c r="D226" s="149" t="s">
        <v>960</v>
      </c>
      <c r="E226" s="149"/>
      <c r="F226" s="149"/>
      <c r="G226" s="149"/>
      <c r="H226" s="149"/>
      <c r="I226" s="149"/>
      <c r="J226" s="149"/>
      <c r="K226" s="149"/>
      <c r="L226" s="149"/>
      <c r="M226" s="150" t="s">
        <v>52</v>
      </c>
      <c r="N226" s="7" t="s">
        <v>360</v>
      </c>
      <c r="O226" s="7" t="s">
        <v>403</v>
      </c>
      <c r="P226" s="7" t="s">
        <v>56</v>
      </c>
      <c r="Q226" s="7" t="s">
        <v>56</v>
      </c>
      <c r="R226" s="7" t="s">
        <v>57</v>
      </c>
      <c r="S226" s="120"/>
      <c r="T226" s="120"/>
      <c r="U226" s="120"/>
      <c r="V226" s="120"/>
      <c r="W226" s="120">
        <v>2</v>
      </c>
      <c r="X226" s="120"/>
      <c r="Y226" s="120"/>
      <c r="Z226" s="120"/>
      <c r="AA226" s="120"/>
      <c r="AB226" s="120"/>
      <c r="AC226" s="120"/>
      <c r="AD226" s="120"/>
      <c r="AE226" s="120"/>
      <c r="AF226" s="120"/>
      <c r="AG226" s="120"/>
      <c r="AH226" s="120"/>
      <c r="AI226" s="120"/>
      <c r="AJ226" s="7" t="s">
        <v>52</v>
      </c>
      <c r="AK226" s="7" t="s">
        <v>733</v>
      </c>
      <c r="AL226" s="7" t="s">
        <v>52</v>
      </c>
      <c r="AM226" s="7" t="s">
        <v>52</v>
      </c>
    </row>
    <row r="227" spans="1:39" ht="30" customHeight="1">
      <c r="A227" s="149" t="s">
        <v>9955</v>
      </c>
      <c r="B227" s="149" t="s">
        <v>9956</v>
      </c>
      <c r="C227" s="149">
        <v>1</v>
      </c>
      <c r="D227" s="149" t="s">
        <v>9850</v>
      </c>
      <c r="E227" s="151">
        <v>324763</v>
      </c>
      <c r="F227" s="152">
        <v>324763</v>
      </c>
      <c r="G227" s="151">
        <v>8345896</v>
      </c>
      <c r="H227" s="152">
        <v>8345896</v>
      </c>
      <c r="I227" s="151">
        <v>499324</v>
      </c>
      <c r="J227" s="152">
        <v>499324</v>
      </c>
      <c r="K227" s="151">
        <v>9169983</v>
      </c>
      <c r="L227" s="152">
        <v>9169983</v>
      </c>
      <c r="M227" s="150" t="s">
        <v>52</v>
      </c>
      <c r="N227" s="7" t="s">
        <v>360</v>
      </c>
      <c r="O227" s="7" t="s">
        <v>60</v>
      </c>
      <c r="P227" s="7" t="s">
        <v>56</v>
      </c>
      <c r="Q227" s="7" t="s">
        <v>56</v>
      </c>
      <c r="R227" s="7" t="s">
        <v>57</v>
      </c>
      <c r="S227" s="120"/>
      <c r="T227" s="120"/>
      <c r="U227" s="120"/>
      <c r="V227" s="120"/>
      <c r="W227" s="120">
        <v>2</v>
      </c>
      <c r="X227" s="120"/>
      <c r="Y227" s="120"/>
      <c r="Z227" s="120"/>
      <c r="AA227" s="120"/>
      <c r="AB227" s="120"/>
      <c r="AC227" s="120"/>
      <c r="AD227" s="120"/>
      <c r="AE227" s="120"/>
      <c r="AF227" s="120"/>
      <c r="AG227" s="120"/>
      <c r="AH227" s="120"/>
      <c r="AI227" s="120"/>
      <c r="AJ227" s="7" t="s">
        <v>52</v>
      </c>
      <c r="AK227" s="7" t="s">
        <v>734</v>
      </c>
      <c r="AL227" s="7" t="s">
        <v>52</v>
      </c>
      <c r="AM227" s="7" t="s">
        <v>52</v>
      </c>
    </row>
    <row r="228" spans="1:39" ht="30" customHeight="1">
      <c r="A228" s="149" t="s">
        <v>9892</v>
      </c>
      <c r="B228" s="149" t="s">
        <v>9893</v>
      </c>
      <c r="C228" s="149">
        <v>1</v>
      </c>
      <c r="D228" s="149" t="s">
        <v>9894</v>
      </c>
      <c r="E228" s="151">
        <v>0</v>
      </c>
      <c r="F228" s="152">
        <v>0</v>
      </c>
      <c r="G228" s="151">
        <v>0</v>
      </c>
      <c r="H228" s="152">
        <v>584212.69999999995</v>
      </c>
      <c r="I228" s="151">
        <v>0</v>
      </c>
      <c r="J228" s="152">
        <v>0</v>
      </c>
      <c r="K228" s="151">
        <v>0</v>
      </c>
      <c r="L228" s="152">
        <v>584212.69999999995</v>
      </c>
      <c r="M228" s="150" t="s">
        <v>52</v>
      </c>
      <c r="N228" s="7" t="s">
        <v>360</v>
      </c>
      <c r="O228" s="7" t="s">
        <v>67</v>
      </c>
      <c r="P228" s="7" t="s">
        <v>56</v>
      </c>
      <c r="Q228" s="7" t="s">
        <v>56</v>
      </c>
      <c r="R228" s="7" t="s">
        <v>56</v>
      </c>
      <c r="S228" s="120">
        <v>1</v>
      </c>
      <c r="T228" s="120">
        <v>0</v>
      </c>
      <c r="U228" s="120">
        <v>0.03</v>
      </c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7" t="s">
        <v>52</v>
      </c>
      <c r="AK228" s="7" t="s">
        <v>735</v>
      </c>
      <c r="AL228" s="7" t="s">
        <v>52</v>
      </c>
      <c r="AM228" s="7" t="s">
        <v>52</v>
      </c>
    </row>
    <row r="229" spans="1:39" ht="30" customHeight="1">
      <c r="A229" s="149" t="s">
        <v>9860</v>
      </c>
      <c r="B229" s="149"/>
      <c r="C229" s="149"/>
      <c r="D229" s="149"/>
      <c r="E229" s="149"/>
      <c r="F229" s="153">
        <v>324763</v>
      </c>
      <c r="G229" s="149"/>
      <c r="H229" s="153">
        <v>8930108</v>
      </c>
      <c r="I229" s="149"/>
      <c r="J229" s="153">
        <v>499324</v>
      </c>
      <c r="K229" s="149"/>
      <c r="L229" s="153">
        <v>9754195</v>
      </c>
      <c r="M229" s="150"/>
      <c r="N229" s="7" t="s">
        <v>63</v>
      </c>
      <c r="O229" s="7" t="s">
        <v>63</v>
      </c>
      <c r="P229" s="7" t="s">
        <v>52</v>
      </c>
      <c r="Q229" s="7" t="s">
        <v>52</v>
      </c>
      <c r="R229" s="7" t="s">
        <v>52</v>
      </c>
      <c r="S229" s="120"/>
      <c r="T229" s="120"/>
      <c r="U229" s="120"/>
      <c r="V229" s="120"/>
      <c r="W229" s="120"/>
      <c r="X229" s="120"/>
      <c r="Y229" s="120"/>
      <c r="Z229" s="120"/>
      <c r="AA229" s="120"/>
      <c r="AB229" s="120"/>
      <c r="AC229" s="120"/>
      <c r="AD229" s="120"/>
      <c r="AE229" s="120"/>
      <c r="AF229" s="120"/>
      <c r="AG229" s="120"/>
      <c r="AH229" s="120"/>
      <c r="AI229" s="120"/>
      <c r="AJ229" s="7" t="s">
        <v>52</v>
      </c>
      <c r="AK229" s="7" t="s">
        <v>52</v>
      </c>
      <c r="AL229" s="7" t="s">
        <v>52</v>
      </c>
      <c r="AM229" s="7" t="s">
        <v>52</v>
      </c>
    </row>
    <row r="230" spans="1:39" ht="30" customHeight="1">
      <c r="A230" s="149"/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50"/>
    </row>
    <row r="231" spans="1:39" ht="30" customHeight="1">
      <c r="A231" s="149" t="s">
        <v>9957</v>
      </c>
      <c r="B231" s="149" t="s">
        <v>1157</v>
      </c>
      <c r="C231" s="149">
        <v>1</v>
      </c>
      <c r="D231" s="149" t="s">
        <v>960</v>
      </c>
      <c r="E231" s="149"/>
      <c r="F231" s="149"/>
      <c r="G231" s="149"/>
      <c r="H231" s="149"/>
      <c r="I231" s="149"/>
      <c r="J231" s="149"/>
      <c r="K231" s="149"/>
      <c r="L231" s="149"/>
      <c r="M231" s="150" t="s">
        <v>52</v>
      </c>
      <c r="N231" s="117" t="s">
        <v>362</v>
      </c>
    </row>
    <row r="232" spans="1:39" ht="30" customHeight="1">
      <c r="A232" s="149" t="s">
        <v>9955</v>
      </c>
      <c r="B232" s="149" t="s">
        <v>9958</v>
      </c>
      <c r="C232" s="149">
        <v>1</v>
      </c>
      <c r="D232" s="149" t="s">
        <v>9850</v>
      </c>
      <c r="E232" s="151">
        <v>340992</v>
      </c>
      <c r="F232" s="152">
        <v>340992</v>
      </c>
      <c r="G232" s="151">
        <v>8762902</v>
      </c>
      <c r="H232" s="152">
        <v>8762902</v>
      </c>
      <c r="I232" s="151">
        <v>524288</v>
      </c>
      <c r="J232" s="152">
        <v>524288</v>
      </c>
      <c r="K232" s="151">
        <v>9628182</v>
      </c>
      <c r="L232" s="152">
        <v>9628182</v>
      </c>
      <c r="M232" s="150" t="s">
        <v>52</v>
      </c>
      <c r="N232" s="7" t="s">
        <v>362</v>
      </c>
      <c r="O232" s="7" t="s">
        <v>736</v>
      </c>
      <c r="P232" s="7" t="s">
        <v>56</v>
      </c>
      <c r="Q232" s="7" t="s">
        <v>56</v>
      </c>
      <c r="R232" s="7" t="s">
        <v>57</v>
      </c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7" t="s">
        <v>52</v>
      </c>
      <c r="AK232" s="7" t="s">
        <v>737</v>
      </c>
      <c r="AL232" s="7" t="s">
        <v>52</v>
      </c>
      <c r="AM232" s="7" t="s">
        <v>52</v>
      </c>
    </row>
    <row r="233" spans="1:39" ht="30" customHeight="1">
      <c r="A233" s="149" t="s">
        <v>9892</v>
      </c>
      <c r="B233" s="149" t="s">
        <v>9893</v>
      </c>
      <c r="C233" s="149">
        <v>1</v>
      </c>
      <c r="D233" s="149" t="s">
        <v>9894</v>
      </c>
      <c r="E233" s="151">
        <v>0</v>
      </c>
      <c r="F233" s="152">
        <v>0</v>
      </c>
      <c r="G233" s="151">
        <v>0</v>
      </c>
      <c r="H233" s="152">
        <v>613403.1</v>
      </c>
      <c r="I233" s="151">
        <v>0</v>
      </c>
      <c r="J233" s="152">
        <v>0</v>
      </c>
      <c r="K233" s="151">
        <v>0</v>
      </c>
      <c r="L233" s="152">
        <v>613403.1</v>
      </c>
      <c r="M233" s="150" t="s">
        <v>52</v>
      </c>
      <c r="N233" s="7" t="s">
        <v>362</v>
      </c>
      <c r="O233" s="7" t="s">
        <v>738</v>
      </c>
      <c r="P233" s="7" t="s">
        <v>56</v>
      </c>
      <c r="Q233" s="7" t="s">
        <v>56</v>
      </c>
      <c r="R233" s="7" t="s">
        <v>57</v>
      </c>
      <c r="S233" s="120"/>
      <c r="T233" s="120"/>
      <c r="U233" s="120"/>
      <c r="V233" s="120"/>
      <c r="W233" s="120"/>
      <c r="X233" s="120"/>
      <c r="Y233" s="120"/>
      <c r="Z233" s="120"/>
      <c r="AA233" s="120"/>
      <c r="AB233" s="120"/>
      <c r="AC233" s="120"/>
      <c r="AD233" s="120"/>
      <c r="AE233" s="120"/>
      <c r="AF233" s="120"/>
      <c r="AG233" s="120"/>
      <c r="AH233" s="120"/>
      <c r="AI233" s="120"/>
      <c r="AJ233" s="7" t="s">
        <v>52</v>
      </c>
      <c r="AK233" s="7" t="s">
        <v>739</v>
      </c>
      <c r="AL233" s="7" t="s">
        <v>52</v>
      </c>
      <c r="AM233" s="7" t="s">
        <v>52</v>
      </c>
    </row>
    <row r="234" spans="1:39" ht="30" customHeight="1">
      <c r="A234" s="149" t="s">
        <v>9860</v>
      </c>
      <c r="B234" s="149"/>
      <c r="C234" s="149"/>
      <c r="D234" s="149"/>
      <c r="E234" s="149"/>
      <c r="F234" s="153">
        <v>340992</v>
      </c>
      <c r="G234" s="149"/>
      <c r="H234" s="153">
        <v>9376305</v>
      </c>
      <c r="I234" s="149"/>
      <c r="J234" s="153">
        <v>524288</v>
      </c>
      <c r="K234" s="149"/>
      <c r="L234" s="153">
        <v>10241585</v>
      </c>
      <c r="M234" s="150"/>
      <c r="N234" s="7" t="s">
        <v>362</v>
      </c>
      <c r="O234" s="7" t="s">
        <v>740</v>
      </c>
      <c r="P234" s="7" t="s">
        <v>56</v>
      </c>
      <c r="Q234" s="7" t="s">
        <v>56</v>
      </c>
      <c r="R234" s="7" t="s">
        <v>57</v>
      </c>
      <c r="S234" s="120"/>
      <c r="T234" s="120"/>
      <c r="U234" s="120"/>
      <c r="V234" s="120">
        <v>1</v>
      </c>
      <c r="W234" s="120"/>
      <c r="X234" s="120"/>
      <c r="Y234" s="120"/>
      <c r="Z234" s="120"/>
      <c r="AA234" s="120"/>
      <c r="AB234" s="120"/>
      <c r="AC234" s="120"/>
      <c r="AD234" s="120"/>
      <c r="AE234" s="120"/>
      <c r="AF234" s="120"/>
      <c r="AG234" s="120"/>
      <c r="AH234" s="120"/>
      <c r="AI234" s="120"/>
      <c r="AJ234" s="7" t="s">
        <v>52</v>
      </c>
      <c r="AK234" s="7" t="s">
        <v>741</v>
      </c>
      <c r="AL234" s="7" t="s">
        <v>52</v>
      </c>
      <c r="AM234" s="7" t="s">
        <v>52</v>
      </c>
    </row>
    <row r="235" spans="1:39" ht="30" customHeight="1">
      <c r="A235" s="149"/>
      <c r="B235" s="149"/>
      <c r="C235" s="149"/>
      <c r="D235" s="149"/>
      <c r="E235" s="149"/>
      <c r="F235" s="149"/>
      <c r="G235" s="149"/>
      <c r="H235" s="149"/>
      <c r="I235" s="149"/>
      <c r="J235" s="149"/>
      <c r="K235" s="149"/>
      <c r="L235" s="149"/>
      <c r="M235" s="150"/>
      <c r="N235" s="7" t="s">
        <v>362</v>
      </c>
      <c r="O235" s="7" t="s">
        <v>742</v>
      </c>
      <c r="P235" s="7" t="s">
        <v>56</v>
      </c>
      <c r="Q235" s="7" t="s">
        <v>56</v>
      </c>
      <c r="R235" s="7" t="s">
        <v>57</v>
      </c>
      <c r="S235" s="120"/>
      <c r="T235" s="120"/>
      <c r="U235" s="120"/>
      <c r="V235" s="120"/>
      <c r="W235" s="120"/>
      <c r="X235" s="120"/>
      <c r="Y235" s="120"/>
      <c r="Z235" s="120"/>
      <c r="AA235" s="120"/>
      <c r="AB235" s="120"/>
      <c r="AC235" s="120"/>
      <c r="AD235" s="120"/>
      <c r="AE235" s="120"/>
      <c r="AF235" s="120"/>
      <c r="AG235" s="120"/>
      <c r="AH235" s="120"/>
      <c r="AI235" s="120"/>
      <c r="AJ235" s="7" t="s">
        <v>52</v>
      </c>
      <c r="AK235" s="7" t="s">
        <v>743</v>
      </c>
      <c r="AL235" s="7" t="s">
        <v>52</v>
      </c>
      <c r="AM235" s="7" t="s">
        <v>52</v>
      </c>
    </row>
    <row r="236" spans="1:39" ht="30" customHeight="1">
      <c r="A236" s="149" t="s">
        <v>9959</v>
      </c>
      <c r="B236" s="149" t="s">
        <v>1199</v>
      </c>
      <c r="C236" s="149">
        <v>1</v>
      </c>
      <c r="D236" s="149" t="s">
        <v>1200</v>
      </c>
      <c r="E236" s="149"/>
      <c r="F236" s="149"/>
      <c r="G236" s="149"/>
      <c r="H236" s="149"/>
      <c r="I236" s="149"/>
      <c r="J236" s="149"/>
      <c r="K236" s="149"/>
      <c r="L236" s="149"/>
      <c r="M236" s="150" t="s">
        <v>52</v>
      </c>
      <c r="N236" s="7" t="s">
        <v>362</v>
      </c>
      <c r="O236" s="7" t="s">
        <v>368</v>
      </c>
      <c r="P236" s="7" t="s">
        <v>56</v>
      </c>
      <c r="Q236" s="7" t="s">
        <v>56</v>
      </c>
      <c r="R236" s="7" t="s">
        <v>57</v>
      </c>
      <c r="S236" s="120"/>
      <c r="T236" s="120"/>
      <c r="U236" s="120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7" t="s">
        <v>52</v>
      </c>
      <c r="AK236" s="7" t="s">
        <v>744</v>
      </c>
      <c r="AL236" s="7" t="s">
        <v>52</v>
      </c>
      <c r="AM236" s="7" t="s">
        <v>52</v>
      </c>
    </row>
    <row r="237" spans="1:39" ht="30" customHeight="1">
      <c r="A237" s="149" t="s">
        <v>9960</v>
      </c>
      <c r="B237" s="149" t="s">
        <v>6674</v>
      </c>
      <c r="C237" s="149">
        <v>2.9000000000000001E-2</v>
      </c>
      <c r="D237" s="149" t="s">
        <v>9897</v>
      </c>
      <c r="E237" s="151">
        <v>0</v>
      </c>
      <c r="F237" s="152">
        <v>0</v>
      </c>
      <c r="G237" s="151">
        <v>96512</v>
      </c>
      <c r="H237" s="152">
        <v>2798.8</v>
      </c>
      <c r="I237" s="151">
        <v>0</v>
      </c>
      <c r="J237" s="152">
        <v>0</v>
      </c>
      <c r="K237" s="151">
        <v>96512</v>
      </c>
      <c r="L237" s="152">
        <v>2798.8</v>
      </c>
      <c r="M237" s="150" t="s">
        <v>52</v>
      </c>
      <c r="N237" s="7" t="s">
        <v>362</v>
      </c>
      <c r="O237" s="7" t="s">
        <v>61</v>
      </c>
      <c r="P237" s="7" t="s">
        <v>56</v>
      </c>
      <c r="Q237" s="7" t="s">
        <v>56</v>
      </c>
      <c r="R237" s="7" t="s">
        <v>56</v>
      </c>
      <c r="S237" s="120">
        <v>1</v>
      </c>
      <c r="T237" s="120">
        <v>0</v>
      </c>
      <c r="U237" s="120">
        <v>0.03</v>
      </c>
      <c r="V237" s="120"/>
      <c r="W237" s="120"/>
      <c r="X237" s="120"/>
      <c r="Y237" s="120"/>
      <c r="Z237" s="120"/>
      <c r="AA237" s="120"/>
      <c r="AB237" s="120"/>
      <c r="AC237" s="120"/>
      <c r="AD237" s="120"/>
      <c r="AE237" s="120"/>
      <c r="AF237" s="120"/>
      <c r="AG237" s="120"/>
      <c r="AH237" s="120"/>
      <c r="AI237" s="120"/>
      <c r="AJ237" s="7" t="s">
        <v>52</v>
      </c>
      <c r="AK237" s="7" t="s">
        <v>745</v>
      </c>
      <c r="AL237" s="7" t="s">
        <v>52</v>
      </c>
      <c r="AM237" s="7" t="s">
        <v>52</v>
      </c>
    </row>
    <row r="238" spans="1:39" ht="30" customHeight="1">
      <c r="A238" s="149" t="s">
        <v>9898</v>
      </c>
      <c r="B238" s="149" t="s">
        <v>6674</v>
      </c>
      <c r="C238" s="149">
        <v>2.9000000000000001E-2</v>
      </c>
      <c r="D238" s="149" t="s">
        <v>9897</v>
      </c>
      <c r="E238" s="151">
        <v>0</v>
      </c>
      <c r="F238" s="152">
        <v>0</v>
      </c>
      <c r="G238" s="151">
        <v>94338</v>
      </c>
      <c r="H238" s="152">
        <v>2735.8</v>
      </c>
      <c r="I238" s="151">
        <v>0</v>
      </c>
      <c r="J238" s="152">
        <v>0</v>
      </c>
      <c r="K238" s="151">
        <v>94338</v>
      </c>
      <c r="L238" s="152">
        <v>2735.8</v>
      </c>
      <c r="M238" s="150" t="s">
        <v>52</v>
      </c>
      <c r="N238" s="7" t="s">
        <v>63</v>
      </c>
      <c r="O238" s="7" t="s">
        <v>63</v>
      </c>
      <c r="P238" s="7" t="s">
        <v>52</v>
      </c>
      <c r="Q238" s="7" t="s">
        <v>52</v>
      </c>
      <c r="R238" s="7" t="s">
        <v>52</v>
      </c>
      <c r="S238" s="120"/>
      <c r="T238" s="120"/>
      <c r="U238" s="120"/>
      <c r="V238" s="120"/>
      <c r="W238" s="120"/>
      <c r="X238" s="120"/>
      <c r="Y238" s="120"/>
      <c r="Z238" s="120"/>
      <c r="AA238" s="120"/>
      <c r="AB238" s="120"/>
      <c r="AC238" s="120"/>
      <c r="AD238" s="120"/>
      <c r="AE238" s="120"/>
      <c r="AF238" s="120"/>
      <c r="AG238" s="120"/>
      <c r="AH238" s="120"/>
      <c r="AI238" s="120"/>
      <c r="AJ238" s="7" t="s">
        <v>52</v>
      </c>
      <c r="AK238" s="7" t="s">
        <v>52</v>
      </c>
      <c r="AL238" s="7" t="s">
        <v>52</v>
      </c>
      <c r="AM238" s="7" t="s">
        <v>52</v>
      </c>
    </row>
    <row r="239" spans="1:39" ht="30" customHeight="1">
      <c r="A239" s="149" t="s">
        <v>9961</v>
      </c>
      <c r="B239" s="149" t="s">
        <v>9962</v>
      </c>
      <c r="C239" s="149">
        <v>0.23200000000000001</v>
      </c>
      <c r="D239" s="149" t="s">
        <v>9901</v>
      </c>
      <c r="E239" s="151">
        <v>0</v>
      </c>
      <c r="F239" s="152">
        <v>0</v>
      </c>
      <c r="G239" s="151">
        <v>0</v>
      </c>
      <c r="H239" s="152">
        <v>0</v>
      </c>
      <c r="I239" s="151">
        <v>815</v>
      </c>
      <c r="J239" s="152">
        <v>189</v>
      </c>
      <c r="K239" s="151">
        <v>815</v>
      </c>
      <c r="L239" s="152">
        <v>189</v>
      </c>
      <c r="M239" s="150" t="s">
        <v>52</v>
      </c>
    </row>
    <row r="240" spans="1:39" ht="30" customHeight="1">
      <c r="A240" s="149" t="s">
        <v>9963</v>
      </c>
      <c r="B240" s="149" t="s">
        <v>9964</v>
      </c>
      <c r="C240" s="149">
        <v>1</v>
      </c>
      <c r="D240" s="149" t="s">
        <v>9894</v>
      </c>
      <c r="E240" s="151">
        <v>0</v>
      </c>
      <c r="F240" s="152">
        <v>276.7</v>
      </c>
      <c r="G240" s="151">
        <v>0</v>
      </c>
      <c r="H240" s="152">
        <v>0</v>
      </c>
      <c r="I240" s="151">
        <v>0</v>
      </c>
      <c r="J240" s="152">
        <v>0</v>
      </c>
      <c r="K240" s="151">
        <v>0</v>
      </c>
      <c r="L240" s="152">
        <v>276.7</v>
      </c>
      <c r="M240" s="150" t="s">
        <v>52</v>
      </c>
      <c r="N240" s="117" t="s">
        <v>365</v>
      </c>
    </row>
    <row r="241" spans="1:39" ht="30" customHeight="1">
      <c r="A241" s="149" t="s">
        <v>9860</v>
      </c>
      <c r="B241" s="149"/>
      <c r="C241" s="149"/>
      <c r="D241" s="149"/>
      <c r="E241" s="149"/>
      <c r="F241" s="153">
        <v>276</v>
      </c>
      <c r="G241" s="149"/>
      <c r="H241" s="153">
        <v>5534</v>
      </c>
      <c r="I241" s="149"/>
      <c r="J241" s="153">
        <v>189</v>
      </c>
      <c r="K241" s="149"/>
      <c r="L241" s="153">
        <v>5999</v>
      </c>
      <c r="M241" s="150"/>
      <c r="N241" s="7" t="s">
        <v>365</v>
      </c>
      <c r="O241" s="7" t="s">
        <v>746</v>
      </c>
      <c r="P241" s="7" t="s">
        <v>56</v>
      </c>
      <c r="Q241" s="7" t="s">
        <v>56</v>
      </c>
      <c r="R241" s="7" t="s">
        <v>57</v>
      </c>
      <c r="S241" s="120"/>
      <c r="T241" s="120"/>
      <c r="U241" s="120"/>
      <c r="V241" s="120"/>
      <c r="W241" s="120"/>
      <c r="X241" s="120"/>
      <c r="Y241" s="120"/>
      <c r="Z241" s="120"/>
      <c r="AA241" s="120"/>
      <c r="AB241" s="120"/>
      <c r="AC241" s="120"/>
      <c r="AD241" s="120"/>
      <c r="AE241" s="120"/>
      <c r="AF241" s="120"/>
      <c r="AG241" s="120"/>
      <c r="AH241" s="120"/>
      <c r="AI241" s="120"/>
      <c r="AJ241" s="7" t="s">
        <v>52</v>
      </c>
      <c r="AK241" s="7" t="s">
        <v>747</v>
      </c>
      <c r="AL241" s="7" t="s">
        <v>52</v>
      </c>
      <c r="AM241" s="7" t="s">
        <v>52</v>
      </c>
    </row>
    <row r="242" spans="1:39" ht="30" customHeight="1">
      <c r="A242" s="149"/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50"/>
      <c r="N242" s="7" t="s">
        <v>365</v>
      </c>
      <c r="O242" s="7" t="s">
        <v>748</v>
      </c>
      <c r="P242" s="7" t="s">
        <v>56</v>
      </c>
      <c r="Q242" s="7" t="s">
        <v>56</v>
      </c>
      <c r="R242" s="7" t="s">
        <v>57</v>
      </c>
      <c r="S242" s="120"/>
      <c r="T242" s="120"/>
      <c r="U242" s="120"/>
      <c r="V242" s="120"/>
      <c r="W242" s="120"/>
      <c r="X242" s="120"/>
      <c r="Y242" s="120"/>
      <c r="Z242" s="120"/>
      <c r="AA242" s="120"/>
      <c r="AB242" s="120"/>
      <c r="AC242" s="120"/>
      <c r="AD242" s="120"/>
      <c r="AE242" s="120"/>
      <c r="AF242" s="120"/>
      <c r="AG242" s="120"/>
      <c r="AH242" s="120"/>
      <c r="AI242" s="120"/>
      <c r="AJ242" s="7" t="s">
        <v>52</v>
      </c>
      <c r="AK242" s="7" t="s">
        <v>749</v>
      </c>
      <c r="AL242" s="7" t="s">
        <v>52</v>
      </c>
      <c r="AM242" s="7" t="s">
        <v>52</v>
      </c>
    </row>
    <row r="243" spans="1:39" ht="30" customHeight="1">
      <c r="A243" s="149" t="s">
        <v>9965</v>
      </c>
      <c r="B243" s="149" t="s">
        <v>1206</v>
      </c>
      <c r="C243" s="149">
        <v>1</v>
      </c>
      <c r="D243" s="149" t="s">
        <v>1200</v>
      </c>
      <c r="E243" s="149"/>
      <c r="F243" s="149"/>
      <c r="G243" s="149"/>
      <c r="H243" s="149"/>
      <c r="I243" s="149"/>
      <c r="J243" s="149"/>
      <c r="K243" s="149"/>
      <c r="L243" s="149"/>
      <c r="M243" s="150" t="s">
        <v>52</v>
      </c>
      <c r="N243" s="7" t="s">
        <v>365</v>
      </c>
      <c r="O243" s="7" t="s">
        <v>750</v>
      </c>
      <c r="P243" s="7" t="s">
        <v>56</v>
      </c>
      <c r="Q243" s="7" t="s">
        <v>56</v>
      </c>
      <c r="R243" s="7" t="s">
        <v>57</v>
      </c>
      <c r="S243" s="120"/>
      <c r="T243" s="120"/>
      <c r="U243" s="120"/>
      <c r="V243" s="120"/>
      <c r="W243" s="120"/>
      <c r="X243" s="120"/>
      <c r="Y243" s="120"/>
      <c r="Z243" s="120"/>
      <c r="AA243" s="120"/>
      <c r="AB243" s="120"/>
      <c r="AC243" s="120"/>
      <c r="AD243" s="120"/>
      <c r="AE243" s="120"/>
      <c r="AF243" s="120"/>
      <c r="AG243" s="120"/>
      <c r="AH243" s="120"/>
      <c r="AI243" s="120"/>
      <c r="AJ243" s="7" t="s">
        <v>52</v>
      </c>
      <c r="AK243" s="7" t="s">
        <v>751</v>
      </c>
      <c r="AL243" s="7" t="s">
        <v>52</v>
      </c>
      <c r="AM243" s="7" t="s">
        <v>52</v>
      </c>
    </row>
    <row r="244" spans="1:39" ht="30" customHeight="1">
      <c r="A244" s="149" t="s">
        <v>9966</v>
      </c>
      <c r="B244" s="149" t="s">
        <v>9967</v>
      </c>
      <c r="C244" s="149">
        <v>1</v>
      </c>
      <c r="D244" s="149" t="s">
        <v>9968</v>
      </c>
      <c r="E244" s="151">
        <v>276</v>
      </c>
      <c r="F244" s="152">
        <v>276</v>
      </c>
      <c r="G244" s="151">
        <v>5534</v>
      </c>
      <c r="H244" s="152">
        <v>5534</v>
      </c>
      <c r="I244" s="151">
        <v>189</v>
      </c>
      <c r="J244" s="152">
        <v>189</v>
      </c>
      <c r="K244" s="151">
        <v>5999</v>
      </c>
      <c r="L244" s="152">
        <v>5999</v>
      </c>
      <c r="M244" s="150" t="s">
        <v>52</v>
      </c>
      <c r="N244" s="7" t="s">
        <v>365</v>
      </c>
      <c r="O244" s="7" t="s">
        <v>373</v>
      </c>
      <c r="P244" s="7" t="s">
        <v>56</v>
      </c>
      <c r="Q244" s="7" t="s">
        <v>56</v>
      </c>
      <c r="R244" s="7" t="s">
        <v>57</v>
      </c>
      <c r="S244" s="120"/>
      <c r="T244" s="120"/>
      <c r="U244" s="120"/>
      <c r="V244" s="120">
        <v>1</v>
      </c>
      <c r="W244" s="120"/>
      <c r="X244" s="120"/>
      <c r="Y244" s="120"/>
      <c r="Z244" s="120"/>
      <c r="AA244" s="120"/>
      <c r="AB244" s="120"/>
      <c r="AC244" s="120"/>
      <c r="AD244" s="120"/>
      <c r="AE244" s="120"/>
      <c r="AF244" s="120"/>
      <c r="AG244" s="120"/>
      <c r="AH244" s="120"/>
      <c r="AI244" s="120"/>
      <c r="AJ244" s="7" t="s">
        <v>52</v>
      </c>
      <c r="AK244" s="7" t="s">
        <v>752</v>
      </c>
      <c r="AL244" s="7" t="s">
        <v>52</v>
      </c>
      <c r="AM244" s="7" t="s">
        <v>52</v>
      </c>
    </row>
    <row r="245" spans="1:39" ht="30" customHeight="1">
      <c r="A245" s="149" t="s">
        <v>9892</v>
      </c>
      <c r="B245" s="149" t="s">
        <v>9893</v>
      </c>
      <c r="C245" s="149">
        <v>1</v>
      </c>
      <c r="D245" s="149" t="s">
        <v>9894</v>
      </c>
      <c r="E245" s="151">
        <v>0</v>
      </c>
      <c r="F245" s="152">
        <v>0</v>
      </c>
      <c r="G245" s="151">
        <v>0</v>
      </c>
      <c r="H245" s="152">
        <v>387.3</v>
      </c>
      <c r="I245" s="151">
        <v>0</v>
      </c>
      <c r="J245" s="152">
        <v>0</v>
      </c>
      <c r="K245" s="151">
        <v>0</v>
      </c>
      <c r="L245" s="152">
        <v>387.3</v>
      </c>
      <c r="M245" s="150" t="s">
        <v>52</v>
      </c>
      <c r="N245" s="7" t="s">
        <v>365</v>
      </c>
      <c r="O245" s="7" t="s">
        <v>60</v>
      </c>
      <c r="P245" s="7" t="s">
        <v>56</v>
      </c>
      <c r="Q245" s="7" t="s">
        <v>56</v>
      </c>
      <c r="R245" s="7" t="s">
        <v>57</v>
      </c>
      <c r="S245" s="120"/>
      <c r="T245" s="120"/>
      <c r="U245" s="120"/>
      <c r="V245" s="120">
        <v>1</v>
      </c>
      <c r="W245" s="120"/>
      <c r="X245" s="120"/>
      <c r="Y245" s="120"/>
      <c r="Z245" s="120"/>
      <c r="AA245" s="120"/>
      <c r="AB245" s="120"/>
      <c r="AC245" s="120"/>
      <c r="AD245" s="120"/>
      <c r="AE245" s="120"/>
      <c r="AF245" s="120"/>
      <c r="AG245" s="120"/>
      <c r="AH245" s="120"/>
      <c r="AI245" s="120"/>
      <c r="AJ245" s="7" t="s">
        <v>52</v>
      </c>
      <c r="AK245" s="7" t="s">
        <v>753</v>
      </c>
      <c r="AL245" s="7" t="s">
        <v>52</v>
      </c>
      <c r="AM245" s="7" t="s">
        <v>52</v>
      </c>
    </row>
    <row r="246" spans="1:39" ht="30" customHeight="1">
      <c r="A246" s="149" t="s">
        <v>9860</v>
      </c>
      <c r="B246" s="149"/>
      <c r="C246" s="149"/>
      <c r="D246" s="149"/>
      <c r="E246" s="149"/>
      <c r="F246" s="153">
        <v>276</v>
      </c>
      <c r="G246" s="149"/>
      <c r="H246" s="153">
        <v>5921</v>
      </c>
      <c r="I246" s="149"/>
      <c r="J246" s="153">
        <v>189</v>
      </c>
      <c r="K246" s="149"/>
      <c r="L246" s="153">
        <v>6386</v>
      </c>
      <c r="M246" s="150"/>
      <c r="N246" s="7" t="s">
        <v>365</v>
      </c>
      <c r="O246" s="7" t="s">
        <v>374</v>
      </c>
      <c r="P246" s="7" t="s">
        <v>56</v>
      </c>
      <c r="Q246" s="7" t="s">
        <v>56</v>
      </c>
      <c r="R246" s="7" t="s">
        <v>57</v>
      </c>
      <c r="S246" s="120"/>
      <c r="T246" s="120"/>
      <c r="U246" s="120"/>
      <c r="V246" s="120">
        <v>1</v>
      </c>
      <c r="W246" s="120"/>
      <c r="X246" s="120"/>
      <c r="Y246" s="120"/>
      <c r="Z246" s="120"/>
      <c r="AA246" s="120"/>
      <c r="AB246" s="120"/>
      <c r="AC246" s="120"/>
      <c r="AD246" s="120"/>
      <c r="AE246" s="120"/>
      <c r="AF246" s="120"/>
      <c r="AG246" s="120"/>
      <c r="AH246" s="120"/>
      <c r="AI246" s="120"/>
      <c r="AJ246" s="7" t="s">
        <v>52</v>
      </c>
      <c r="AK246" s="7" t="s">
        <v>754</v>
      </c>
      <c r="AL246" s="7" t="s">
        <v>52</v>
      </c>
      <c r="AM246" s="7" t="s">
        <v>52</v>
      </c>
    </row>
    <row r="247" spans="1:39" ht="30" customHeight="1">
      <c r="A247" s="149"/>
      <c r="B247" s="149"/>
      <c r="C247" s="149"/>
      <c r="D247" s="149"/>
      <c r="E247" s="149"/>
      <c r="F247" s="149"/>
      <c r="G247" s="149"/>
      <c r="H247" s="149"/>
      <c r="I247" s="149"/>
      <c r="J247" s="149"/>
      <c r="K247" s="149"/>
      <c r="L247" s="149"/>
      <c r="M247" s="150"/>
      <c r="N247" s="7" t="s">
        <v>365</v>
      </c>
      <c r="O247" s="7" t="s">
        <v>372</v>
      </c>
      <c r="P247" s="7" t="s">
        <v>56</v>
      </c>
      <c r="Q247" s="7" t="s">
        <v>56</v>
      </c>
      <c r="R247" s="7" t="s">
        <v>57</v>
      </c>
      <c r="S247" s="120"/>
      <c r="T247" s="120"/>
      <c r="U247" s="120"/>
      <c r="V247" s="120">
        <v>1</v>
      </c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7" t="s">
        <v>52</v>
      </c>
      <c r="AK247" s="7" t="s">
        <v>755</v>
      </c>
      <c r="AL247" s="7" t="s">
        <v>52</v>
      </c>
      <c r="AM247" s="7" t="s">
        <v>52</v>
      </c>
    </row>
    <row r="248" spans="1:39" ht="30" customHeight="1">
      <c r="A248" s="149" t="s">
        <v>9969</v>
      </c>
      <c r="B248" s="149" t="s">
        <v>1210</v>
      </c>
      <c r="C248" s="149">
        <v>1</v>
      </c>
      <c r="D248" s="149" t="s">
        <v>1200</v>
      </c>
      <c r="E248" s="149"/>
      <c r="F248" s="149"/>
      <c r="G248" s="149"/>
      <c r="H248" s="149"/>
      <c r="I248" s="149"/>
      <c r="J248" s="149"/>
      <c r="K248" s="149"/>
      <c r="L248" s="149"/>
      <c r="M248" s="150" t="s">
        <v>52</v>
      </c>
      <c r="N248" s="7" t="s">
        <v>365</v>
      </c>
      <c r="O248" s="7" t="s">
        <v>61</v>
      </c>
      <c r="P248" s="7" t="s">
        <v>56</v>
      </c>
      <c r="Q248" s="7" t="s">
        <v>56</v>
      </c>
      <c r="R248" s="7" t="s">
        <v>56</v>
      </c>
      <c r="S248" s="120">
        <v>1</v>
      </c>
      <c r="T248" s="120">
        <v>0</v>
      </c>
      <c r="U248" s="120">
        <v>0.03</v>
      </c>
      <c r="V248" s="120"/>
      <c r="W248" s="120"/>
      <c r="X248" s="120"/>
      <c r="Y248" s="120"/>
      <c r="Z248" s="120"/>
      <c r="AA248" s="120"/>
      <c r="AB248" s="120"/>
      <c r="AC248" s="120"/>
      <c r="AD248" s="120"/>
      <c r="AE248" s="120"/>
      <c r="AF248" s="120"/>
      <c r="AG248" s="120"/>
      <c r="AH248" s="120"/>
      <c r="AI248" s="120"/>
      <c r="AJ248" s="7" t="s">
        <v>52</v>
      </c>
      <c r="AK248" s="7" t="s">
        <v>756</v>
      </c>
      <c r="AL248" s="7" t="s">
        <v>52</v>
      </c>
      <c r="AM248" s="7" t="s">
        <v>52</v>
      </c>
    </row>
    <row r="249" spans="1:39" ht="30" customHeight="1">
      <c r="A249" s="149" t="s">
        <v>9960</v>
      </c>
      <c r="B249" s="149" t="s">
        <v>6674</v>
      </c>
      <c r="C249" s="149">
        <v>2.9000000000000001E-2</v>
      </c>
      <c r="D249" s="149" t="s">
        <v>9897</v>
      </c>
      <c r="E249" s="151">
        <v>0</v>
      </c>
      <c r="F249" s="152">
        <v>0</v>
      </c>
      <c r="G249" s="151">
        <v>96512</v>
      </c>
      <c r="H249" s="152">
        <v>2798.8</v>
      </c>
      <c r="I249" s="151">
        <v>0</v>
      </c>
      <c r="J249" s="152">
        <v>0</v>
      </c>
      <c r="K249" s="151">
        <v>96512</v>
      </c>
      <c r="L249" s="152">
        <v>2798.8</v>
      </c>
      <c r="M249" s="150" t="s">
        <v>52</v>
      </c>
      <c r="N249" s="7" t="s">
        <v>365</v>
      </c>
      <c r="O249" s="7" t="s">
        <v>757</v>
      </c>
      <c r="P249" s="7" t="s">
        <v>57</v>
      </c>
      <c r="Q249" s="7" t="s">
        <v>56</v>
      </c>
      <c r="R249" s="7" t="s">
        <v>56</v>
      </c>
      <c r="S249" s="120"/>
      <c r="T249" s="120"/>
      <c r="U249" s="120"/>
      <c r="V249" s="120"/>
      <c r="W249" s="120"/>
      <c r="X249" s="120"/>
      <c r="Y249" s="120"/>
      <c r="Z249" s="120"/>
      <c r="AA249" s="120"/>
      <c r="AB249" s="120"/>
      <c r="AC249" s="120"/>
      <c r="AD249" s="120"/>
      <c r="AE249" s="120"/>
      <c r="AF249" s="120"/>
      <c r="AG249" s="120"/>
      <c r="AH249" s="120"/>
      <c r="AI249" s="120"/>
      <c r="AJ249" s="7" t="s">
        <v>52</v>
      </c>
      <c r="AK249" s="7" t="s">
        <v>758</v>
      </c>
      <c r="AL249" s="7" t="s">
        <v>52</v>
      </c>
      <c r="AM249" s="7" t="s">
        <v>52</v>
      </c>
    </row>
    <row r="250" spans="1:39" ht="30" customHeight="1">
      <c r="A250" s="149" t="s">
        <v>9898</v>
      </c>
      <c r="B250" s="149" t="s">
        <v>6674</v>
      </c>
      <c r="C250" s="149">
        <v>2.9000000000000001E-2</v>
      </c>
      <c r="D250" s="149" t="s">
        <v>9897</v>
      </c>
      <c r="E250" s="151">
        <v>0</v>
      </c>
      <c r="F250" s="152">
        <v>0</v>
      </c>
      <c r="G250" s="151">
        <v>94338</v>
      </c>
      <c r="H250" s="152">
        <v>2735.8</v>
      </c>
      <c r="I250" s="151">
        <v>0</v>
      </c>
      <c r="J250" s="152">
        <v>0</v>
      </c>
      <c r="K250" s="151">
        <v>94338</v>
      </c>
      <c r="L250" s="152">
        <v>2735.8</v>
      </c>
      <c r="M250" s="150" t="s">
        <v>52</v>
      </c>
      <c r="N250" s="7" t="s">
        <v>365</v>
      </c>
      <c r="O250" s="7" t="s">
        <v>759</v>
      </c>
      <c r="P250" s="7" t="s">
        <v>56</v>
      </c>
      <c r="Q250" s="7" t="s">
        <v>56</v>
      </c>
      <c r="R250" s="7" t="s">
        <v>57</v>
      </c>
      <c r="S250" s="120"/>
      <c r="T250" s="120"/>
      <c r="U250" s="120"/>
      <c r="V250" s="120"/>
      <c r="W250" s="120"/>
      <c r="X250" s="120"/>
      <c r="Y250" s="120"/>
      <c r="Z250" s="120"/>
      <c r="AA250" s="120"/>
      <c r="AB250" s="120"/>
      <c r="AC250" s="120"/>
      <c r="AD250" s="120"/>
      <c r="AE250" s="120"/>
      <c r="AF250" s="120"/>
      <c r="AG250" s="120"/>
      <c r="AH250" s="120"/>
      <c r="AI250" s="120"/>
      <c r="AJ250" s="7" t="s">
        <v>52</v>
      </c>
      <c r="AK250" s="7" t="s">
        <v>760</v>
      </c>
      <c r="AL250" s="7" t="s">
        <v>52</v>
      </c>
      <c r="AM250" s="7" t="s">
        <v>52</v>
      </c>
    </row>
    <row r="251" spans="1:39" ht="30" customHeight="1">
      <c r="A251" s="149" t="s">
        <v>9961</v>
      </c>
      <c r="B251" s="149" t="s">
        <v>9962</v>
      </c>
      <c r="C251" s="149">
        <v>0.23200000000000001</v>
      </c>
      <c r="D251" s="149" t="s">
        <v>9901</v>
      </c>
      <c r="E251" s="151">
        <v>0</v>
      </c>
      <c r="F251" s="152">
        <v>0</v>
      </c>
      <c r="G251" s="151">
        <v>0</v>
      </c>
      <c r="H251" s="152">
        <v>0</v>
      </c>
      <c r="I251" s="151">
        <v>815</v>
      </c>
      <c r="J251" s="152">
        <v>189</v>
      </c>
      <c r="K251" s="151">
        <v>815</v>
      </c>
      <c r="L251" s="152">
        <v>189</v>
      </c>
      <c r="M251" s="150" t="s">
        <v>52</v>
      </c>
      <c r="N251" s="7" t="s">
        <v>63</v>
      </c>
      <c r="O251" s="7" t="s">
        <v>63</v>
      </c>
      <c r="P251" s="7" t="s">
        <v>52</v>
      </c>
      <c r="Q251" s="7" t="s">
        <v>52</v>
      </c>
      <c r="R251" s="7" t="s">
        <v>52</v>
      </c>
      <c r="S251" s="120"/>
      <c r="T251" s="120"/>
      <c r="U251" s="120"/>
      <c r="V251" s="120"/>
      <c r="W251" s="120"/>
      <c r="X251" s="120"/>
      <c r="Y251" s="120"/>
      <c r="Z251" s="120"/>
      <c r="AA251" s="120"/>
      <c r="AB251" s="120"/>
      <c r="AC251" s="120"/>
      <c r="AD251" s="120"/>
      <c r="AE251" s="120"/>
      <c r="AF251" s="120"/>
      <c r="AG251" s="120"/>
      <c r="AH251" s="120"/>
      <c r="AI251" s="120"/>
      <c r="AJ251" s="7" t="s">
        <v>52</v>
      </c>
      <c r="AK251" s="7" t="s">
        <v>52</v>
      </c>
      <c r="AL251" s="7" t="s">
        <v>52</v>
      </c>
      <c r="AM251" s="7" t="s">
        <v>52</v>
      </c>
    </row>
    <row r="252" spans="1:39" ht="30" customHeight="1">
      <c r="A252" s="149" t="s">
        <v>9963</v>
      </c>
      <c r="B252" s="149" t="s">
        <v>9964</v>
      </c>
      <c r="C252" s="149">
        <v>1</v>
      </c>
      <c r="D252" s="149" t="s">
        <v>9894</v>
      </c>
      <c r="E252" s="151">
        <v>0</v>
      </c>
      <c r="F252" s="152">
        <v>276.7</v>
      </c>
      <c r="G252" s="151">
        <v>0</v>
      </c>
      <c r="H252" s="152">
        <v>0</v>
      </c>
      <c r="I252" s="151">
        <v>0</v>
      </c>
      <c r="J252" s="152">
        <v>0</v>
      </c>
      <c r="K252" s="151">
        <v>0</v>
      </c>
      <c r="L252" s="152">
        <v>276.7</v>
      </c>
      <c r="M252" s="150" t="s">
        <v>52</v>
      </c>
    </row>
    <row r="253" spans="1:39" ht="30" customHeight="1">
      <c r="A253" s="149" t="s">
        <v>9908</v>
      </c>
      <c r="B253" s="149" t="s">
        <v>9909</v>
      </c>
      <c r="C253" s="149">
        <v>1</v>
      </c>
      <c r="D253" s="149" t="s">
        <v>9894</v>
      </c>
      <c r="E253" s="151">
        <v>0</v>
      </c>
      <c r="F253" s="152">
        <v>0</v>
      </c>
      <c r="G253" s="151">
        <v>0</v>
      </c>
      <c r="H253" s="152">
        <v>4842.7</v>
      </c>
      <c r="I253" s="151">
        <v>0</v>
      </c>
      <c r="J253" s="152">
        <v>0</v>
      </c>
      <c r="K253" s="151">
        <v>0</v>
      </c>
      <c r="L253" s="152">
        <v>4842.7</v>
      </c>
      <c r="M253" s="150" t="s">
        <v>9907</v>
      </c>
      <c r="N253" s="117" t="s">
        <v>366</v>
      </c>
    </row>
    <row r="254" spans="1:39" ht="30" customHeight="1">
      <c r="A254" s="149" t="s">
        <v>9910</v>
      </c>
      <c r="B254" s="149" t="s">
        <v>9911</v>
      </c>
      <c r="C254" s="149">
        <v>1</v>
      </c>
      <c r="D254" s="149" t="s">
        <v>9894</v>
      </c>
      <c r="E254" s="151">
        <v>0</v>
      </c>
      <c r="F254" s="152">
        <v>0</v>
      </c>
      <c r="G254" s="151">
        <v>0</v>
      </c>
      <c r="H254" s="152">
        <v>0</v>
      </c>
      <c r="I254" s="151">
        <v>0</v>
      </c>
      <c r="J254" s="152">
        <v>0</v>
      </c>
      <c r="K254" s="151">
        <v>0</v>
      </c>
      <c r="L254" s="152">
        <v>0</v>
      </c>
      <c r="M254" s="150" t="s">
        <v>9907</v>
      </c>
      <c r="N254" s="7" t="s">
        <v>366</v>
      </c>
      <c r="O254" s="7" t="s">
        <v>761</v>
      </c>
      <c r="P254" s="7" t="s">
        <v>56</v>
      </c>
      <c r="Q254" s="7" t="s">
        <v>56</v>
      </c>
      <c r="R254" s="7" t="s">
        <v>57</v>
      </c>
      <c r="S254" s="120"/>
      <c r="T254" s="120"/>
      <c r="U254" s="120"/>
      <c r="V254" s="120">
        <v>1</v>
      </c>
      <c r="W254" s="120"/>
      <c r="X254" s="120"/>
      <c r="Y254" s="120"/>
      <c r="Z254" s="120"/>
      <c r="AA254" s="120"/>
      <c r="AB254" s="120"/>
      <c r="AC254" s="120"/>
      <c r="AD254" s="120"/>
      <c r="AE254" s="120"/>
      <c r="AF254" s="120"/>
      <c r="AG254" s="120"/>
      <c r="AH254" s="120"/>
      <c r="AI254" s="120"/>
      <c r="AJ254" s="7" t="s">
        <v>52</v>
      </c>
      <c r="AK254" s="7" t="s">
        <v>762</v>
      </c>
      <c r="AL254" s="7" t="s">
        <v>52</v>
      </c>
      <c r="AM254" s="7" t="s">
        <v>52</v>
      </c>
    </row>
    <row r="255" spans="1:39" ht="30" customHeight="1">
      <c r="A255" s="149" t="s">
        <v>9912</v>
      </c>
      <c r="B255" s="149" t="s">
        <v>9913</v>
      </c>
      <c r="C255" s="149">
        <v>1</v>
      </c>
      <c r="D255" s="149" t="s">
        <v>9894</v>
      </c>
      <c r="E255" s="151">
        <v>0</v>
      </c>
      <c r="F255" s="152">
        <v>0</v>
      </c>
      <c r="G255" s="151">
        <v>0</v>
      </c>
      <c r="H255" s="152">
        <v>0</v>
      </c>
      <c r="I255" s="151">
        <v>0</v>
      </c>
      <c r="J255" s="152">
        <v>47.2</v>
      </c>
      <c r="K255" s="151">
        <v>0</v>
      </c>
      <c r="L255" s="152">
        <v>47.2</v>
      </c>
      <c r="M255" s="150" t="s">
        <v>9907</v>
      </c>
      <c r="N255" s="7" t="s">
        <v>366</v>
      </c>
      <c r="O255" s="7" t="s">
        <v>730</v>
      </c>
      <c r="P255" s="7" t="s">
        <v>56</v>
      </c>
      <c r="Q255" s="7" t="s">
        <v>56</v>
      </c>
      <c r="R255" s="7" t="s">
        <v>57</v>
      </c>
      <c r="S255" s="120"/>
      <c r="T255" s="120"/>
      <c r="U255" s="120"/>
      <c r="V255" s="120">
        <v>1</v>
      </c>
      <c r="W255" s="120"/>
      <c r="X255" s="120"/>
      <c r="Y255" s="120"/>
      <c r="Z255" s="120"/>
      <c r="AA255" s="120"/>
      <c r="AB255" s="120"/>
      <c r="AC255" s="120"/>
      <c r="AD255" s="120"/>
      <c r="AE255" s="120"/>
      <c r="AF255" s="120"/>
      <c r="AG255" s="120"/>
      <c r="AH255" s="120"/>
      <c r="AI255" s="120"/>
      <c r="AJ255" s="7" t="s">
        <v>52</v>
      </c>
      <c r="AK255" s="7" t="s">
        <v>763</v>
      </c>
      <c r="AL255" s="7" t="s">
        <v>52</v>
      </c>
      <c r="AM255" s="7" t="s">
        <v>52</v>
      </c>
    </row>
    <row r="256" spans="1:39" ht="30" customHeight="1">
      <c r="A256" s="149" t="s">
        <v>9914</v>
      </c>
      <c r="B256" s="149" t="s">
        <v>9915</v>
      </c>
      <c r="C256" s="149">
        <v>1</v>
      </c>
      <c r="D256" s="149" t="s">
        <v>9894</v>
      </c>
      <c r="E256" s="151">
        <v>0</v>
      </c>
      <c r="F256" s="152">
        <v>0</v>
      </c>
      <c r="G256" s="151">
        <v>0</v>
      </c>
      <c r="H256" s="152">
        <v>3113.2</v>
      </c>
      <c r="I256" s="151">
        <v>0</v>
      </c>
      <c r="J256" s="152">
        <v>0</v>
      </c>
      <c r="K256" s="151">
        <v>0</v>
      </c>
      <c r="L256" s="152">
        <v>3113.2</v>
      </c>
      <c r="M256" s="150" t="s">
        <v>9907</v>
      </c>
      <c r="N256" s="7" t="s">
        <v>366</v>
      </c>
      <c r="O256" s="7" t="s">
        <v>61</v>
      </c>
      <c r="P256" s="7" t="s">
        <v>56</v>
      </c>
      <c r="Q256" s="7" t="s">
        <v>56</v>
      </c>
      <c r="R256" s="7" t="s">
        <v>56</v>
      </c>
      <c r="S256" s="120">
        <v>0</v>
      </c>
      <c r="T256" s="120">
        <v>0</v>
      </c>
      <c r="U256" s="120">
        <v>0.04</v>
      </c>
      <c r="V256" s="120"/>
      <c r="W256" s="120"/>
      <c r="X256" s="120"/>
      <c r="Y256" s="120"/>
      <c r="Z256" s="120"/>
      <c r="AA256" s="120"/>
      <c r="AB256" s="120"/>
      <c r="AC256" s="120"/>
      <c r="AD256" s="120"/>
      <c r="AE256" s="120"/>
      <c r="AF256" s="120"/>
      <c r="AG256" s="120"/>
      <c r="AH256" s="120"/>
      <c r="AI256" s="120"/>
      <c r="AJ256" s="7" t="s">
        <v>52</v>
      </c>
      <c r="AK256" s="7" t="s">
        <v>764</v>
      </c>
      <c r="AL256" s="7" t="s">
        <v>52</v>
      </c>
      <c r="AM256" s="7" t="s">
        <v>52</v>
      </c>
    </row>
    <row r="257" spans="1:39" ht="30" customHeight="1">
      <c r="A257" s="149" t="s">
        <v>9860</v>
      </c>
      <c r="B257" s="149"/>
      <c r="C257" s="149"/>
      <c r="D257" s="149"/>
      <c r="E257" s="149"/>
      <c r="F257" s="153">
        <v>276</v>
      </c>
      <c r="G257" s="149"/>
      <c r="H257" s="153">
        <v>13490</v>
      </c>
      <c r="I257" s="149"/>
      <c r="J257" s="153">
        <v>236</v>
      </c>
      <c r="K257" s="149"/>
      <c r="L257" s="153">
        <v>14002</v>
      </c>
      <c r="M257" s="150"/>
      <c r="N257" s="7" t="s">
        <v>366</v>
      </c>
      <c r="O257" s="7" t="s">
        <v>403</v>
      </c>
      <c r="P257" s="7" t="s">
        <v>56</v>
      </c>
      <c r="Q257" s="7" t="s">
        <v>56</v>
      </c>
      <c r="R257" s="7" t="s">
        <v>57</v>
      </c>
      <c r="S257" s="120"/>
      <c r="T257" s="120"/>
      <c r="U257" s="120"/>
      <c r="V257" s="120"/>
      <c r="W257" s="120">
        <v>2</v>
      </c>
      <c r="X257" s="120"/>
      <c r="Y257" s="120"/>
      <c r="Z257" s="120"/>
      <c r="AA257" s="120"/>
      <c r="AB257" s="120"/>
      <c r="AC257" s="120"/>
      <c r="AD257" s="120"/>
      <c r="AE257" s="120"/>
      <c r="AF257" s="120"/>
      <c r="AG257" s="120"/>
      <c r="AH257" s="120"/>
      <c r="AI257" s="120"/>
      <c r="AJ257" s="7" t="s">
        <v>52</v>
      </c>
      <c r="AK257" s="7" t="s">
        <v>765</v>
      </c>
      <c r="AL257" s="7" t="s">
        <v>52</v>
      </c>
      <c r="AM257" s="7" t="s">
        <v>52</v>
      </c>
    </row>
    <row r="258" spans="1:39" ht="30" customHeight="1">
      <c r="A258" s="149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50"/>
      <c r="N258" s="7" t="s">
        <v>366</v>
      </c>
      <c r="O258" s="7" t="s">
        <v>60</v>
      </c>
      <c r="P258" s="7" t="s">
        <v>56</v>
      </c>
      <c r="Q258" s="7" t="s">
        <v>56</v>
      </c>
      <c r="R258" s="7" t="s">
        <v>57</v>
      </c>
      <c r="S258" s="120"/>
      <c r="T258" s="120"/>
      <c r="U258" s="120"/>
      <c r="V258" s="120"/>
      <c r="W258" s="120">
        <v>2</v>
      </c>
      <c r="X258" s="120"/>
      <c r="Y258" s="120"/>
      <c r="Z258" s="120"/>
      <c r="AA258" s="120"/>
      <c r="AB258" s="120"/>
      <c r="AC258" s="120"/>
      <c r="AD258" s="120"/>
      <c r="AE258" s="120"/>
      <c r="AF258" s="120"/>
      <c r="AG258" s="120"/>
      <c r="AH258" s="120"/>
      <c r="AI258" s="120"/>
      <c r="AJ258" s="7" t="s">
        <v>52</v>
      </c>
      <c r="AK258" s="7" t="s">
        <v>766</v>
      </c>
      <c r="AL258" s="7" t="s">
        <v>52</v>
      </c>
      <c r="AM258" s="7" t="s">
        <v>52</v>
      </c>
    </row>
    <row r="259" spans="1:39" ht="30" customHeight="1">
      <c r="A259" s="149" t="s">
        <v>9970</v>
      </c>
      <c r="B259" s="149" t="s">
        <v>1215</v>
      </c>
      <c r="C259" s="149">
        <v>1</v>
      </c>
      <c r="D259" s="149" t="s">
        <v>1200</v>
      </c>
      <c r="E259" s="149"/>
      <c r="F259" s="149"/>
      <c r="G259" s="149"/>
      <c r="H259" s="149"/>
      <c r="I259" s="149"/>
      <c r="J259" s="149"/>
      <c r="K259" s="149"/>
      <c r="L259" s="149"/>
      <c r="M259" s="150" t="s">
        <v>52</v>
      </c>
      <c r="N259" s="7" t="s">
        <v>366</v>
      </c>
      <c r="O259" s="7" t="s">
        <v>67</v>
      </c>
      <c r="P259" s="7" t="s">
        <v>56</v>
      </c>
      <c r="Q259" s="7" t="s">
        <v>56</v>
      </c>
      <c r="R259" s="7" t="s">
        <v>56</v>
      </c>
      <c r="S259" s="120">
        <v>1</v>
      </c>
      <c r="T259" s="120">
        <v>0</v>
      </c>
      <c r="U259" s="120">
        <v>0.03</v>
      </c>
      <c r="V259" s="120"/>
      <c r="W259" s="120"/>
      <c r="X259" s="120"/>
      <c r="Y259" s="120"/>
      <c r="Z259" s="120"/>
      <c r="AA259" s="120"/>
      <c r="AB259" s="120"/>
      <c r="AC259" s="120"/>
      <c r="AD259" s="120"/>
      <c r="AE259" s="120"/>
      <c r="AF259" s="120"/>
      <c r="AG259" s="120"/>
      <c r="AH259" s="120"/>
      <c r="AI259" s="120"/>
      <c r="AJ259" s="7" t="s">
        <v>52</v>
      </c>
      <c r="AK259" s="7" t="s">
        <v>767</v>
      </c>
      <c r="AL259" s="7" t="s">
        <v>52</v>
      </c>
      <c r="AM259" s="7" t="s">
        <v>52</v>
      </c>
    </row>
    <row r="260" spans="1:39" ht="30" customHeight="1">
      <c r="A260" s="149" t="s">
        <v>9960</v>
      </c>
      <c r="B260" s="149" t="s">
        <v>6674</v>
      </c>
      <c r="C260" s="149">
        <v>3.1E-2</v>
      </c>
      <c r="D260" s="149" t="s">
        <v>9897</v>
      </c>
      <c r="E260" s="151">
        <v>0</v>
      </c>
      <c r="F260" s="152">
        <v>0</v>
      </c>
      <c r="G260" s="151">
        <v>96512</v>
      </c>
      <c r="H260" s="152">
        <v>2991.8</v>
      </c>
      <c r="I260" s="151">
        <v>0</v>
      </c>
      <c r="J260" s="152">
        <v>0</v>
      </c>
      <c r="K260" s="151">
        <v>96512</v>
      </c>
      <c r="L260" s="152">
        <v>2991.8</v>
      </c>
      <c r="M260" s="150" t="s">
        <v>52</v>
      </c>
      <c r="N260" s="7" t="s">
        <v>63</v>
      </c>
      <c r="O260" s="7" t="s">
        <v>63</v>
      </c>
      <c r="P260" s="7" t="s">
        <v>52</v>
      </c>
      <c r="Q260" s="7" t="s">
        <v>52</v>
      </c>
      <c r="R260" s="7" t="s">
        <v>52</v>
      </c>
      <c r="S260" s="120"/>
      <c r="T260" s="120"/>
      <c r="U260" s="120"/>
      <c r="V260" s="120"/>
      <c r="W260" s="120"/>
      <c r="X260" s="120"/>
      <c r="Y260" s="120"/>
      <c r="Z260" s="120"/>
      <c r="AA260" s="120"/>
      <c r="AB260" s="120"/>
      <c r="AC260" s="120"/>
      <c r="AD260" s="120"/>
      <c r="AE260" s="120"/>
      <c r="AF260" s="120"/>
      <c r="AG260" s="120"/>
      <c r="AH260" s="120"/>
      <c r="AI260" s="120"/>
      <c r="AJ260" s="7" t="s">
        <v>52</v>
      </c>
      <c r="AK260" s="7" t="s">
        <v>52</v>
      </c>
      <c r="AL260" s="7" t="s">
        <v>52</v>
      </c>
      <c r="AM260" s="7" t="s">
        <v>52</v>
      </c>
    </row>
    <row r="261" spans="1:39" ht="30" customHeight="1">
      <c r="A261" s="149" t="s">
        <v>9898</v>
      </c>
      <c r="B261" s="149" t="s">
        <v>6674</v>
      </c>
      <c r="C261" s="149">
        <v>3.1E-2</v>
      </c>
      <c r="D261" s="149" t="s">
        <v>9897</v>
      </c>
      <c r="E261" s="151">
        <v>0</v>
      </c>
      <c r="F261" s="152">
        <v>0</v>
      </c>
      <c r="G261" s="151">
        <v>94338</v>
      </c>
      <c r="H261" s="152">
        <v>2924.4</v>
      </c>
      <c r="I261" s="151">
        <v>0</v>
      </c>
      <c r="J261" s="152">
        <v>0</v>
      </c>
      <c r="K261" s="151">
        <v>94338</v>
      </c>
      <c r="L261" s="152">
        <v>2924.4</v>
      </c>
      <c r="M261" s="150" t="s">
        <v>52</v>
      </c>
    </row>
    <row r="262" spans="1:39" ht="30" customHeight="1">
      <c r="A262" s="149" t="s">
        <v>9961</v>
      </c>
      <c r="B262" s="149" t="s">
        <v>9962</v>
      </c>
      <c r="C262" s="149">
        <v>0.248</v>
      </c>
      <c r="D262" s="149" t="s">
        <v>9901</v>
      </c>
      <c r="E262" s="151">
        <v>0</v>
      </c>
      <c r="F262" s="152">
        <v>0</v>
      </c>
      <c r="G262" s="151">
        <v>0</v>
      </c>
      <c r="H262" s="152">
        <v>0</v>
      </c>
      <c r="I262" s="151">
        <v>815</v>
      </c>
      <c r="J262" s="152">
        <v>202.1</v>
      </c>
      <c r="K262" s="151">
        <v>815</v>
      </c>
      <c r="L262" s="152">
        <v>202.1</v>
      </c>
      <c r="M262" s="150" t="s">
        <v>52</v>
      </c>
      <c r="N262" s="117" t="s">
        <v>391</v>
      </c>
    </row>
    <row r="263" spans="1:39" ht="30" customHeight="1">
      <c r="A263" s="149" t="s">
        <v>9963</v>
      </c>
      <c r="B263" s="149" t="s">
        <v>9964</v>
      </c>
      <c r="C263" s="149">
        <v>1</v>
      </c>
      <c r="D263" s="149" t="s">
        <v>9894</v>
      </c>
      <c r="E263" s="151">
        <v>0</v>
      </c>
      <c r="F263" s="152">
        <v>295.8</v>
      </c>
      <c r="G263" s="151">
        <v>0</v>
      </c>
      <c r="H263" s="152">
        <v>0</v>
      </c>
      <c r="I263" s="151">
        <v>0</v>
      </c>
      <c r="J263" s="152">
        <v>0</v>
      </c>
      <c r="K263" s="151">
        <v>0</v>
      </c>
      <c r="L263" s="152">
        <v>295.8</v>
      </c>
      <c r="M263" s="150" t="s">
        <v>52</v>
      </c>
      <c r="N263" s="7" t="s">
        <v>391</v>
      </c>
      <c r="O263" s="7" t="s">
        <v>778</v>
      </c>
      <c r="P263" s="7" t="s">
        <v>56</v>
      </c>
      <c r="Q263" s="7" t="s">
        <v>56</v>
      </c>
      <c r="R263" s="7" t="s">
        <v>57</v>
      </c>
      <c r="S263" s="120"/>
      <c r="T263" s="120"/>
      <c r="U263" s="120"/>
      <c r="V263" s="120"/>
      <c r="W263" s="120"/>
      <c r="X263" s="120"/>
      <c r="Y263" s="120"/>
      <c r="Z263" s="120"/>
      <c r="AA263" s="120"/>
      <c r="AB263" s="120"/>
      <c r="AC263" s="120"/>
      <c r="AD263" s="120"/>
      <c r="AE263" s="120"/>
      <c r="AF263" s="120"/>
      <c r="AG263" s="120"/>
      <c r="AH263" s="120"/>
      <c r="AI263" s="120"/>
      <c r="AJ263" s="7" t="s">
        <v>52</v>
      </c>
      <c r="AK263" s="7" t="s">
        <v>779</v>
      </c>
      <c r="AL263" s="7" t="s">
        <v>52</v>
      </c>
      <c r="AM263" s="7" t="s">
        <v>52</v>
      </c>
    </row>
    <row r="264" spans="1:39" ht="30" customHeight="1">
      <c r="A264" s="149" t="s">
        <v>9860</v>
      </c>
      <c r="B264" s="149"/>
      <c r="C264" s="149"/>
      <c r="D264" s="149"/>
      <c r="E264" s="149"/>
      <c r="F264" s="153">
        <v>295</v>
      </c>
      <c r="G264" s="149"/>
      <c r="H264" s="153">
        <v>5916</v>
      </c>
      <c r="I264" s="149"/>
      <c r="J264" s="153">
        <v>202</v>
      </c>
      <c r="K264" s="149"/>
      <c r="L264" s="153">
        <v>6413</v>
      </c>
      <c r="M264" s="150"/>
      <c r="N264" s="7" t="s">
        <v>391</v>
      </c>
      <c r="O264" s="7" t="s">
        <v>780</v>
      </c>
      <c r="P264" s="7" t="s">
        <v>56</v>
      </c>
      <c r="Q264" s="7" t="s">
        <v>56</v>
      </c>
      <c r="R264" s="7" t="s">
        <v>57</v>
      </c>
      <c r="S264" s="120"/>
      <c r="T264" s="120"/>
      <c r="U264" s="120"/>
      <c r="V264" s="120"/>
      <c r="W264" s="120"/>
      <c r="X264" s="120"/>
      <c r="Y264" s="120"/>
      <c r="Z264" s="120"/>
      <c r="AA264" s="120"/>
      <c r="AB264" s="120"/>
      <c r="AC264" s="120"/>
      <c r="AD264" s="120"/>
      <c r="AE264" s="120"/>
      <c r="AF264" s="120"/>
      <c r="AG264" s="120"/>
      <c r="AH264" s="120"/>
      <c r="AI264" s="120"/>
      <c r="AJ264" s="7" t="s">
        <v>52</v>
      </c>
      <c r="AK264" s="7" t="s">
        <v>781</v>
      </c>
      <c r="AL264" s="7" t="s">
        <v>52</v>
      </c>
      <c r="AM264" s="7" t="s">
        <v>52</v>
      </c>
    </row>
    <row r="265" spans="1:39" ht="30" customHeight="1">
      <c r="A265" s="149"/>
      <c r="B265" s="149"/>
      <c r="C265" s="149"/>
      <c r="D265" s="149"/>
      <c r="E265" s="149"/>
      <c r="F265" s="149"/>
      <c r="G265" s="149"/>
      <c r="H265" s="149"/>
      <c r="I265" s="149"/>
      <c r="J265" s="149"/>
      <c r="K265" s="149"/>
      <c r="L265" s="149"/>
      <c r="M265" s="150"/>
      <c r="N265" s="7" t="s">
        <v>391</v>
      </c>
      <c r="O265" s="7" t="s">
        <v>782</v>
      </c>
      <c r="P265" s="7" t="s">
        <v>56</v>
      </c>
      <c r="Q265" s="7" t="s">
        <v>56</v>
      </c>
      <c r="R265" s="7" t="s">
        <v>57</v>
      </c>
      <c r="S265" s="120"/>
      <c r="T265" s="120"/>
      <c r="U265" s="120"/>
      <c r="V265" s="120"/>
      <c r="W265" s="120"/>
      <c r="X265" s="120"/>
      <c r="Y265" s="120"/>
      <c r="Z265" s="120"/>
      <c r="AA265" s="120"/>
      <c r="AB265" s="120"/>
      <c r="AC265" s="120"/>
      <c r="AD265" s="120"/>
      <c r="AE265" s="120"/>
      <c r="AF265" s="120"/>
      <c r="AG265" s="120"/>
      <c r="AH265" s="120"/>
      <c r="AI265" s="120"/>
      <c r="AJ265" s="7" t="s">
        <v>52</v>
      </c>
      <c r="AK265" s="7" t="s">
        <v>783</v>
      </c>
      <c r="AL265" s="7" t="s">
        <v>52</v>
      </c>
      <c r="AM265" s="7" t="s">
        <v>52</v>
      </c>
    </row>
    <row r="266" spans="1:39" ht="30" customHeight="1">
      <c r="A266" s="149" t="s">
        <v>9971</v>
      </c>
      <c r="B266" s="149" t="s">
        <v>1221</v>
      </c>
      <c r="C266" s="149">
        <v>1</v>
      </c>
      <c r="D266" s="149" t="s">
        <v>1200</v>
      </c>
      <c r="E266" s="149"/>
      <c r="F266" s="149"/>
      <c r="G266" s="149"/>
      <c r="H266" s="149"/>
      <c r="I266" s="149"/>
      <c r="J266" s="149"/>
      <c r="K266" s="149"/>
      <c r="L266" s="149"/>
      <c r="M266" s="150" t="s">
        <v>52</v>
      </c>
      <c r="N266" s="7" t="s">
        <v>391</v>
      </c>
      <c r="O266" s="7" t="s">
        <v>784</v>
      </c>
      <c r="P266" s="7" t="s">
        <v>56</v>
      </c>
      <c r="Q266" s="7" t="s">
        <v>56</v>
      </c>
      <c r="R266" s="7" t="s">
        <v>57</v>
      </c>
      <c r="S266" s="120"/>
      <c r="T266" s="120"/>
      <c r="U266" s="120"/>
      <c r="V266" s="120"/>
      <c r="W266" s="120"/>
      <c r="X266" s="120"/>
      <c r="Y266" s="120"/>
      <c r="Z266" s="120"/>
      <c r="AA266" s="120"/>
      <c r="AB266" s="120"/>
      <c r="AC266" s="120"/>
      <c r="AD266" s="120"/>
      <c r="AE266" s="120"/>
      <c r="AF266" s="120"/>
      <c r="AG266" s="120"/>
      <c r="AH266" s="120"/>
      <c r="AI266" s="120"/>
      <c r="AJ266" s="7" t="s">
        <v>52</v>
      </c>
      <c r="AK266" s="7" t="s">
        <v>785</v>
      </c>
      <c r="AL266" s="7" t="s">
        <v>52</v>
      </c>
      <c r="AM266" s="7" t="s">
        <v>52</v>
      </c>
    </row>
    <row r="267" spans="1:39" ht="30" customHeight="1">
      <c r="A267" s="149" t="s">
        <v>9966</v>
      </c>
      <c r="B267" s="149" t="s">
        <v>9972</v>
      </c>
      <c r="C267" s="149">
        <v>1</v>
      </c>
      <c r="D267" s="149" t="s">
        <v>9968</v>
      </c>
      <c r="E267" s="151">
        <v>295</v>
      </c>
      <c r="F267" s="152">
        <v>295</v>
      </c>
      <c r="G267" s="151">
        <v>5916</v>
      </c>
      <c r="H267" s="152">
        <v>5916</v>
      </c>
      <c r="I267" s="151">
        <v>202</v>
      </c>
      <c r="J267" s="152">
        <v>202</v>
      </c>
      <c r="K267" s="151">
        <v>6413</v>
      </c>
      <c r="L267" s="152">
        <v>6413</v>
      </c>
      <c r="M267" s="150" t="s">
        <v>52</v>
      </c>
      <c r="N267" s="7" t="s">
        <v>391</v>
      </c>
      <c r="O267" s="7" t="s">
        <v>368</v>
      </c>
      <c r="P267" s="7" t="s">
        <v>56</v>
      </c>
      <c r="Q267" s="7" t="s">
        <v>56</v>
      </c>
      <c r="R267" s="7" t="s">
        <v>57</v>
      </c>
      <c r="S267" s="120"/>
      <c r="T267" s="120"/>
      <c r="U267" s="120"/>
      <c r="V267" s="120">
        <v>1</v>
      </c>
      <c r="W267" s="120"/>
      <c r="X267" s="120"/>
      <c r="Y267" s="120"/>
      <c r="Z267" s="120"/>
      <c r="AA267" s="120"/>
      <c r="AB267" s="120"/>
      <c r="AC267" s="120"/>
      <c r="AD267" s="120"/>
      <c r="AE267" s="120"/>
      <c r="AF267" s="120"/>
      <c r="AG267" s="120"/>
      <c r="AH267" s="120"/>
      <c r="AI267" s="120"/>
      <c r="AJ267" s="7" t="s">
        <v>52</v>
      </c>
      <c r="AK267" s="7" t="s">
        <v>786</v>
      </c>
      <c r="AL267" s="7" t="s">
        <v>52</v>
      </c>
      <c r="AM267" s="7" t="s">
        <v>52</v>
      </c>
    </row>
    <row r="268" spans="1:39" ht="30" customHeight="1">
      <c r="A268" s="149" t="s">
        <v>9892</v>
      </c>
      <c r="B268" s="149" t="s">
        <v>9893</v>
      </c>
      <c r="C268" s="149">
        <v>1</v>
      </c>
      <c r="D268" s="149" t="s">
        <v>9894</v>
      </c>
      <c r="E268" s="151">
        <v>0</v>
      </c>
      <c r="F268" s="152">
        <v>0</v>
      </c>
      <c r="G268" s="151">
        <v>0</v>
      </c>
      <c r="H268" s="152">
        <v>414.1</v>
      </c>
      <c r="I268" s="151">
        <v>0</v>
      </c>
      <c r="J268" s="152">
        <v>0</v>
      </c>
      <c r="K268" s="151">
        <v>0</v>
      </c>
      <c r="L268" s="152">
        <v>414.1</v>
      </c>
      <c r="M268" s="150" t="s">
        <v>52</v>
      </c>
      <c r="N268" s="7" t="s">
        <v>391</v>
      </c>
      <c r="O268" s="7" t="s">
        <v>60</v>
      </c>
      <c r="P268" s="7" t="s">
        <v>56</v>
      </c>
      <c r="Q268" s="7" t="s">
        <v>56</v>
      </c>
      <c r="R268" s="7" t="s">
        <v>57</v>
      </c>
      <c r="S268" s="120"/>
      <c r="T268" s="120"/>
      <c r="U268" s="120"/>
      <c r="V268" s="120">
        <v>1</v>
      </c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7" t="s">
        <v>52</v>
      </c>
      <c r="AK268" s="7" t="s">
        <v>787</v>
      </c>
      <c r="AL268" s="7" t="s">
        <v>52</v>
      </c>
      <c r="AM268" s="7" t="s">
        <v>52</v>
      </c>
    </row>
    <row r="269" spans="1:39" ht="30" customHeight="1">
      <c r="A269" s="149" t="s">
        <v>9860</v>
      </c>
      <c r="B269" s="149"/>
      <c r="C269" s="149"/>
      <c r="D269" s="149"/>
      <c r="E269" s="149"/>
      <c r="F269" s="153">
        <v>295</v>
      </c>
      <c r="G269" s="149"/>
      <c r="H269" s="153">
        <v>6330</v>
      </c>
      <c r="I269" s="149"/>
      <c r="J269" s="153">
        <v>202</v>
      </c>
      <c r="K269" s="149"/>
      <c r="L269" s="153">
        <v>6827</v>
      </c>
      <c r="M269" s="150"/>
      <c r="N269" s="7" t="s">
        <v>391</v>
      </c>
      <c r="O269" s="7" t="s">
        <v>61</v>
      </c>
      <c r="P269" s="7" t="s">
        <v>56</v>
      </c>
      <c r="Q269" s="7" t="s">
        <v>56</v>
      </c>
      <c r="R269" s="7" t="s">
        <v>56</v>
      </c>
      <c r="S269" s="120">
        <v>1</v>
      </c>
      <c r="T269" s="120">
        <v>0</v>
      </c>
      <c r="U269" s="120">
        <v>0.02</v>
      </c>
      <c r="V269" s="120"/>
      <c r="W269" s="120"/>
      <c r="X269" s="120"/>
      <c r="Y269" s="120"/>
      <c r="Z269" s="120"/>
      <c r="AA269" s="120"/>
      <c r="AB269" s="120"/>
      <c r="AC269" s="120"/>
      <c r="AD269" s="120"/>
      <c r="AE269" s="120"/>
      <c r="AF269" s="120"/>
      <c r="AG269" s="120"/>
      <c r="AH269" s="120"/>
      <c r="AI269" s="120"/>
      <c r="AJ269" s="7" t="s">
        <v>52</v>
      </c>
      <c r="AK269" s="7" t="s">
        <v>788</v>
      </c>
      <c r="AL269" s="7" t="s">
        <v>52</v>
      </c>
      <c r="AM269" s="7" t="s">
        <v>52</v>
      </c>
    </row>
    <row r="270" spans="1:39" ht="30" customHeight="1">
      <c r="A270" s="149"/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50"/>
      <c r="N270" s="7" t="s">
        <v>63</v>
      </c>
      <c r="O270" s="7" t="s">
        <v>63</v>
      </c>
      <c r="P270" s="7" t="s">
        <v>52</v>
      </c>
      <c r="Q270" s="7" t="s">
        <v>52</v>
      </c>
      <c r="R270" s="7" t="s">
        <v>52</v>
      </c>
      <c r="S270" s="120"/>
      <c r="T270" s="120"/>
      <c r="U270" s="120"/>
      <c r="V270" s="120"/>
      <c r="W270" s="120"/>
      <c r="X270" s="120"/>
      <c r="Y270" s="120"/>
      <c r="Z270" s="120"/>
      <c r="AA270" s="120"/>
      <c r="AB270" s="120"/>
      <c r="AC270" s="120"/>
      <c r="AD270" s="120"/>
      <c r="AE270" s="120"/>
      <c r="AF270" s="120"/>
      <c r="AG270" s="120"/>
      <c r="AH270" s="120"/>
      <c r="AI270" s="120"/>
      <c r="AJ270" s="7" t="s">
        <v>52</v>
      </c>
      <c r="AK270" s="7" t="s">
        <v>52</v>
      </c>
      <c r="AL270" s="7" t="s">
        <v>52</v>
      </c>
      <c r="AM270" s="7" t="s">
        <v>52</v>
      </c>
    </row>
    <row r="271" spans="1:39" ht="30" customHeight="1">
      <c r="A271" s="149" t="s">
        <v>9973</v>
      </c>
      <c r="B271" s="149" t="s">
        <v>1226</v>
      </c>
      <c r="C271" s="149">
        <v>1</v>
      </c>
      <c r="D271" s="149" t="s">
        <v>1200</v>
      </c>
      <c r="E271" s="149"/>
      <c r="F271" s="149"/>
      <c r="G271" s="149"/>
      <c r="H271" s="149"/>
      <c r="I271" s="149"/>
      <c r="J271" s="149"/>
      <c r="K271" s="149"/>
      <c r="L271" s="149"/>
      <c r="M271" s="150" t="s">
        <v>52</v>
      </c>
    </row>
    <row r="272" spans="1:39" ht="30" customHeight="1">
      <c r="A272" s="149" t="s">
        <v>9960</v>
      </c>
      <c r="B272" s="149" t="s">
        <v>6674</v>
      </c>
      <c r="C272" s="149">
        <v>3.1E-2</v>
      </c>
      <c r="D272" s="149" t="s">
        <v>9897</v>
      </c>
      <c r="E272" s="151">
        <v>0</v>
      </c>
      <c r="F272" s="152">
        <v>0</v>
      </c>
      <c r="G272" s="151">
        <v>96512</v>
      </c>
      <c r="H272" s="152">
        <v>2991.8</v>
      </c>
      <c r="I272" s="151">
        <v>0</v>
      </c>
      <c r="J272" s="152">
        <v>0</v>
      </c>
      <c r="K272" s="151">
        <v>96512</v>
      </c>
      <c r="L272" s="152">
        <v>2991.8</v>
      </c>
      <c r="M272" s="150" t="s">
        <v>52</v>
      </c>
      <c r="N272" s="117" t="s">
        <v>514</v>
      </c>
    </row>
    <row r="273" spans="1:39" ht="30" customHeight="1">
      <c r="A273" s="149" t="s">
        <v>9898</v>
      </c>
      <c r="B273" s="149" t="s">
        <v>6674</v>
      </c>
      <c r="C273" s="149">
        <v>3.1E-2</v>
      </c>
      <c r="D273" s="149" t="s">
        <v>9897</v>
      </c>
      <c r="E273" s="151">
        <v>0</v>
      </c>
      <c r="F273" s="152">
        <v>0</v>
      </c>
      <c r="G273" s="151">
        <v>94338</v>
      </c>
      <c r="H273" s="152">
        <v>2924.4</v>
      </c>
      <c r="I273" s="151">
        <v>0</v>
      </c>
      <c r="J273" s="152">
        <v>0</v>
      </c>
      <c r="K273" s="151">
        <v>94338</v>
      </c>
      <c r="L273" s="152">
        <v>2924.4</v>
      </c>
      <c r="M273" s="150" t="s">
        <v>52</v>
      </c>
      <c r="N273" s="7" t="s">
        <v>514</v>
      </c>
      <c r="O273" s="7" t="s">
        <v>368</v>
      </c>
      <c r="P273" s="7" t="s">
        <v>56</v>
      </c>
      <c r="Q273" s="7" t="s">
        <v>56</v>
      </c>
      <c r="R273" s="7" t="s">
        <v>57</v>
      </c>
      <c r="S273" s="120"/>
      <c r="T273" s="120"/>
      <c r="U273" s="120"/>
      <c r="V273" s="120">
        <v>1</v>
      </c>
      <c r="W273" s="120"/>
      <c r="X273" s="120"/>
      <c r="Y273" s="120"/>
      <c r="Z273" s="120"/>
      <c r="AA273" s="120"/>
      <c r="AB273" s="120"/>
      <c r="AC273" s="120"/>
      <c r="AD273" s="120"/>
      <c r="AE273" s="120"/>
      <c r="AF273" s="120"/>
      <c r="AG273" s="120"/>
      <c r="AH273" s="120"/>
      <c r="AI273" s="120"/>
      <c r="AJ273" s="7" t="s">
        <v>52</v>
      </c>
      <c r="AK273" s="7" t="s">
        <v>789</v>
      </c>
      <c r="AL273" s="7" t="s">
        <v>52</v>
      </c>
      <c r="AM273" s="7" t="s">
        <v>52</v>
      </c>
    </row>
    <row r="274" spans="1:39" ht="30" customHeight="1">
      <c r="A274" s="149" t="s">
        <v>9961</v>
      </c>
      <c r="B274" s="149" t="s">
        <v>9962</v>
      </c>
      <c r="C274" s="149">
        <v>0.248</v>
      </c>
      <c r="D274" s="149" t="s">
        <v>9901</v>
      </c>
      <c r="E274" s="151">
        <v>0</v>
      </c>
      <c r="F274" s="152">
        <v>0</v>
      </c>
      <c r="G274" s="151">
        <v>0</v>
      </c>
      <c r="H274" s="152">
        <v>0</v>
      </c>
      <c r="I274" s="151">
        <v>815</v>
      </c>
      <c r="J274" s="152">
        <v>202.1</v>
      </c>
      <c r="K274" s="151">
        <v>815</v>
      </c>
      <c r="L274" s="152">
        <v>202.1</v>
      </c>
      <c r="M274" s="150" t="s">
        <v>52</v>
      </c>
      <c r="N274" s="7" t="s">
        <v>514</v>
      </c>
      <c r="O274" s="7" t="s">
        <v>61</v>
      </c>
      <c r="P274" s="7" t="s">
        <v>56</v>
      </c>
      <c r="Q274" s="7" t="s">
        <v>56</v>
      </c>
      <c r="R274" s="7" t="s">
        <v>56</v>
      </c>
      <c r="S274" s="120">
        <v>1</v>
      </c>
      <c r="T274" s="120">
        <v>0</v>
      </c>
      <c r="U274" s="120">
        <v>0.03</v>
      </c>
      <c r="V274" s="120"/>
      <c r="W274" s="120"/>
      <c r="X274" s="120"/>
      <c r="Y274" s="120"/>
      <c r="Z274" s="120"/>
      <c r="AA274" s="120"/>
      <c r="AB274" s="120"/>
      <c r="AC274" s="120"/>
      <c r="AD274" s="120"/>
      <c r="AE274" s="120"/>
      <c r="AF274" s="120"/>
      <c r="AG274" s="120"/>
      <c r="AH274" s="120"/>
      <c r="AI274" s="120"/>
      <c r="AJ274" s="7" t="s">
        <v>52</v>
      </c>
      <c r="AK274" s="7" t="s">
        <v>790</v>
      </c>
      <c r="AL274" s="7" t="s">
        <v>52</v>
      </c>
      <c r="AM274" s="7" t="s">
        <v>52</v>
      </c>
    </row>
    <row r="275" spans="1:39" ht="30" customHeight="1">
      <c r="A275" s="149" t="s">
        <v>9963</v>
      </c>
      <c r="B275" s="149" t="s">
        <v>9964</v>
      </c>
      <c r="C275" s="149">
        <v>1</v>
      </c>
      <c r="D275" s="149" t="s">
        <v>9894</v>
      </c>
      <c r="E275" s="151">
        <v>0</v>
      </c>
      <c r="F275" s="152">
        <v>295.8</v>
      </c>
      <c r="G275" s="151">
        <v>0</v>
      </c>
      <c r="H275" s="152">
        <v>0</v>
      </c>
      <c r="I275" s="151">
        <v>0</v>
      </c>
      <c r="J275" s="152">
        <v>0</v>
      </c>
      <c r="K275" s="151">
        <v>0</v>
      </c>
      <c r="L275" s="152">
        <v>295.8</v>
      </c>
      <c r="M275" s="150" t="s">
        <v>52</v>
      </c>
      <c r="N275" s="7" t="s">
        <v>63</v>
      </c>
      <c r="O275" s="7" t="s">
        <v>63</v>
      </c>
      <c r="P275" s="7" t="s">
        <v>52</v>
      </c>
      <c r="Q275" s="7" t="s">
        <v>52</v>
      </c>
      <c r="R275" s="7" t="s">
        <v>52</v>
      </c>
      <c r="S275" s="120"/>
      <c r="T275" s="120"/>
      <c r="U275" s="120"/>
      <c r="V275" s="120"/>
      <c r="W275" s="120"/>
      <c r="X275" s="120"/>
      <c r="Y275" s="120"/>
      <c r="Z275" s="120"/>
      <c r="AA275" s="120"/>
      <c r="AB275" s="120"/>
      <c r="AC275" s="120"/>
      <c r="AD275" s="120"/>
      <c r="AE275" s="120"/>
      <c r="AF275" s="120"/>
      <c r="AG275" s="120"/>
      <c r="AH275" s="120"/>
      <c r="AI275" s="120"/>
      <c r="AJ275" s="7" t="s">
        <v>52</v>
      </c>
      <c r="AK275" s="7" t="s">
        <v>52</v>
      </c>
      <c r="AL275" s="7" t="s">
        <v>52</v>
      </c>
      <c r="AM275" s="7" t="s">
        <v>52</v>
      </c>
    </row>
    <row r="276" spans="1:39" ht="30" customHeight="1">
      <c r="A276" s="149" t="s">
        <v>9908</v>
      </c>
      <c r="B276" s="149" t="s">
        <v>9909</v>
      </c>
      <c r="C276" s="149">
        <v>1</v>
      </c>
      <c r="D276" s="149" t="s">
        <v>9894</v>
      </c>
      <c r="E276" s="151">
        <v>0</v>
      </c>
      <c r="F276" s="152">
        <v>0</v>
      </c>
      <c r="G276" s="151">
        <v>0</v>
      </c>
      <c r="H276" s="152">
        <v>5176.6000000000004</v>
      </c>
      <c r="I276" s="151">
        <v>0</v>
      </c>
      <c r="J276" s="152">
        <v>0</v>
      </c>
      <c r="K276" s="151">
        <v>0</v>
      </c>
      <c r="L276" s="152">
        <v>5176.6000000000004</v>
      </c>
      <c r="M276" s="150" t="s">
        <v>9907</v>
      </c>
    </row>
    <row r="277" spans="1:39" ht="30" customHeight="1">
      <c r="A277" s="149" t="s">
        <v>9910</v>
      </c>
      <c r="B277" s="149" t="s">
        <v>9911</v>
      </c>
      <c r="C277" s="149">
        <v>1</v>
      </c>
      <c r="D277" s="149" t="s">
        <v>9894</v>
      </c>
      <c r="E277" s="151">
        <v>0</v>
      </c>
      <c r="F277" s="152">
        <v>0</v>
      </c>
      <c r="G277" s="151">
        <v>0</v>
      </c>
      <c r="H277" s="152">
        <v>0</v>
      </c>
      <c r="I277" s="151">
        <v>0</v>
      </c>
      <c r="J277" s="152">
        <v>0</v>
      </c>
      <c r="K277" s="151">
        <v>0</v>
      </c>
      <c r="L277" s="152">
        <v>0</v>
      </c>
      <c r="M277" s="150" t="s">
        <v>9907</v>
      </c>
      <c r="N277" s="117" t="s">
        <v>516</v>
      </c>
    </row>
    <row r="278" spans="1:39" ht="30" customHeight="1">
      <c r="A278" s="149" t="s">
        <v>9912</v>
      </c>
      <c r="B278" s="149" t="s">
        <v>9913</v>
      </c>
      <c r="C278" s="149">
        <v>1</v>
      </c>
      <c r="D278" s="149" t="s">
        <v>9894</v>
      </c>
      <c r="E278" s="151">
        <v>0</v>
      </c>
      <c r="F278" s="152">
        <v>0</v>
      </c>
      <c r="G278" s="151">
        <v>0</v>
      </c>
      <c r="H278" s="152">
        <v>0</v>
      </c>
      <c r="I278" s="151">
        <v>0</v>
      </c>
      <c r="J278" s="152">
        <v>50.5</v>
      </c>
      <c r="K278" s="151">
        <v>0</v>
      </c>
      <c r="L278" s="152">
        <v>50.5</v>
      </c>
      <c r="M278" s="150" t="s">
        <v>9907</v>
      </c>
      <c r="N278" s="7" t="s">
        <v>516</v>
      </c>
      <c r="O278" s="7" t="s">
        <v>368</v>
      </c>
      <c r="P278" s="7" t="s">
        <v>56</v>
      </c>
      <c r="Q278" s="7" t="s">
        <v>56</v>
      </c>
      <c r="R278" s="7" t="s">
        <v>57</v>
      </c>
      <c r="S278" s="120"/>
      <c r="T278" s="120"/>
      <c r="U278" s="120"/>
      <c r="V278" s="120">
        <v>1</v>
      </c>
      <c r="W278" s="120"/>
      <c r="X278" s="120"/>
      <c r="Y278" s="120"/>
      <c r="Z278" s="120"/>
      <c r="AA278" s="120"/>
      <c r="AB278" s="120"/>
      <c r="AC278" s="120"/>
      <c r="AD278" s="120"/>
      <c r="AE278" s="120"/>
      <c r="AF278" s="120"/>
      <c r="AG278" s="120"/>
      <c r="AH278" s="120"/>
      <c r="AI278" s="120"/>
      <c r="AJ278" s="7" t="s">
        <v>52</v>
      </c>
      <c r="AK278" s="7" t="s">
        <v>791</v>
      </c>
      <c r="AL278" s="7" t="s">
        <v>52</v>
      </c>
      <c r="AM278" s="7" t="s">
        <v>52</v>
      </c>
    </row>
    <row r="279" spans="1:39" ht="30" customHeight="1">
      <c r="A279" s="149" t="s">
        <v>9914</v>
      </c>
      <c r="B279" s="149" t="s">
        <v>9915</v>
      </c>
      <c r="C279" s="149">
        <v>1</v>
      </c>
      <c r="D279" s="149" t="s">
        <v>9894</v>
      </c>
      <c r="E279" s="151">
        <v>0</v>
      </c>
      <c r="F279" s="152">
        <v>0</v>
      </c>
      <c r="G279" s="151">
        <v>0</v>
      </c>
      <c r="H279" s="152">
        <v>3327.8</v>
      </c>
      <c r="I279" s="151">
        <v>0</v>
      </c>
      <c r="J279" s="152">
        <v>0</v>
      </c>
      <c r="K279" s="151">
        <v>0</v>
      </c>
      <c r="L279" s="152">
        <v>3327.8</v>
      </c>
      <c r="M279" s="150" t="s">
        <v>9907</v>
      </c>
      <c r="N279" s="7" t="s">
        <v>516</v>
      </c>
      <c r="O279" s="7" t="s">
        <v>60</v>
      </c>
      <c r="P279" s="7" t="s">
        <v>56</v>
      </c>
      <c r="Q279" s="7" t="s">
        <v>56</v>
      </c>
      <c r="R279" s="7" t="s">
        <v>57</v>
      </c>
      <c r="S279" s="120"/>
      <c r="T279" s="120"/>
      <c r="U279" s="120"/>
      <c r="V279" s="120">
        <v>1</v>
      </c>
      <c r="W279" s="120"/>
      <c r="X279" s="120"/>
      <c r="Y279" s="120"/>
      <c r="Z279" s="120"/>
      <c r="AA279" s="120"/>
      <c r="AB279" s="120"/>
      <c r="AC279" s="120"/>
      <c r="AD279" s="120"/>
      <c r="AE279" s="120"/>
      <c r="AF279" s="120"/>
      <c r="AG279" s="120"/>
      <c r="AH279" s="120"/>
      <c r="AI279" s="120"/>
      <c r="AJ279" s="7" t="s">
        <v>52</v>
      </c>
      <c r="AK279" s="7" t="s">
        <v>792</v>
      </c>
      <c r="AL279" s="7" t="s">
        <v>52</v>
      </c>
      <c r="AM279" s="7" t="s">
        <v>52</v>
      </c>
    </row>
    <row r="280" spans="1:39" ht="30" customHeight="1">
      <c r="A280" s="149" t="s">
        <v>9860</v>
      </c>
      <c r="B280" s="149"/>
      <c r="C280" s="149"/>
      <c r="D280" s="149"/>
      <c r="E280" s="149"/>
      <c r="F280" s="153">
        <v>295</v>
      </c>
      <c r="G280" s="149"/>
      <c r="H280" s="153">
        <v>14420</v>
      </c>
      <c r="I280" s="149"/>
      <c r="J280" s="153">
        <v>252</v>
      </c>
      <c r="K280" s="149"/>
      <c r="L280" s="153">
        <v>14967</v>
      </c>
      <c r="M280" s="150"/>
      <c r="N280" s="7" t="s">
        <v>516</v>
      </c>
      <c r="O280" s="7" t="s">
        <v>61</v>
      </c>
      <c r="P280" s="7" t="s">
        <v>56</v>
      </c>
      <c r="Q280" s="7" t="s">
        <v>56</v>
      </c>
      <c r="R280" s="7" t="s">
        <v>56</v>
      </c>
      <c r="S280" s="120">
        <v>1</v>
      </c>
      <c r="T280" s="120">
        <v>0</v>
      </c>
      <c r="U280" s="120">
        <v>0.03</v>
      </c>
      <c r="V280" s="120"/>
      <c r="W280" s="120"/>
      <c r="X280" s="120"/>
      <c r="Y280" s="120"/>
      <c r="Z280" s="120"/>
      <c r="AA280" s="120"/>
      <c r="AB280" s="120"/>
      <c r="AC280" s="120"/>
      <c r="AD280" s="120"/>
      <c r="AE280" s="120"/>
      <c r="AF280" s="120"/>
      <c r="AG280" s="120"/>
      <c r="AH280" s="120"/>
      <c r="AI280" s="120"/>
      <c r="AJ280" s="7" t="s">
        <v>52</v>
      </c>
      <c r="AK280" s="7" t="s">
        <v>793</v>
      </c>
      <c r="AL280" s="7" t="s">
        <v>52</v>
      </c>
      <c r="AM280" s="7" t="s">
        <v>52</v>
      </c>
    </row>
    <row r="281" spans="1:39" ht="30" customHeight="1">
      <c r="A281" s="149"/>
      <c r="B281" s="149"/>
      <c r="C281" s="149"/>
      <c r="D281" s="149"/>
      <c r="E281" s="149"/>
      <c r="F281" s="149"/>
      <c r="G281" s="149"/>
      <c r="H281" s="149"/>
      <c r="I281" s="149"/>
      <c r="J281" s="149"/>
      <c r="K281" s="149"/>
      <c r="L281" s="149"/>
      <c r="M281" s="150"/>
      <c r="N281" s="7" t="s">
        <v>63</v>
      </c>
      <c r="O281" s="7" t="s">
        <v>63</v>
      </c>
      <c r="P281" s="7" t="s">
        <v>52</v>
      </c>
      <c r="Q281" s="7" t="s">
        <v>52</v>
      </c>
      <c r="R281" s="7" t="s">
        <v>52</v>
      </c>
      <c r="S281" s="120"/>
      <c r="T281" s="120"/>
      <c r="U281" s="120"/>
      <c r="V281" s="120"/>
      <c r="W281" s="120"/>
      <c r="X281" s="120"/>
      <c r="Y281" s="120"/>
      <c r="Z281" s="120"/>
      <c r="AA281" s="120"/>
      <c r="AB281" s="120"/>
      <c r="AC281" s="120"/>
      <c r="AD281" s="120"/>
      <c r="AE281" s="120"/>
      <c r="AF281" s="120"/>
      <c r="AG281" s="120"/>
      <c r="AH281" s="120"/>
      <c r="AI281" s="120"/>
      <c r="AJ281" s="7" t="s">
        <v>52</v>
      </c>
      <c r="AK281" s="7" t="s">
        <v>52</v>
      </c>
      <c r="AL281" s="7" t="s">
        <v>52</v>
      </c>
      <c r="AM281" s="7" t="s">
        <v>52</v>
      </c>
    </row>
    <row r="282" spans="1:39" ht="30" customHeight="1">
      <c r="A282" s="149" t="s">
        <v>9974</v>
      </c>
      <c r="B282" s="149" t="s">
        <v>52</v>
      </c>
      <c r="C282" s="149">
        <v>1</v>
      </c>
      <c r="D282" s="149" t="s">
        <v>918</v>
      </c>
      <c r="E282" s="149"/>
      <c r="F282" s="149"/>
      <c r="G282" s="149"/>
      <c r="H282" s="149"/>
      <c r="I282" s="149"/>
      <c r="J282" s="149"/>
      <c r="K282" s="149"/>
      <c r="L282" s="149"/>
      <c r="M282" s="150" t="s">
        <v>52</v>
      </c>
    </row>
    <row r="283" spans="1:39" ht="30" customHeight="1">
      <c r="A283" s="149" t="s">
        <v>9960</v>
      </c>
      <c r="B283" s="149" t="s">
        <v>6674</v>
      </c>
      <c r="C283" s="149">
        <v>7.0000000000000001E-3</v>
      </c>
      <c r="D283" s="149" t="s">
        <v>9897</v>
      </c>
      <c r="E283" s="151">
        <v>0</v>
      </c>
      <c r="F283" s="152">
        <v>0</v>
      </c>
      <c r="G283" s="151">
        <v>96512</v>
      </c>
      <c r="H283" s="152">
        <v>675.5</v>
      </c>
      <c r="I283" s="151">
        <v>0</v>
      </c>
      <c r="J283" s="152">
        <v>0</v>
      </c>
      <c r="K283" s="151">
        <v>96512</v>
      </c>
      <c r="L283" s="152">
        <v>675.5</v>
      </c>
      <c r="M283" s="150" t="s">
        <v>52</v>
      </c>
      <c r="N283" s="117" t="s">
        <v>531</v>
      </c>
    </row>
    <row r="284" spans="1:39" ht="30" customHeight="1">
      <c r="A284" s="149" t="s">
        <v>9898</v>
      </c>
      <c r="B284" s="149" t="s">
        <v>6674</v>
      </c>
      <c r="C284" s="149">
        <v>7.0000000000000001E-3</v>
      </c>
      <c r="D284" s="149" t="s">
        <v>9897</v>
      </c>
      <c r="E284" s="151">
        <v>0</v>
      </c>
      <c r="F284" s="152">
        <v>0</v>
      </c>
      <c r="G284" s="151">
        <v>94338</v>
      </c>
      <c r="H284" s="152">
        <v>660.3</v>
      </c>
      <c r="I284" s="151">
        <v>0</v>
      </c>
      <c r="J284" s="152">
        <v>0</v>
      </c>
      <c r="K284" s="151">
        <v>94338</v>
      </c>
      <c r="L284" s="152">
        <v>660.3</v>
      </c>
      <c r="M284" s="150" t="s">
        <v>52</v>
      </c>
      <c r="N284" s="7" t="s">
        <v>531</v>
      </c>
      <c r="O284" s="7" t="s">
        <v>368</v>
      </c>
      <c r="P284" s="7" t="s">
        <v>56</v>
      </c>
      <c r="Q284" s="7" t="s">
        <v>56</v>
      </c>
      <c r="R284" s="7" t="s">
        <v>57</v>
      </c>
      <c r="S284" s="120"/>
      <c r="T284" s="120"/>
      <c r="U284" s="120"/>
      <c r="V284" s="120">
        <v>1</v>
      </c>
      <c r="W284" s="120"/>
      <c r="X284" s="120"/>
      <c r="Y284" s="120"/>
      <c r="Z284" s="120"/>
      <c r="AA284" s="120"/>
      <c r="AB284" s="120"/>
      <c r="AC284" s="120"/>
      <c r="AD284" s="120"/>
      <c r="AE284" s="120"/>
      <c r="AF284" s="120"/>
      <c r="AG284" s="120"/>
      <c r="AH284" s="120"/>
      <c r="AI284" s="120"/>
      <c r="AJ284" s="7" t="s">
        <v>52</v>
      </c>
      <c r="AK284" s="7" t="s">
        <v>794</v>
      </c>
      <c r="AL284" s="7" t="s">
        <v>52</v>
      </c>
      <c r="AM284" s="7" t="s">
        <v>52</v>
      </c>
    </row>
    <row r="285" spans="1:39" ht="30" customHeight="1">
      <c r="A285" s="149" t="s">
        <v>9975</v>
      </c>
      <c r="B285" s="149" t="s">
        <v>9976</v>
      </c>
      <c r="C285" s="149">
        <v>5.6000000000000001E-2</v>
      </c>
      <c r="D285" s="149" t="s">
        <v>9901</v>
      </c>
      <c r="E285" s="151">
        <v>0</v>
      </c>
      <c r="F285" s="152">
        <v>0</v>
      </c>
      <c r="G285" s="151">
        <v>0</v>
      </c>
      <c r="H285" s="152">
        <v>0</v>
      </c>
      <c r="I285" s="151">
        <v>786</v>
      </c>
      <c r="J285" s="152">
        <v>44</v>
      </c>
      <c r="K285" s="151">
        <v>786</v>
      </c>
      <c r="L285" s="152">
        <v>44</v>
      </c>
      <c r="M285" s="150" t="s">
        <v>52</v>
      </c>
      <c r="N285" s="7" t="s">
        <v>531</v>
      </c>
      <c r="O285" s="7" t="s">
        <v>61</v>
      </c>
      <c r="P285" s="7" t="s">
        <v>56</v>
      </c>
      <c r="Q285" s="7" t="s">
        <v>56</v>
      </c>
      <c r="R285" s="7" t="s">
        <v>56</v>
      </c>
      <c r="S285" s="120">
        <v>1</v>
      </c>
      <c r="T285" s="120">
        <v>0</v>
      </c>
      <c r="U285" s="120">
        <v>0.03</v>
      </c>
      <c r="V285" s="120"/>
      <c r="W285" s="120"/>
      <c r="X285" s="120"/>
      <c r="Y285" s="120"/>
      <c r="Z285" s="120"/>
      <c r="AA285" s="120"/>
      <c r="AB285" s="120"/>
      <c r="AC285" s="120"/>
      <c r="AD285" s="120"/>
      <c r="AE285" s="120"/>
      <c r="AF285" s="120"/>
      <c r="AG285" s="120"/>
      <c r="AH285" s="120"/>
      <c r="AI285" s="120"/>
      <c r="AJ285" s="7" t="s">
        <v>52</v>
      </c>
      <c r="AK285" s="7" t="s">
        <v>795</v>
      </c>
      <c r="AL285" s="7" t="s">
        <v>52</v>
      </c>
      <c r="AM285" s="7" t="s">
        <v>52</v>
      </c>
    </row>
    <row r="286" spans="1:39" ht="30" customHeight="1">
      <c r="A286" s="149" t="s">
        <v>9963</v>
      </c>
      <c r="B286" s="149" t="s">
        <v>9964</v>
      </c>
      <c r="C286" s="149">
        <v>1</v>
      </c>
      <c r="D286" s="149" t="s">
        <v>9894</v>
      </c>
      <c r="E286" s="151">
        <v>0</v>
      </c>
      <c r="F286" s="152">
        <v>66.7</v>
      </c>
      <c r="G286" s="151">
        <v>0</v>
      </c>
      <c r="H286" s="152">
        <v>0</v>
      </c>
      <c r="I286" s="151">
        <v>0</v>
      </c>
      <c r="J286" s="152">
        <v>0</v>
      </c>
      <c r="K286" s="151">
        <v>0</v>
      </c>
      <c r="L286" s="152">
        <v>66.7</v>
      </c>
      <c r="M286" s="150" t="s">
        <v>52</v>
      </c>
      <c r="N286" s="7" t="s">
        <v>63</v>
      </c>
      <c r="O286" s="7" t="s">
        <v>63</v>
      </c>
      <c r="P286" s="7" t="s">
        <v>52</v>
      </c>
      <c r="Q286" s="7" t="s">
        <v>52</v>
      </c>
      <c r="R286" s="7" t="s">
        <v>52</v>
      </c>
      <c r="S286" s="120"/>
      <c r="T286" s="120"/>
      <c r="U286" s="120"/>
      <c r="V286" s="120"/>
      <c r="W286" s="120"/>
      <c r="X286" s="120"/>
      <c r="Y286" s="120"/>
      <c r="Z286" s="120"/>
      <c r="AA286" s="120"/>
      <c r="AB286" s="120"/>
      <c r="AC286" s="120"/>
      <c r="AD286" s="120"/>
      <c r="AE286" s="120"/>
      <c r="AF286" s="120"/>
      <c r="AG286" s="120"/>
      <c r="AH286" s="120"/>
      <c r="AI286" s="120"/>
      <c r="AJ286" s="7" t="s">
        <v>52</v>
      </c>
      <c r="AK286" s="7" t="s">
        <v>52</v>
      </c>
      <c r="AL286" s="7" t="s">
        <v>52</v>
      </c>
      <c r="AM286" s="7" t="s">
        <v>52</v>
      </c>
    </row>
    <row r="287" spans="1:39" ht="30" customHeight="1">
      <c r="A287" s="149" t="s">
        <v>9860</v>
      </c>
      <c r="B287" s="149"/>
      <c r="C287" s="149"/>
      <c r="D287" s="149"/>
      <c r="E287" s="149"/>
      <c r="F287" s="153">
        <v>66</v>
      </c>
      <c r="G287" s="149"/>
      <c r="H287" s="153">
        <v>1335</v>
      </c>
      <c r="I287" s="149"/>
      <c r="J287" s="153">
        <v>44</v>
      </c>
      <c r="K287" s="149"/>
      <c r="L287" s="153">
        <v>1445</v>
      </c>
      <c r="M287" s="150"/>
    </row>
    <row r="288" spans="1:39" ht="30" customHeight="1">
      <c r="A288" s="149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50"/>
      <c r="N288" s="117" t="s">
        <v>533</v>
      </c>
    </row>
    <row r="289" spans="1:39" ht="30" customHeight="1">
      <c r="A289" s="149" t="s">
        <v>9977</v>
      </c>
      <c r="B289" s="149" t="s">
        <v>1015</v>
      </c>
      <c r="C289" s="149">
        <v>1</v>
      </c>
      <c r="D289" s="149" t="s">
        <v>918</v>
      </c>
      <c r="E289" s="149"/>
      <c r="F289" s="149"/>
      <c r="G289" s="149"/>
      <c r="H289" s="149"/>
      <c r="I289" s="149"/>
      <c r="J289" s="149"/>
      <c r="K289" s="149"/>
      <c r="L289" s="149"/>
      <c r="M289" s="150" t="s">
        <v>52</v>
      </c>
      <c r="N289" s="7" t="s">
        <v>533</v>
      </c>
      <c r="O289" s="7" t="s">
        <v>368</v>
      </c>
      <c r="P289" s="7" t="s">
        <v>56</v>
      </c>
      <c r="Q289" s="7" t="s">
        <v>56</v>
      </c>
      <c r="R289" s="7" t="s">
        <v>57</v>
      </c>
      <c r="S289" s="120"/>
      <c r="T289" s="120"/>
      <c r="U289" s="120"/>
      <c r="V289" s="120">
        <v>1</v>
      </c>
      <c r="W289" s="120"/>
      <c r="X289" s="120"/>
      <c r="Y289" s="120"/>
      <c r="Z289" s="120"/>
      <c r="AA289" s="120"/>
      <c r="AB289" s="120"/>
      <c r="AC289" s="120"/>
      <c r="AD289" s="120"/>
      <c r="AE289" s="120"/>
      <c r="AF289" s="120"/>
      <c r="AG289" s="120"/>
      <c r="AH289" s="120"/>
      <c r="AI289" s="120"/>
      <c r="AJ289" s="7" t="s">
        <v>52</v>
      </c>
      <c r="AK289" s="7" t="s">
        <v>796</v>
      </c>
      <c r="AL289" s="7" t="s">
        <v>52</v>
      </c>
      <c r="AM289" s="7" t="s">
        <v>52</v>
      </c>
    </row>
    <row r="290" spans="1:39" ht="30" customHeight="1">
      <c r="A290" s="149" t="s">
        <v>9978</v>
      </c>
      <c r="B290" s="149" t="s">
        <v>6674</v>
      </c>
      <c r="C290" s="149">
        <v>1</v>
      </c>
      <c r="D290" s="149" t="s">
        <v>9979</v>
      </c>
      <c r="E290" s="151">
        <v>66</v>
      </c>
      <c r="F290" s="152">
        <v>66</v>
      </c>
      <c r="G290" s="151">
        <v>1335</v>
      </c>
      <c r="H290" s="152">
        <v>1335</v>
      </c>
      <c r="I290" s="151">
        <v>44</v>
      </c>
      <c r="J290" s="152">
        <v>44</v>
      </c>
      <c r="K290" s="151">
        <v>1445</v>
      </c>
      <c r="L290" s="152">
        <v>1445</v>
      </c>
      <c r="M290" s="150" t="s">
        <v>52</v>
      </c>
      <c r="N290" s="7" t="s">
        <v>533</v>
      </c>
      <c r="O290" s="7" t="s">
        <v>60</v>
      </c>
      <c r="P290" s="7" t="s">
        <v>56</v>
      </c>
      <c r="Q290" s="7" t="s">
        <v>56</v>
      </c>
      <c r="R290" s="7" t="s">
        <v>57</v>
      </c>
      <c r="S290" s="120"/>
      <c r="T290" s="120"/>
      <c r="U290" s="120"/>
      <c r="V290" s="120">
        <v>1</v>
      </c>
      <c r="W290" s="120"/>
      <c r="X290" s="120"/>
      <c r="Y290" s="120"/>
      <c r="Z290" s="120"/>
      <c r="AA290" s="120"/>
      <c r="AB290" s="120"/>
      <c r="AC290" s="120"/>
      <c r="AD290" s="120"/>
      <c r="AE290" s="120"/>
      <c r="AF290" s="120"/>
      <c r="AG290" s="120"/>
      <c r="AH290" s="120"/>
      <c r="AI290" s="120"/>
      <c r="AJ290" s="7" t="s">
        <v>52</v>
      </c>
      <c r="AK290" s="7" t="s">
        <v>797</v>
      </c>
      <c r="AL290" s="7" t="s">
        <v>52</v>
      </c>
      <c r="AM290" s="7" t="s">
        <v>52</v>
      </c>
    </row>
    <row r="291" spans="1:39" ht="30" customHeight="1">
      <c r="A291" s="149" t="s">
        <v>9892</v>
      </c>
      <c r="B291" s="149" t="s">
        <v>9893</v>
      </c>
      <c r="C291" s="149">
        <v>1</v>
      </c>
      <c r="D291" s="149" t="s">
        <v>9894</v>
      </c>
      <c r="E291" s="151">
        <v>0</v>
      </c>
      <c r="F291" s="152">
        <v>0</v>
      </c>
      <c r="G291" s="151">
        <v>0</v>
      </c>
      <c r="H291" s="152">
        <v>93.4</v>
      </c>
      <c r="I291" s="151">
        <v>0</v>
      </c>
      <c r="J291" s="152">
        <v>0</v>
      </c>
      <c r="K291" s="151">
        <v>0</v>
      </c>
      <c r="L291" s="152">
        <v>93.4</v>
      </c>
      <c r="M291" s="150" t="s">
        <v>52</v>
      </c>
      <c r="N291" s="7" t="s">
        <v>533</v>
      </c>
      <c r="O291" s="7" t="s">
        <v>61</v>
      </c>
      <c r="P291" s="7" t="s">
        <v>56</v>
      </c>
      <c r="Q291" s="7" t="s">
        <v>56</v>
      </c>
      <c r="R291" s="7" t="s">
        <v>56</v>
      </c>
      <c r="S291" s="120">
        <v>1</v>
      </c>
      <c r="T291" s="120">
        <v>0</v>
      </c>
      <c r="U291" s="120">
        <v>0.03</v>
      </c>
      <c r="V291" s="120"/>
      <c r="W291" s="120"/>
      <c r="X291" s="120"/>
      <c r="Y291" s="120"/>
      <c r="Z291" s="120"/>
      <c r="AA291" s="120"/>
      <c r="AB291" s="120"/>
      <c r="AC291" s="120"/>
      <c r="AD291" s="120"/>
      <c r="AE291" s="120"/>
      <c r="AF291" s="120"/>
      <c r="AG291" s="120"/>
      <c r="AH291" s="120"/>
      <c r="AI291" s="120"/>
      <c r="AJ291" s="7" t="s">
        <v>52</v>
      </c>
      <c r="AK291" s="7" t="s">
        <v>798</v>
      </c>
      <c r="AL291" s="7" t="s">
        <v>52</v>
      </c>
      <c r="AM291" s="7" t="s">
        <v>52</v>
      </c>
    </row>
    <row r="292" spans="1:39" ht="30" customHeight="1">
      <c r="A292" s="149" t="s">
        <v>9860</v>
      </c>
      <c r="B292" s="149"/>
      <c r="C292" s="149"/>
      <c r="D292" s="149"/>
      <c r="E292" s="149"/>
      <c r="F292" s="153">
        <v>66</v>
      </c>
      <c r="G292" s="149"/>
      <c r="H292" s="153">
        <v>1428</v>
      </c>
      <c r="I292" s="149"/>
      <c r="J292" s="153">
        <v>44</v>
      </c>
      <c r="K292" s="149"/>
      <c r="L292" s="153">
        <v>1538</v>
      </c>
      <c r="M292" s="150"/>
      <c r="N292" s="7" t="s">
        <v>63</v>
      </c>
      <c r="O292" s="7" t="s">
        <v>63</v>
      </c>
      <c r="P292" s="7" t="s">
        <v>52</v>
      </c>
      <c r="Q292" s="7" t="s">
        <v>52</v>
      </c>
      <c r="R292" s="7" t="s">
        <v>52</v>
      </c>
      <c r="S292" s="120"/>
      <c r="T292" s="120"/>
      <c r="U292" s="120"/>
      <c r="V292" s="120"/>
      <c r="W292" s="120"/>
      <c r="X292" s="120"/>
      <c r="Y292" s="120"/>
      <c r="Z292" s="120"/>
      <c r="AA292" s="120"/>
      <c r="AB292" s="120"/>
      <c r="AC292" s="120"/>
      <c r="AD292" s="120"/>
      <c r="AE292" s="120"/>
      <c r="AF292" s="120"/>
      <c r="AG292" s="120"/>
      <c r="AH292" s="120"/>
      <c r="AI292" s="120"/>
      <c r="AJ292" s="7" t="s">
        <v>52</v>
      </c>
      <c r="AK292" s="7" t="s">
        <v>52</v>
      </c>
      <c r="AL292" s="7" t="s">
        <v>52</v>
      </c>
      <c r="AM292" s="7" t="s">
        <v>52</v>
      </c>
    </row>
    <row r="293" spans="1:39" ht="30" customHeight="1">
      <c r="A293" s="149"/>
      <c r="B293" s="149"/>
      <c r="C293" s="149"/>
      <c r="D293" s="149"/>
      <c r="E293" s="149"/>
      <c r="F293" s="149"/>
      <c r="G293" s="149"/>
      <c r="H293" s="149"/>
      <c r="I293" s="149"/>
      <c r="J293" s="149"/>
      <c r="K293" s="149"/>
      <c r="L293" s="149"/>
      <c r="M293" s="150"/>
    </row>
    <row r="294" spans="1:39" ht="30" customHeight="1">
      <c r="A294" s="149" t="s">
        <v>9980</v>
      </c>
      <c r="B294" s="149" t="s">
        <v>1021</v>
      </c>
      <c r="C294" s="149">
        <v>1</v>
      </c>
      <c r="D294" s="149" t="s">
        <v>918</v>
      </c>
      <c r="E294" s="149"/>
      <c r="F294" s="149"/>
      <c r="G294" s="149"/>
      <c r="H294" s="149"/>
      <c r="I294" s="149"/>
      <c r="J294" s="149"/>
      <c r="K294" s="149"/>
      <c r="L294" s="149"/>
      <c r="M294" s="150" t="s">
        <v>52</v>
      </c>
      <c r="N294" s="117" t="s">
        <v>552</v>
      </c>
    </row>
    <row r="295" spans="1:39" ht="30" customHeight="1">
      <c r="A295" s="149" t="s">
        <v>9898</v>
      </c>
      <c r="B295" s="149" t="s">
        <v>6674</v>
      </c>
      <c r="C295" s="149">
        <v>7.0000000000000001E-3</v>
      </c>
      <c r="D295" s="149" t="s">
        <v>9897</v>
      </c>
      <c r="E295" s="151">
        <v>0</v>
      </c>
      <c r="F295" s="152">
        <v>0</v>
      </c>
      <c r="G295" s="151">
        <v>94338</v>
      </c>
      <c r="H295" s="152">
        <v>660.3</v>
      </c>
      <c r="I295" s="151">
        <v>0</v>
      </c>
      <c r="J295" s="152">
        <v>0</v>
      </c>
      <c r="K295" s="151">
        <v>94338</v>
      </c>
      <c r="L295" s="152">
        <v>660.3</v>
      </c>
      <c r="M295" s="150" t="s">
        <v>52</v>
      </c>
      <c r="N295" s="7" t="s">
        <v>552</v>
      </c>
      <c r="O295" s="7" t="s">
        <v>368</v>
      </c>
      <c r="P295" s="7" t="s">
        <v>56</v>
      </c>
      <c r="Q295" s="7" t="s">
        <v>56</v>
      </c>
      <c r="R295" s="7" t="s">
        <v>57</v>
      </c>
      <c r="S295" s="120"/>
      <c r="T295" s="120"/>
      <c r="U295" s="120"/>
      <c r="V295" s="120">
        <v>1</v>
      </c>
      <c r="W295" s="120"/>
      <c r="X295" s="120"/>
      <c r="Y295" s="120"/>
      <c r="Z295" s="120"/>
      <c r="AA295" s="120"/>
      <c r="AB295" s="120"/>
      <c r="AC295" s="120"/>
      <c r="AD295" s="120"/>
      <c r="AE295" s="120"/>
      <c r="AF295" s="120"/>
      <c r="AG295" s="120"/>
      <c r="AH295" s="120"/>
      <c r="AI295" s="120"/>
      <c r="AJ295" s="7" t="s">
        <v>52</v>
      </c>
      <c r="AK295" s="7" t="s">
        <v>799</v>
      </c>
      <c r="AL295" s="7" t="s">
        <v>52</v>
      </c>
      <c r="AM295" s="7" t="s">
        <v>52</v>
      </c>
    </row>
    <row r="296" spans="1:39" ht="30" customHeight="1">
      <c r="A296" s="149" t="s">
        <v>9960</v>
      </c>
      <c r="B296" s="149" t="s">
        <v>6674</v>
      </c>
      <c r="C296" s="149">
        <v>7.0000000000000001E-3</v>
      </c>
      <c r="D296" s="149" t="s">
        <v>9897</v>
      </c>
      <c r="E296" s="151">
        <v>0</v>
      </c>
      <c r="F296" s="152">
        <v>0</v>
      </c>
      <c r="G296" s="151">
        <v>96512</v>
      </c>
      <c r="H296" s="152">
        <v>675.5</v>
      </c>
      <c r="I296" s="151">
        <v>0</v>
      </c>
      <c r="J296" s="152">
        <v>0</v>
      </c>
      <c r="K296" s="151">
        <v>96512</v>
      </c>
      <c r="L296" s="152">
        <v>675.5</v>
      </c>
      <c r="M296" s="150" t="s">
        <v>52</v>
      </c>
      <c r="N296" s="7" t="s">
        <v>552</v>
      </c>
      <c r="O296" s="7" t="s">
        <v>61</v>
      </c>
      <c r="P296" s="7" t="s">
        <v>56</v>
      </c>
      <c r="Q296" s="7" t="s">
        <v>56</v>
      </c>
      <c r="R296" s="7" t="s">
        <v>56</v>
      </c>
      <c r="S296" s="120">
        <v>1</v>
      </c>
      <c r="T296" s="120">
        <v>0</v>
      </c>
      <c r="U296" s="120">
        <v>0.03</v>
      </c>
      <c r="V296" s="120"/>
      <c r="W296" s="120"/>
      <c r="X296" s="120"/>
      <c r="Y296" s="120"/>
      <c r="Z296" s="120"/>
      <c r="AA296" s="120"/>
      <c r="AB296" s="120"/>
      <c r="AC296" s="120"/>
      <c r="AD296" s="120"/>
      <c r="AE296" s="120"/>
      <c r="AF296" s="120"/>
      <c r="AG296" s="120"/>
      <c r="AH296" s="120"/>
      <c r="AI296" s="120"/>
      <c r="AJ296" s="7" t="s">
        <v>52</v>
      </c>
      <c r="AK296" s="7" t="s">
        <v>800</v>
      </c>
      <c r="AL296" s="7" t="s">
        <v>52</v>
      </c>
      <c r="AM296" s="7" t="s">
        <v>52</v>
      </c>
    </row>
    <row r="297" spans="1:39" ht="30" customHeight="1">
      <c r="A297" s="149" t="s">
        <v>9975</v>
      </c>
      <c r="B297" s="149" t="s">
        <v>9976</v>
      </c>
      <c r="C297" s="149">
        <v>5.6000000000000001E-2</v>
      </c>
      <c r="D297" s="149" t="s">
        <v>9901</v>
      </c>
      <c r="E297" s="151">
        <v>0</v>
      </c>
      <c r="F297" s="152">
        <v>0</v>
      </c>
      <c r="G297" s="151">
        <v>0</v>
      </c>
      <c r="H297" s="152">
        <v>0</v>
      </c>
      <c r="I297" s="151">
        <v>786</v>
      </c>
      <c r="J297" s="152">
        <v>44</v>
      </c>
      <c r="K297" s="151">
        <v>786</v>
      </c>
      <c r="L297" s="152">
        <v>44</v>
      </c>
      <c r="M297" s="150" t="s">
        <v>52</v>
      </c>
      <c r="N297" s="7" t="s">
        <v>63</v>
      </c>
      <c r="O297" s="7" t="s">
        <v>63</v>
      </c>
      <c r="P297" s="7" t="s">
        <v>52</v>
      </c>
      <c r="Q297" s="7" t="s">
        <v>52</v>
      </c>
      <c r="R297" s="7" t="s">
        <v>52</v>
      </c>
      <c r="S297" s="120"/>
      <c r="T297" s="120"/>
      <c r="U297" s="120"/>
      <c r="V297" s="120"/>
      <c r="W297" s="120"/>
      <c r="X297" s="120"/>
      <c r="Y297" s="120"/>
      <c r="Z297" s="120"/>
      <c r="AA297" s="120"/>
      <c r="AB297" s="120"/>
      <c r="AC297" s="120"/>
      <c r="AD297" s="120"/>
      <c r="AE297" s="120"/>
      <c r="AF297" s="120"/>
      <c r="AG297" s="120"/>
      <c r="AH297" s="120"/>
      <c r="AI297" s="120"/>
      <c r="AJ297" s="7" t="s">
        <v>52</v>
      </c>
      <c r="AK297" s="7" t="s">
        <v>52</v>
      </c>
      <c r="AL297" s="7" t="s">
        <v>52</v>
      </c>
      <c r="AM297" s="7" t="s">
        <v>52</v>
      </c>
    </row>
    <row r="298" spans="1:39" ht="30" customHeight="1">
      <c r="A298" s="149" t="s">
        <v>9963</v>
      </c>
      <c r="B298" s="149" t="s">
        <v>9964</v>
      </c>
      <c r="C298" s="149">
        <v>1</v>
      </c>
      <c r="D298" s="149" t="s">
        <v>9894</v>
      </c>
      <c r="E298" s="151">
        <v>0</v>
      </c>
      <c r="F298" s="152">
        <v>66.7</v>
      </c>
      <c r="G298" s="151">
        <v>0</v>
      </c>
      <c r="H298" s="152">
        <v>0</v>
      </c>
      <c r="I298" s="151">
        <v>0</v>
      </c>
      <c r="J298" s="152">
        <v>0</v>
      </c>
      <c r="K298" s="151">
        <v>0</v>
      </c>
      <c r="L298" s="152">
        <v>66.7</v>
      </c>
      <c r="M298" s="150" t="s">
        <v>52</v>
      </c>
    </row>
    <row r="299" spans="1:39" ht="30" customHeight="1">
      <c r="A299" s="149" t="s">
        <v>9908</v>
      </c>
      <c r="B299" s="149" t="s">
        <v>9909</v>
      </c>
      <c r="C299" s="149">
        <v>1</v>
      </c>
      <c r="D299" s="149" t="s">
        <v>9894</v>
      </c>
      <c r="E299" s="151">
        <v>0</v>
      </c>
      <c r="F299" s="152">
        <v>0</v>
      </c>
      <c r="G299" s="151">
        <v>0</v>
      </c>
      <c r="H299" s="152">
        <v>1168.8</v>
      </c>
      <c r="I299" s="151">
        <v>0</v>
      </c>
      <c r="J299" s="152">
        <v>0</v>
      </c>
      <c r="K299" s="151">
        <v>0</v>
      </c>
      <c r="L299" s="152">
        <v>1168.8</v>
      </c>
      <c r="M299" s="150" t="s">
        <v>9907</v>
      </c>
      <c r="N299" s="117" t="s">
        <v>554</v>
      </c>
    </row>
    <row r="300" spans="1:39" ht="30" customHeight="1">
      <c r="A300" s="149" t="s">
        <v>9910</v>
      </c>
      <c r="B300" s="149" t="s">
        <v>9911</v>
      </c>
      <c r="C300" s="149">
        <v>1</v>
      </c>
      <c r="D300" s="149" t="s">
        <v>9894</v>
      </c>
      <c r="E300" s="151">
        <v>0</v>
      </c>
      <c r="F300" s="152">
        <v>0</v>
      </c>
      <c r="G300" s="151">
        <v>0</v>
      </c>
      <c r="H300" s="152">
        <v>0</v>
      </c>
      <c r="I300" s="151">
        <v>0</v>
      </c>
      <c r="J300" s="152">
        <v>0</v>
      </c>
      <c r="K300" s="151">
        <v>0</v>
      </c>
      <c r="L300" s="152">
        <v>0</v>
      </c>
      <c r="M300" s="150" t="s">
        <v>9907</v>
      </c>
      <c r="N300" s="7" t="s">
        <v>554</v>
      </c>
      <c r="O300" s="7" t="s">
        <v>368</v>
      </c>
      <c r="P300" s="7" t="s">
        <v>56</v>
      </c>
      <c r="Q300" s="7" t="s">
        <v>56</v>
      </c>
      <c r="R300" s="7" t="s">
        <v>57</v>
      </c>
      <c r="S300" s="120"/>
      <c r="T300" s="120"/>
      <c r="U300" s="120"/>
      <c r="V300" s="120">
        <v>1</v>
      </c>
      <c r="W300" s="120"/>
      <c r="X300" s="120"/>
      <c r="Y300" s="120"/>
      <c r="Z300" s="120"/>
      <c r="AA300" s="120"/>
      <c r="AB300" s="120"/>
      <c r="AC300" s="120"/>
      <c r="AD300" s="120"/>
      <c r="AE300" s="120"/>
      <c r="AF300" s="120"/>
      <c r="AG300" s="120"/>
      <c r="AH300" s="120"/>
      <c r="AI300" s="120"/>
      <c r="AJ300" s="7" t="s">
        <v>52</v>
      </c>
      <c r="AK300" s="7" t="s">
        <v>801</v>
      </c>
      <c r="AL300" s="7" t="s">
        <v>52</v>
      </c>
      <c r="AM300" s="7" t="s">
        <v>52</v>
      </c>
    </row>
    <row r="301" spans="1:39" ht="30" customHeight="1">
      <c r="A301" s="149" t="s">
        <v>9912</v>
      </c>
      <c r="B301" s="149" t="s">
        <v>9913</v>
      </c>
      <c r="C301" s="149">
        <v>1</v>
      </c>
      <c r="D301" s="149" t="s">
        <v>9894</v>
      </c>
      <c r="E301" s="151">
        <v>0</v>
      </c>
      <c r="F301" s="152">
        <v>0</v>
      </c>
      <c r="G301" s="151">
        <v>0</v>
      </c>
      <c r="H301" s="152">
        <v>0</v>
      </c>
      <c r="I301" s="151">
        <v>0</v>
      </c>
      <c r="J301" s="152">
        <v>0</v>
      </c>
      <c r="K301" s="151">
        <v>0</v>
      </c>
      <c r="L301" s="152">
        <v>0</v>
      </c>
      <c r="M301" s="150" t="s">
        <v>9907</v>
      </c>
      <c r="N301" s="7" t="s">
        <v>554</v>
      </c>
      <c r="O301" s="7" t="s">
        <v>60</v>
      </c>
      <c r="P301" s="7" t="s">
        <v>56</v>
      </c>
      <c r="Q301" s="7" t="s">
        <v>56</v>
      </c>
      <c r="R301" s="7" t="s">
        <v>57</v>
      </c>
      <c r="S301" s="120"/>
      <c r="T301" s="120"/>
      <c r="U301" s="120"/>
      <c r="V301" s="120">
        <v>1</v>
      </c>
      <c r="W301" s="120"/>
      <c r="X301" s="120"/>
      <c r="Y301" s="120"/>
      <c r="Z301" s="120"/>
      <c r="AA301" s="120"/>
      <c r="AB301" s="120"/>
      <c r="AC301" s="120"/>
      <c r="AD301" s="120"/>
      <c r="AE301" s="120"/>
      <c r="AF301" s="120"/>
      <c r="AG301" s="120"/>
      <c r="AH301" s="120"/>
      <c r="AI301" s="120"/>
      <c r="AJ301" s="7" t="s">
        <v>52</v>
      </c>
      <c r="AK301" s="7" t="s">
        <v>802</v>
      </c>
      <c r="AL301" s="7" t="s">
        <v>52</v>
      </c>
      <c r="AM301" s="7" t="s">
        <v>52</v>
      </c>
    </row>
    <row r="302" spans="1:39" ht="30" customHeight="1">
      <c r="A302" s="149" t="s">
        <v>9914</v>
      </c>
      <c r="B302" s="149" t="s">
        <v>9915</v>
      </c>
      <c r="C302" s="149">
        <v>1</v>
      </c>
      <c r="D302" s="149" t="s">
        <v>9894</v>
      </c>
      <c r="E302" s="151">
        <v>0</v>
      </c>
      <c r="F302" s="152">
        <v>0</v>
      </c>
      <c r="G302" s="151">
        <v>0</v>
      </c>
      <c r="H302" s="152">
        <v>751.3</v>
      </c>
      <c r="I302" s="151">
        <v>0</v>
      </c>
      <c r="J302" s="152">
        <v>0</v>
      </c>
      <c r="K302" s="151">
        <v>0</v>
      </c>
      <c r="L302" s="152">
        <v>751.3</v>
      </c>
      <c r="M302" s="150" t="s">
        <v>9907</v>
      </c>
      <c r="N302" s="7" t="s">
        <v>554</v>
      </c>
      <c r="O302" s="7" t="s">
        <v>61</v>
      </c>
      <c r="P302" s="7" t="s">
        <v>56</v>
      </c>
      <c r="Q302" s="7" t="s">
        <v>56</v>
      </c>
      <c r="R302" s="7" t="s">
        <v>56</v>
      </c>
      <c r="S302" s="120">
        <v>1</v>
      </c>
      <c r="T302" s="120">
        <v>0</v>
      </c>
      <c r="U302" s="120">
        <v>0.03</v>
      </c>
      <c r="V302" s="120"/>
      <c r="W302" s="120"/>
      <c r="X302" s="120"/>
      <c r="Y302" s="120"/>
      <c r="Z302" s="120"/>
      <c r="AA302" s="120"/>
      <c r="AB302" s="120"/>
      <c r="AC302" s="120"/>
      <c r="AD302" s="120"/>
      <c r="AE302" s="120"/>
      <c r="AF302" s="120"/>
      <c r="AG302" s="120"/>
      <c r="AH302" s="120"/>
      <c r="AI302" s="120"/>
      <c r="AJ302" s="7" t="s">
        <v>52</v>
      </c>
      <c r="AK302" s="7" t="s">
        <v>803</v>
      </c>
      <c r="AL302" s="7" t="s">
        <v>52</v>
      </c>
      <c r="AM302" s="7" t="s">
        <v>52</v>
      </c>
    </row>
    <row r="303" spans="1:39" ht="30" customHeight="1">
      <c r="A303" s="149" t="s">
        <v>9860</v>
      </c>
      <c r="B303" s="149"/>
      <c r="C303" s="149"/>
      <c r="D303" s="149"/>
      <c r="E303" s="149"/>
      <c r="F303" s="153">
        <v>66</v>
      </c>
      <c r="G303" s="149"/>
      <c r="H303" s="153">
        <v>3255</v>
      </c>
      <c r="I303" s="149"/>
      <c r="J303" s="153">
        <v>44</v>
      </c>
      <c r="K303" s="149"/>
      <c r="L303" s="153">
        <v>3365</v>
      </c>
      <c r="M303" s="150"/>
      <c r="N303" s="7" t="s">
        <v>63</v>
      </c>
      <c r="O303" s="7" t="s">
        <v>63</v>
      </c>
      <c r="P303" s="7" t="s">
        <v>52</v>
      </c>
      <c r="Q303" s="7" t="s">
        <v>52</v>
      </c>
      <c r="R303" s="7" t="s">
        <v>52</v>
      </c>
      <c r="S303" s="120"/>
      <c r="T303" s="120"/>
      <c r="U303" s="120"/>
      <c r="V303" s="120"/>
      <c r="W303" s="120"/>
      <c r="X303" s="120"/>
      <c r="Y303" s="120"/>
      <c r="Z303" s="120"/>
      <c r="AA303" s="120"/>
      <c r="AB303" s="120"/>
      <c r="AC303" s="120"/>
      <c r="AD303" s="120"/>
      <c r="AE303" s="120"/>
      <c r="AF303" s="120"/>
      <c r="AG303" s="120"/>
      <c r="AH303" s="120"/>
      <c r="AI303" s="120"/>
      <c r="AJ303" s="7" t="s">
        <v>52</v>
      </c>
      <c r="AK303" s="7" t="s">
        <v>52</v>
      </c>
      <c r="AL303" s="7" t="s">
        <v>52</v>
      </c>
      <c r="AM303" s="7" t="s">
        <v>52</v>
      </c>
    </row>
    <row r="304" spans="1:39" ht="30" customHeight="1">
      <c r="A304" s="149"/>
      <c r="B304" s="149"/>
      <c r="C304" s="149"/>
      <c r="D304" s="149"/>
      <c r="E304" s="149"/>
      <c r="F304" s="149"/>
      <c r="G304" s="149"/>
      <c r="H304" s="149"/>
      <c r="I304" s="149"/>
      <c r="J304" s="149"/>
      <c r="K304" s="149"/>
      <c r="L304" s="149"/>
      <c r="M304" s="150"/>
    </row>
    <row r="305" spans="1:39" ht="30" customHeight="1">
      <c r="A305" s="149" t="s">
        <v>9981</v>
      </c>
      <c r="B305" s="149" t="s">
        <v>3133</v>
      </c>
      <c r="C305" s="149">
        <v>1</v>
      </c>
      <c r="D305" s="149" t="s">
        <v>1045</v>
      </c>
      <c r="E305" s="149"/>
      <c r="F305" s="149"/>
      <c r="G305" s="149"/>
      <c r="H305" s="149"/>
      <c r="I305" s="149"/>
      <c r="J305" s="149"/>
      <c r="K305" s="149"/>
      <c r="L305" s="149"/>
      <c r="M305" s="150" t="s">
        <v>52</v>
      </c>
      <c r="N305" s="117" t="s">
        <v>586</v>
      </c>
    </row>
    <row r="306" spans="1:39" ht="30" customHeight="1">
      <c r="A306" s="149" t="s">
        <v>9982</v>
      </c>
      <c r="B306" s="149" t="s">
        <v>9983</v>
      </c>
      <c r="C306" s="149">
        <v>1</v>
      </c>
      <c r="D306" s="149" t="s">
        <v>9925</v>
      </c>
      <c r="E306" s="151">
        <v>0</v>
      </c>
      <c r="F306" s="152">
        <v>0</v>
      </c>
      <c r="G306" s="151">
        <v>22984</v>
      </c>
      <c r="H306" s="152">
        <v>22984</v>
      </c>
      <c r="I306" s="151">
        <v>0</v>
      </c>
      <c r="J306" s="152">
        <v>0</v>
      </c>
      <c r="K306" s="151">
        <v>22984</v>
      </c>
      <c r="L306" s="152">
        <v>22984</v>
      </c>
      <c r="M306" s="150" t="s">
        <v>9984</v>
      </c>
      <c r="N306" s="7" t="s">
        <v>586</v>
      </c>
      <c r="O306" s="7" t="s">
        <v>368</v>
      </c>
      <c r="P306" s="7" t="s">
        <v>56</v>
      </c>
      <c r="Q306" s="7" t="s">
        <v>56</v>
      </c>
      <c r="R306" s="7" t="s">
        <v>57</v>
      </c>
      <c r="S306" s="120"/>
      <c r="T306" s="120"/>
      <c r="U306" s="120"/>
      <c r="V306" s="120">
        <v>1</v>
      </c>
      <c r="W306" s="120"/>
      <c r="X306" s="120"/>
      <c r="Y306" s="120"/>
      <c r="Z306" s="120"/>
      <c r="AA306" s="120"/>
      <c r="AB306" s="120"/>
      <c r="AC306" s="120"/>
      <c r="AD306" s="120"/>
      <c r="AE306" s="120"/>
      <c r="AF306" s="120"/>
      <c r="AG306" s="120"/>
      <c r="AH306" s="120"/>
      <c r="AI306" s="120"/>
      <c r="AJ306" s="7" t="s">
        <v>52</v>
      </c>
      <c r="AK306" s="7" t="s">
        <v>804</v>
      </c>
      <c r="AL306" s="7" t="s">
        <v>52</v>
      </c>
      <c r="AM306" s="7" t="s">
        <v>52</v>
      </c>
    </row>
    <row r="307" spans="1:39" ht="30" customHeight="1">
      <c r="A307" s="149" t="s">
        <v>9860</v>
      </c>
      <c r="B307" s="149"/>
      <c r="C307" s="149"/>
      <c r="D307" s="149"/>
      <c r="E307" s="149"/>
      <c r="F307" s="153">
        <v>0</v>
      </c>
      <c r="G307" s="149"/>
      <c r="H307" s="153">
        <v>22984</v>
      </c>
      <c r="I307" s="149"/>
      <c r="J307" s="153">
        <v>0</v>
      </c>
      <c r="K307" s="149"/>
      <c r="L307" s="153">
        <v>22984</v>
      </c>
      <c r="M307" s="150"/>
      <c r="N307" s="7" t="s">
        <v>586</v>
      </c>
      <c r="O307" s="7" t="s">
        <v>61</v>
      </c>
      <c r="P307" s="7" t="s">
        <v>56</v>
      </c>
      <c r="Q307" s="7" t="s">
        <v>56</v>
      </c>
      <c r="R307" s="7" t="s">
        <v>56</v>
      </c>
      <c r="S307" s="120">
        <v>1</v>
      </c>
      <c r="T307" s="120">
        <v>0</v>
      </c>
      <c r="U307" s="120">
        <v>0.03</v>
      </c>
      <c r="V307" s="120"/>
      <c r="W307" s="120"/>
      <c r="X307" s="120"/>
      <c r="Y307" s="120"/>
      <c r="Z307" s="120"/>
      <c r="AA307" s="120"/>
      <c r="AB307" s="120"/>
      <c r="AC307" s="120"/>
      <c r="AD307" s="120"/>
      <c r="AE307" s="120"/>
      <c r="AF307" s="120"/>
      <c r="AG307" s="120"/>
      <c r="AH307" s="120"/>
      <c r="AI307" s="120"/>
      <c r="AJ307" s="7" t="s">
        <v>52</v>
      </c>
      <c r="AK307" s="7" t="s">
        <v>805</v>
      </c>
      <c r="AL307" s="7" t="s">
        <v>52</v>
      </c>
      <c r="AM307" s="7" t="s">
        <v>52</v>
      </c>
    </row>
    <row r="308" spans="1:39" ht="30" customHeight="1">
      <c r="A308" s="149"/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50"/>
      <c r="N308" s="7" t="s">
        <v>63</v>
      </c>
      <c r="O308" s="7" t="s">
        <v>63</v>
      </c>
      <c r="P308" s="7" t="s">
        <v>52</v>
      </c>
      <c r="Q308" s="7" t="s">
        <v>52</v>
      </c>
      <c r="R308" s="7" t="s">
        <v>52</v>
      </c>
      <c r="S308" s="120"/>
      <c r="T308" s="120"/>
      <c r="U308" s="120"/>
      <c r="V308" s="120"/>
      <c r="W308" s="120"/>
      <c r="X308" s="120"/>
      <c r="Y308" s="120"/>
      <c r="Z308" s="120"/>
      <c r="AA308" s="120"/>
      <c r="AB308" s="120"/>
      <c r="AC308" s="120"/>
      <c r="AD308" s="120"/>
      <c r="AE308" s="120"/>
      <c r="AF308" s="120"/>
      <c r="AG308" s="120"/>
      <c r="AH308" s="120"/>
      <c r="AI308" s="120"/>
      <c r="AJ308" s="7" t="s">
        <v>52</v>
      </c>
      <c r="AK308" s="7" t="s">
        <v>52</v>
      </c>
      <c r="AL308" s="7" t="s">
        <v>52</v>
      </c>
      <c r="AM308" s="7" t="s">
        <v>52</v>
      </c>
    </row>
    <row r="309" spans="1:39" ht="30" customHeight="1">
      <c r="A309" s="149" t="s">
        <v>9985</v>
      </c>
      <c r="B309" s="149" t="s">
        <v>3133</v>
      </c>
      <c r="C309" s="149">
        <v>1</v>
      </c>
      <c r="D309" s="149" t="s">
        <v>1045</v>
      </c>
      <c r="E309" s="149"/>
      <c r="F309" s="149"/>
      <c r="G309" s="149"/>
      <c r="H309" s="149"/>
      <c r="I309" s="149"/>
      <c r="J309" s="149"/>
      <c r="K309" s="149"/>
      <c r="L309" s="149"/>
      <c r="M309" s="150" t="s">
        <v>52</v>
      </c>
    </row>
    <row r="310" spans="1:39" ht="30" customHeight="1">
      <c r="A310" s="149" t="s">
        <v>9986</v>
      </c>
      <c r="B310" s="149" t="s">
        <v>6674</v>
      </c>
      <c r="C310" s="149">
        <v>1</v>
      </c>
      <c r="D310" s="149" t="s">
        <v>9925</v>
      </c>
      <c r="E310" s="151">
        <v>4559</v>
      </c>
      <c r="F310" s="152">
        <v>4559</v>
      </c>
      <c r="G310" s="151">
        <v>7740</v>
      </c>
      <c r="H310" s="152">
        <v>7740</v>
      </c>
      <c r="I310" s="151">
        <v>7546</v>
      </c>
      <c r="J310" s="152">
        <v>7546</v>
      </c>
      <c r="K310" s="151">
        <v>19845</v>
      </c>
      <c r="L310" s="152">
        <v>19845</v>
      </c>
      <c r="M310" s="150" t="s">
        <v>52</v>
      </c>
      <c r="N310" s="117" t="s">
        <v>588</v>
      </c>
    </row>
    <row r="311" spans="1:39" ht="30" customHeight="1">
      <c r="A311" s="149" t="s">
        <v>9860</v>
      </c>
      <c r="B311" s="149"/>
      <c r="C311" s="149"/>
      <c r="D311" s="149"/>
      <c r="E311" s="149"/>
      <c r="F311" s="153">
        <v>4559</v>
      </c>
      <c r="G311" s="149"/>
      <c r="H311" s="153">
        <v>7740</v>
      </c>
      <c r="I311" s="149"/>
      <c r="J311" s="153">
        <v>7546</v>
      </c>
      <c r="K311" s="149"/>
      <c r="L311" s="153">
        <v>19845</v>
      </c>
      <c r="M311" s="150"/>
      <c r="N311" s="7" t="s">
        <v>588</v>
      </c>
      <c r="O311" s="7" t="s">
        <v>368</v>
      </c>
      <c r="P311" s="7" t="s">
        <v>56</v>
      </c>
      <c r="Q311" s="7" t="s">
        <v>56</v>
      </c>
      <c r="R311" s="7" t="s">
        <v>57</v>
      </c>
      <c r="S311" s="120"/>
      <c r="T311" s="120"/>
      <c r="U311" s="120"/>
      <c r="V311" s="120">
        <v>1</v>
      </c>
      <c r="W311" s="120"/>
      <c r="X311" s="120"/>
      <c r="Y311" s="120"/>
      <c r="Z311" s="120"/>
      <c r="AA311" s="120"/>
      <c r="AB311" s="120"/>
      <c r="AC311" s="120"/>
      <c r="AD311" s="120"/>
      <c r="AE311" s="120"/>
      <c r="AF311" s="120"/>
      <c r="AG311" s="120"/>
      <c r="AH311" s="120"/>
      <c r="AI311" s="120"/>
      <c r="AJ311" s="7" t="s">
        <v>52</v>
      </c>
      <c r="AK311" s="7" t="s">
        <v>806</v>
      </c>
      <c r="AL311" s="7" t="s">
        <v>52</v>
      </c>
      <c r="AM311" s="7" t="s">
        <v>52</v>
      </c>
    </row>
    <row r="312" spans="1:39" ht="30" customHeight="1">
      <c r="A312" s="149"/>
      <c r="B312" s="149"/>
      <c r="C312" s="149"/>
      <c r="D312" s="149"/>
      <c r="E312" s="149"/>
      <c r="F312" s="149"/>
      <c r="G312" s="149"/>
      <c r="H312" s="149"/>
      <c r="I312" s="149"/>
      <c r="J312" s="149"/>
      <c r="K312" s="149"/>
      <c r="L312" s="149"/>
      <c r="M312" s="150"/>
      <c r="N312" s="7" t="s">
        <v>588</v>
      </c>
      <c r="O312" s="7" t="s">
        <v>60</v>
      </c>
      <c r="P312" s="7" t="s">
        <v>56</v>
      </c>
      <c r="Q312" s="7" t="s">
        <v>56</v>
      </c>
      <c r="R312" s="7" t="s">
        <v>57</v>
      </c>
      <c r="S312" s="120"/>
      <c r="T312" s="120"/>
      <c r="U312" s="120"/>
      <c r="V312" s="120">
        <v>1</v>
      </c>
      <c r="W312" s="120"/>
      <c r="X312" s="120"/>
      <c r="Y312" s="120"/>
      <c r="Z312" s="120"/>
      <c r="AA312" s="120"/>
      <c r="AB312" s="120"/>
      <c r="AC312" s="120"/>
      <c r="AD312" s="120"/>
      <c r="AE312" s="120"/>
      <c r="AF312" s="120"/>
      <c r="AG312" s="120"/>
      <c r="AH312" s="120"/>
      <c r="AI312" s="120"/>
      <c r="AJ312" s="7" t="s">
        <v>52</v>
      </c>
      <c r="AK312" s="7" t="s">
        <v>807</v>
      </c>
      <c r="AL312" s="7" t="s">
        <v>52</v>
      </c>
      <c r="AM312" s="7" t="s">
        <v>52</v>
      </c>
    </row>
    <row r="313" spans="1:39" ht="30" customHeight="1">
      <c r="A313" s="149" t="s">
        <v>9987</v>
      </c>
      <c r="B313" s="149" t="s">
        <v>3136</v>
      </c>
      <c r="C313" s="149">
        <v>1</v>
      </c>
      <c r="D313" s="149" t="s">
        <v>69</v>
      </c>
      <c r="E313" s="149"/>
      <c r="F313" s="149"/>
      <c r="G313" s="149"/>
      <c r="H313" s="149"/>
      <c r="I313" s="149"/>
      <c r="J313" s="149"/>
      <c r="K313" s="149"/>
      <c r="L313" s="149"/>
      <c r="M313" s="150" t="s">
        <v>52</v>
      </c>
      <c r="N313" s="7" t="s">
        <v>588</v>
      </c>
      <c r="O313" s="7" t="s">
        <v>61</v>
      </c>
      <c r="P313" s="7" t="s">
        <v>56</v>
      </c>
      <c r="Q313" s="7" t="s">
        <v>56</v>
      </c>
      <c r="R313" s="7" t="s">
        <v>56</v>
      </c>
      <c r="S313" s="120">
        <v>1</v>
      </c>
      <c r="T313" s="120">
        <v>0</v>
      </c>
      <c r="U313" s="120">
        <v>0.03</v>
      </c>
      <c r="V313" s="120"/>
      <c r="W313" s="120"/>
      <c r="X313" s="120"/>
      <c r="Y313" s="120"/>
      <c r="Z313" s="120"/>
      <c r="AA313" s="120"/>
      <c r="AB313" s="120"/>
      <c r="AC313" s="120"/>
      <c r="AD313" s="120"/>
      <c r="AE313" s="120"/>
      <c r="AF313" s="120"/>
      <c r="AG313" s="120"/>
      <c r="AH313" s="120"/>
      <c r="AI313" s="120"/>
      <c r="AJ313" s="7" t="s">
        <v>52</v>
      </c>
      <c r="AK313" s="7" t="s">
        <v>808</v>
      </c>
      <c r="AL313" s="7" t="s">
        <v>52</v>
      </c>
      <c r="AM313" s="7" t="s">
        <v>52</v>
      </c>
    </row>
    <row r="314" spans="1:39" ht="30" customHeight="1">
      <c r="A314" s="149" t="s">
        <v>9988</v>
      </c>
      <c r="B314" s="149" t="s">
        <v>9989</v>
      </c>
      <c r="C314" s="149">
        <v>1</v>
      </c>
      <c r="D314" s="149" t="s">
        <v>9990</v>
      </c>
      <c r="E314" s="151">
        <v>8893</v>
      </c>
      <c r="F314" s="152">
        <v>8893</v>
      </c>
      <c r="G314" s="151">
        <v>17263</v>
      </c>
      <c r="H314" s="152">
        <v>17263</v>
      </c>
      <c r="I314" s="151">
        <v>0</v>
      </c>
      <c r="J314" s="152">
        <v>0</v>
      </c>
      <c r="K314" s="151">
        <v>26156</v>
      </c>
      <c r="L314" s="152">
        <v>26156</v>
      </c>
      <c r="M314" s="150" t="s">
        <v>52</v>
      </c>
      <c r="N314" s="7" t="s">
        <v>63</v>
      </c>
      <c r="O314" s="7" t="s">
        <v>63</v>
      </c>
      <c r="P314" s="7" t="s">
        <v>52</v>
      </c>
      <c r="Q314" s="7" t="s">
        <v>52</v>
      </c>
      <c r="R314" s="7" t="s">
        <v>52</v>
      </c>
      <c r="S314" s="120"/>
      <c r="T314" s="120"/>
      <c r="U314" s="120"/>
      <c r="V314" s="120"/>
      <c r="W314" s="120"/>
      <c r="X314" s="120"/>
      <c r="Y314" s="120"/>
      <c r="Z314" s="120"/>
      <c r="AA314" s="120"/>
      <c r="AB314" s="120"/>
      <c r="AC314" s="120"/>
      <c r="AD314" s="120"/>
      <c r="AE314" s="120"/>
      <c r="AF314" s="120"/>
      <c r="AG314" s="120"/>
      <c r="AH314" s="120"/>
      <c r="AI314" s="120"/>
      <c r="AJ314" s="7" t="s">
        <v>52</v>
      </c>
      <c r="AK314" s="7" t="s">
        <v>52</v>
      </c>
      <c r="AL314" s="7" t="s">
        <v>52</v>
      </c>
      <c r="AM314" s="7" t="s">
        <v>52</v>
      </c>
    </row>
    <row r="315" spans="1:39" ht="30" customHeight="1">
      <c r="A315" s="149" t="s">
        <v>9860</v>
      </c>
      <c r="B315" s="149"/>
      <c r="C315" s="149"/>
      <c r="D315" s="149"/>
      <c r="E315" s="149"/>
      <c r="F315" s="153">
        <v>8893</v>
      </c>
      <c r="G315" s="149"/>
      <c r="H315" s="153">
        <v>17263</v>
      </c>
      <c r="I315" s="149"/>
      <c r="J315" s="153">
        <v>0</v>
      </c>
      <c r="K315" s="149"/>
      <c r="L315" s="153">
        <v>26156</v>
      </c>
      <c r="M315" s="150"/>
    </row>
    <row r="316" spans="1:39" ht="30" customHeight="1">
      <c r="A316" s="149"/>
      <c r="B316" s="149"/>
      <c r="C316" s="149"/>
      <c r="D316" s="149"/>
      <c r="E316" s="149"/>
      <c r="F316" s="149"/>
      <c r="G316" s="149"/>
      <c r="H316" s="149"/>
      <c r="I316" s="149"/>
      <c r="J316" s="149"/>
      <c r="K316" s="149"/>
      <c r="L316" s="149"/>
      <c r="M316" s="150"/>
      <c r="N316" s="117" t="s">
        <v>724</v>
      </c>
    </row>
    <row r="317" spans="1:39" ht="30" customHeight="1">
      <c r="A317" s="149" t="s">
        <v>9991</v>
      </c>
      <c r="B317" s="149" t="s">
        <v>2193</v>
      </c>
      <c r="C317" s="149">
        <v>1</v>
      </c>
      <c r="D317" s="149" t="s">
        <v>1200</v>
      </c>
      <c r="E317" s="149"/>
      <c r="F317" s="149"/>
      <c r="G317" s="149"/>
      <c r="H317" s="149"/>
      <c r="I317" s="149"/>
      <c r="J317" s="149"/>
      <c r="K317" s="149"/>
      <c r="L317" s="149"/>
      <c r="M317" s="150" t="s">
        <v>52</v>
      </c>
      <c r="N317" s="7" t="s">
        <v>724</v>
      </c>
      <c r="O317" s="7" t="s">
        <v>368</v>
      </c>
      <c r="P317" s="7" t="s">
        <v>56</v>
      </c>
      <c r="Q317" s="7" t="s">
        <v>56</v>
      </c>
      <c r="R317" s="7" t="s">
        <v>57</v>
      </c>
      <c r="S317" s="120"/>
      <c r="T317" s="120"/>
      <c r="U317" s="120"/>
      <c r="V317" s="120"/>
      <c r="W317" s="120"/>
      <c r="X317" s="120"/>
      <c r="Y317" s="120"/>
      <c r="Z317" s="120"/>
      <c r="AA317" s="120"/>
      <c r="AB317" s="120"/>
      <c r="AC317" s="120"/>
      <c r="AD317" s="120"/>
      <c r="AE317" s="120"/>
      <c r="AF317" s="120"/>
      <c r="AG317" s="120"/>
      <c r="AH317" s="120"/>
      <c r="AI317" s="120"/>
      <c r="AJ317" s="7" t="s">
        <v>52</v>
      </c>
      <c r="AK317" s="7" t="s">
        <v>809</v>
      </c>
      <c r="AL317" s="7" t="s">
        <v>52</v>
      </c>
      <c r="AM317" s="7" t="s">
        <v>52</v>
      </c>
    </row>
    <row r="318" spans="1:39" ht="30" customHeight="1">
      <c r="A318" s="149" t="s">
        <v>9992</v>
      </c>
      <c r="B318" s="149" t="s">
        <v>6674</v>
      </c>
      <c r="C318" s="149">
        <v>1.9</v>
      </c>
      <c r="D318" s="149" t="s">
        <v>9897</v>
      </c>
      <c r="E318" s="151">
        <v>0</v>
      </c>
      <c r="F318" s="152">
        <v>0</v>
      </c>
      <c r="G318" s="151">
        <v>106163</v>
      </c>
      <c r="H318" s="152">
        <v>201709.7</v>
      </c>
      <c r="I318" s="151">
        <v>0</v>
      </c>
      <c r="J318" s="152">
        <v>0</v>
      </c>
      <c r="K318" s="151">
        <v>106163</v>
      </c>
      <c r="L318" s="152">
        <v>201709.7</v>
      </c>
      <c r="M318" s="150" t="s">
        <v>9993</v>
      </c>
      <c r="N318" s="7" t="s">
        <v>63</v>
      </c>
      <c r="O318" s="7" t="s">
        <v>63</v>
      </c>
      <c r="P318" s="7" t="s">
        <v>52</v>
      </c>
      <c r="Q318" s="7" t="s">
        <v>52</v>
      </c>
      <c r="R318" s="7" t="s">
        <v>52</v>
      </c>
      <c r="S318" s="120"/>
      <c r="T318" s="120"/>
      <c r="U318" s="120"/>
      <c r="V318" s="120"/>
      <c r="W318" s="120"/>
      <c r="X318" s="120"/>
      <c r="Y318" s="120"/>
      <c r="Z318" s="120"/>
      <c r="AA318" s="120"/>
      <c r="AB318" s="120"/>
      <c r="AC318" s="120"/>
      <c r="AD318" s="120"/>
      <c r="AE318" s="120"/>
      <c r="AF318" s="120"/>
      <c r="AG318" s="120"/>
      <c r="AH318" s="120"/>
      <c r="AI318" s="120"/>
      <c r="AJ318" s="7" t="s">
        <v>52</v>
      </c>
      <c r="AK318" s="7" t="s">
        <v>52</v>
      </c>
      <c r="AL318" s="7" t="s">
        <v>52</v>
      </c>
      <c r="AM318" s="7" t="s">
        <v>52</v>
      </c>
    </row>
    <row r="319" spans="1:39" ht="30" customHeight="1">
      <c r="A319" s="149" t="s">
        <v>9898</v>
      </c>
      <c r="B319" s="149" t="s">
        <v>6674</v>
      </c>
      <c r="C319" s="149">
        <v>5</v>
      </c>
      <c r="D319" s="149" t="s">
        <v>9897</v>
      </c>
      <c r="E319" s="151">
        <v>0</v>
      </c>
      <c r="F319" s="152">
        <v>0</v>
      </c>
      <c r="G319" s="151">
        <v>94338</v>
      </c>
      <c r="H319" s="152">
        <v>471690</v>
      </c>
      <c r="I319" s="151">
        <v>0</v>
      </c>
      <c r="J319" s="152">
        <v>0</v>
      </c>
      <c r="K319" s="151">
        <v>94338</v>
      </c>
      <c r="L319" s="152">
        <v>471690</v>
      </c>
      <c r="M319" s="150" t="s">
        <v>9993</v>
      </c>
    </row>
    <row r="320" spans="1:39" ht="30" customHeight="1">
      <c r="A320" s="149" t="s">
        <v>9905</v>
      </c>
      <c r="B320" s="149" t="s">
        <v>9994</v>
      </c>
      <c r="C320" s="149">
        <v>1</v>
      </c>
      <c r="D320" s="149" t="s">
        <v>9894</v>
      </c>
      <c r="E320" s="151">
        <v>0</v>
      </c>
      <c r="F320" s="152">
        <v>20201.900000000001</v>
      </c>
      <c r="G320" s="151">
        <v>0</v>
      </c>
      <c r="H320" s="152">
        <v>0</v>
      </c>
      <c r="I320" s="151">
        <v>0</v>
      </c>
      <c r="J320" s="152">
        <v>0</v>
      </c>
      <c r="K320" s="151">
        <v>0</v>
      </c>
      <c r="L320" s="152">
        <v>20201.900000000001</v>
      </c>
      <c r="M320" s="150" t="s">
        <v>9907</v>
      </c>
      <c r="N320" s="117" t="s">
        <v>726</v>
      </c>
    </row>
    <row r="321" spans="1:39" ht="30" customHeight="1">
      <c r="A321" s="149" t="s">
        <v>9860</v>
      </c>
      <c r="B321" s="149"/>
      <c r="C321" s="149"/>
      <c r="D321" s="149"/>
      <c r="E321" s="149"/>
      <c r="F321" s="153">
        <v>20201</v>
      </c>
      <c r="G321" s="149"/>
      <c r="H321" s="153">
        <v>673399</v>
      </c>
      <c r="I321" s="149"/>
      <c r="J321" s="153">
        <v>0</v>
      </c>
      <c r="K321" s="149"/>
      <c r="L321" s="153">
        <v>693600</v>
      </c>
      <c r="M321" s="150"/>
      <c r="N321" s="7" t="s">
        <v>726</v>
      </c>
      <c r="O321" s="7" t="s">
        <v>368</v>
      </c>
      <c r="P321" s="7" t="s">
        <v>56</v>
      </c>
      <c r="Q321" s="7" t="s">
        <v>56</v>
      </c>
      <c r="R321" s="7" t="s">
        <v>57</v>
      </c>
      <c r="S321" s="120"/>
      <c r="T321" s="120"/>
      <c r="U321" s="120"/>
      <c r="V321" s="120">
        <v>1</v>
      </c>
      <c r="W321" s="120"/>
      <c r="X321" s="120"/>
      <c r="Y321" s="120"/>
      <c r="Z321" s="120"/>
      <c r="AA321" s="120"/>
      <c r="AB321" s="120"/>
      <c r="AC321" s="120"/>
      <c r="AD321" s="120"/>
      <c r="AE321" s="120"/>
      <c r="AF321" s="120"/>
      <c r="AG321" s="120"/>
      <c r="AH321" s="120"/>
      <c r="AI321" s="120"/>
      <c r="AJ321" s="7" t="s">
        <v>52</v>
      </c>
      <c r="AK321" s="7" t="s">
        <v>810</v>
      </c>
      <c r="AL321" s="7" t="s">
        <v>52</v>
      </c>
      <c r="AM321" s="7" t="s">
        <v>52</v>
      </c>
    </row>
    <row r="322" spans="1:39" ht="30" customHeight="1">
      <c r="A322" s="149"/>
      <c r="B322" s="149"/>
      <c r="C322" s="149"/>
      <c r="D322" s="149"/>
      <c r="E322" s="149"/>
      <c r="F322" s="149"/>
      <c r="G322" s="149"/>
      <c r="H322" s="149"/>
      <c r="I322" s="149"/>
      <c r="J322" s="149"/>
      <c r="K322" s="149"/>
      <c r="L322" s="149"/>
      <c r="M322" s="150"/>
      <c r="N322" s="7" t="s">
        <v>726</v>
      </c>
      <c r="O322" s="7" t="s">
        <v>60</v>
      </c>
      <c r="P322" s="7" t="s">
        <v>56</v>
      </c>
      <c r="Q322" s="7" t="s">
        <v>56</v>
      </c>
      <c r="R322" s="7" t="s">
        <v>57</v>
      </c>
      <c r="S322" s="120"/>
      <c r="T322" s="120"/>
      <c r="U322" s="120"/>
      <c r="V322" s="120">
        <v>1</v>
      </c>
      <c r="W322" s="120"/>
      <c r="X322" s="120"/>
      <c r="Y322" s="120"/>
      <c r="Z322" s="120"/>
      <c r="AA322" s="120"/>
      <c r="AB322" s="120"/>
      <c r="AC322" s="120"/>
      <c r="AD322" s="120"/>
      <c r="AE322" s="120"/>
      <c r="AF322" s="120"/>
      <c r="AG322" s="120"/>
      <c r="AH322" s="120"/>
      <c r="AI322" s="120"/>
      <c r="AJ322" s="7" t="s">
        <v>52</v>
      </c>
      <c r="AK322" s="7" t="s">
        <v>811</v>
      </c>
      <c r="AL322" s="7" t="s">
        <v>52</v>
      </c>
      <c r="AM322" s="7" t="s">
        <v>52</v>
      </c>
    </row>
    <row r="323" spans="1:39" ht="30" customHeight="1">
      <c r="A323" s="149" t="s">
        <v>9995</v>
      </c>
      <c r="B323" s="149" t="s">
        <v>1280</v>
      </c>
      <c r="C323" s="149">
        <v>1</v>
      </c>
      <c r="D323" s="149" t="s">
        <v>1200</v>
      </c>
      <c r="E323" s="149"/>
      <c r="F323" s="149"/>
      <c r="G323" s="149"/>
      <c r="H323" s="149"/>
      <c r="I323" s="149"/>
      <c r="J323" s="149"/>
      <c r="K323" s="149"/>
      <c r="L323" s="149"/>
      <c r="M323" s="150" t="s">
        <v>52</v>
      </c>
      <c r="N323" s="7" t="s">
        <v>726</v>
      </c>
      <c r="O323" s="7" t="s">
        <v>61</v>
      </c>
      <c r="P323" s="7" t="s">
        <v>56</v>
      </c>
      <c r="Q323" s="7" t="s">
        <v>56</v>
      </c>
      <c r="R323" s="7" t="s">
        <v>56</v>
      </c>
      <c r="S323" s="120">
        <v>1</v>
      </c>
      <c r="T323" s="120">
        <v>0</v>
      </c>
      <c r="U323" s="120">
        <v>0.02</v>
      </c>
      <c r="V323" s="120"/>
      <c r="W323" s="120"/>
      <c r="X323" s="120"/>
      <c r="Y323" s="120"/>
      <c r="Z323" s="120"/>
      <c r="AA323" s="120"/>
      <c r="AB323" s="120"/>
      <c r="AC323" s="120"/>
      <c r="AD323" s="120"/>
      <c r="AE323" s="120"/>
      <c r="AF323" s="120"/>
      <c r="AG323" s="120"/>
      <c r="AH323" s="120"/>
      <c r="AI323" s="120"/>
      <c r="AJ323" s="7" t="s">
        <v>52</v>
      </c>
      <c r="AK323" s="7" t="s">
        <v>812</v>
      </c>
      <c r="AL323" s="7" t="s">
        <v>52</v>
      </c>
      <c r="AM323" s="7" t="s">
        <v>52</v>
      </c>
    </row>
    <row r="324" spans="1:39" ht="30" customHeight="1">
      <c r="A324" s="149" t="s">
        <v>9996</v>
      </c>
      <c r="B324" s="149" t="s">
        <v>9997</v>
      </c>
      <c r="C324" s="149">
        <v>6.7</v>
      </c>
      <c r="D324" s="149" t="s">
        <v>9925</v>
      </c>
      <c r="E324" s="151">
        <v>52154</v>
      </c>
      <c r="F324" s="152">
        <v>349431.8</v>
      </c>
      <c r="G324" s="151">
        <v>0</v>
      </c>
      <c r="H324" s="152">
        <v>0</v>
      </c>
      <c r="I324" s="151">
        <v>0</v>
      </c>
      <c r="J324" s="152">
        <v>0</v>
      </c>
      <c r="K324" s="151">
        <v>52154</v>
      </c>
      <c r="L324" s="152">
        <v>349431.8</v>
      </c>
      <c r="M324" s="150" t="s">
        <v>52</v>
      </c>
      <c r="N324" s="7" t="s">
        <v>63</v>
      </c>
      <c r="O324" s="7" t="s">
        <v>63</v>
      </c>
      <c r="P324" s="7" t="s">
        <v>52</v>
      </c>
      <c r="Q324" s="7" t="s">
        <v>52</v>
      </c>
      <c r="R324" s="7" t="s">
        <v>52</v>
      </c>
      <c r="S324" s="120"/>
      <c r="T324" s="120"/>
      <c r="U324" s="120"/>
      <c r="V324" s="120"/>
      <c r="W324" s="120"/>
      <c r="X324" s="120"/>
      <c r="Y324" s="120"/>
      <c r="Z324" s="120"/>
      <c r="AA324" s="120"/>
      <c r="AB324" s="120"/>
      <c r="AC324" s="120"/>
      <c r="AD324" s="120"/>
      <c r="AE324" s="120"/>
      <c r="AF324" s="120"/>
      <c r="AG324" s="120"/>
      <c r="AH324" s="120"/>
      <c r="AI324" s="120"/>
      <c r="AJ324" s="7" t="s">
        <v>52</v>
      </c>
      <c r="AK324" s="7" t="s">
        <v>52</v>
      </c>
      <c r="AL324" s="7" t="s">
        <v>52</v>
      </c>
      <c r="AM324" s="7" t="s">
        <v>52</v>
      </c>
    </row>
    <row r="325" spans="1:39" ht="30" customHeight="1">
      <c r="A325" s="149" t="s">
        <v>9998</v>
      </c>
      <c r="B325" s="149" t="s">
        <v>9999</v>
      </c>
      <c r="C325" s="149">
        <v>7.72</v>
      </c>
      <c r="D325" s="149" t="s">
        <v>9990</v>
      </c>
      <c r="E325" s="151">
        <v>1307</v>
      </c>
      <c r="F325" s="152">
        <v>10090</v>
      </c>
      <c r="G325" s="151">
        <v>8031</v>
      </c>
      <c r="H325" s="152">
        <v>61999.3</v>
      </c>
      <c r="I325" s="151">
        <v>0</v>
      </c>
      <c r="J325" s="152">
        <v>0</v>
      </c>
      <c r="K325" s="151">
        <v>9338</v>
      </c>
      <c r="L325" s="152">
        <v>72089.3</v>
      </c>
      <c r="M325" s="150" t="s">
        <v>52</v>
      </c>
    </row>
    <row r="326" spans="1:39" ht="30" customHeight="1">
      <c r="A326" s="149" t="s">
        <v>10000</v>
      </c>
      <c r="B326" s="149" t="s">
        <v>10001</v>
      </c>
      <c r="C326" s="149">
        <v>1</v>
      </c>
      <c r="D326" s="149" t="s">
        <v>9855</v>
      </c>
      <c r="E326" s="151">
        <v>108000</v>
      </c>
      <c r="F326" s="152">
        <v>108000</v>
      </c>
      <c r="G326" s="151">
        <v>0</v>
      </c>
      <c r="H326" s="152">
        <v>0</v>
      </c>
      <c r="I326" s="151">
        <v>0</v>
      </c>
      <c r="J326" s="152">
        <v>0</v>
      </c>
      <c r="K326" s="151">
        <v>108000</v>
      </c>
      <c r="L326" s="152">
        <v>108000</v>
      </c>
      <c r="M326" s="150" t="s">
        <v>52</v>
      </c>
      <c r="N326" s="117" t="s">
        <v>757</v>
      </c>
    </row>
    <row r="327" spans="1:39" ht="30" customHeight="1">
      <c r="A327" s="149" t="s">
        <v>10002</v>
      </c>
      <c r="B327" s="149" t="s">
        <v>10003</v>
      </c>
      <c r="C327" s="149">
        <v>4</v>
      </c>
      <c r="D327" s="149" t="s">
        <v>10004</v>
      </c>
      <c r="E327" s="151">
        <v>38000</v>
      </c>
      <c r="F327" s="152">
        <v>152000</v>
      </c>
      <c r="G327" s="151">
        <v>0</v>
      </c>
      <c r="H327" s="152">
        <v>0</v>
      </c>
      <c r="I327" s="151">
        <v>0</v>
      </c>
      <c r="J327" s="152">
        <v>0</v>
      </c>
      <c r="K327" s="151">
        <v>38000</v>
      </c>
      <c r="L327" s="152">
        <v>152000</v>
      </c>
      <c r="M327" s="150" t="s">
        <v>52</v>
      </c>
      <c r="N327" s="7" t="s">
        <v>757</v>
      </c>
      <c r="O327" s="7" t="s">
        <v>815</v>
      </c>
      <c r="P327" s="7" t="s">
        <v>56</v>
      </c>
      <c r="Q327" s="7" t="s">
        <v>56</v>
      </c>
      <c r="R327" s="7" t="s">
        <v>57</v>
      </c>
      <c r="S327" s="120"/>
      <c r="T327" s="120"/>
      <c r="U327" s="120"/>
      <c r="V327" s="120"/>
      <c r="W327" s="120"/>
      <c r="X327" s="120"/>
      <c r="Y327" s="120"/>
      <c r="Z327" s="120"/>
      <c r="AA327" s="120"/>
      <c r="AB327" s="120"/>
      <c r="AC327" s="120"/>
      <c r="AD327" s="120"/>
      <c r="AE327" s="120"/>
      <c r="AF327" s="120"/>
      <c r="AG327" s="120"/>
      <c r="AH327" s="120"/>
      <c r="AI327" s="120"/>
      <c r="AJ327" s="7" t="s">
        <v>52</v>
      </c>
      <c r="AK327" s="7" t="s">
        <v>816</v>
      </c>
      <c r="AL327" s="7" t="s">
        <v>52</v>
      </c>
      <c r="AM327" s="7" t="s">
        <v>52</v>
      </c>
    </row>
    <row r="328" spans="1:39" ht="30" customHeight="1">
      <c r="A328" s="149" t="s">
        <v>9988</v>
      </c>
      <c r="B328" s="149" t="s">
        <v>9989</v>
      </c>
      <c r="C328" s="149">
        <v>24.31</v>
      </c>
      <c r="D328" s="149" t="s">
        <v>9990</v>
      </c>
      <c r="E328" s="151">
        <v>8893</v>
      </c>
      <c r="F328" s="152">
        <v>216188.79999999999</v>
      </c>
      <c r="G328" s="151">
        <v>17263</v>
      </c>
      <c r="H328" s="152">
        <v>419663.5</v>
      </c>
      <c r="I328" s="151">
        <v>0</v>
      </c>
      <c r="J328" s="152">
        <v>0</v>
      </c>
      <c r="K328" s="151">
        <v>26156</v>
      </c>
      <c r="L328" s="152">
        <v>635852.30000000005</v>
      </c>
      <c r="M328" s="150" t="s">
        <v>52</v>
      </c>
      <c r="N328" s="7" t="s">
        <v>63</v>
      </c>
      <c r="O328" s="7" t="s">
        <v>63</v>
      </c>
      <c r="P328" s="7" t="s">
        <v>52</v>
      </c>
      <c r="Q328" s="7" t="s">
        <v>52</v>
      </c>
      <c r="R328" s="7" t="s">
        <v>52</v>
      </c>
      <c r="S328" s="120"/>
      <c r="T328" s="120"/>
      <c r="U328" s="120"/>
      <c r="V328" s="120"/>
      <c r="W328" s="120"/>
      <c r="X328" s="120"/>
      <c r="Y328" s="120"/>
      <c r="Z328" s="120"/>
      <c r="AA328" s="120"/>
      <c r="AB328" s="120"/>
      <c r="AC328" s="120"/>
      <c r="AD328" s="120"/>
      <c r="AE328" s="120"/>
      <c r="AF328" s="120"/>
      <c r="AG328" s="120"/>
      <c r="AH328" s="120"/>
      <c r="AI328" s="120"/>
      <c r="AJ328" s="7" t="s">
        <v>52</v>
      </c>
      <c r="AK328" s="7" t="s">
        <v>52</v>
      </c>
      <c r="AL328" s="7" t="s">
        <v>57</v>
      </c>
      <c r="AM328" s="7" t="s">
        <v>52</v>
      </c>
    </row>
    <row r="329" spans="1:39" ht="30" customHeight="1">
      <c r="A329" s="149" t="s">
        <v>9982</v>
      </c>
      <c r="B329" s="149" t="s">
        <v>10005</v>
      </c>
      <c r="C329" s="149">
        <v>6.7</v>
      </c>
      <c r="D329" s="149" t="s">
        <v>9925</v>
      </c>
      <c r="E329" s="151">
        <v>0</v>
      </c>
      <c r="F329" s="152">
        <v>0</v>
      </c>
      <c r="G329" s="151">
        <v>22984</v>
      </c>
      <c r="H329" s="152">
        <v>153992.79999999999</v>
      </c>
      <c r="I329" s="151">
        <v>0</v>
      </c>
      <c r="J329" s="152">
        <v>0</v>
      </c>
      <c r="K329" s="151">
        <v>22984</v>
      </c>
      <c r="L329" s="152">
        <v>153992.79999999999</v>
      </c>
      <c r="M329" s="150" t="s">
        <v>52</v>
      </c>
    </row>
    <row r="330" spans="1:39" ht="30" customHeight="1">
      <c r="A330" s="149" t="s">
        <v>10006</v>
      </c>
      <c r="B330" s="149" t="s">
        <v>10007</v>
      </c>
      <c r="C330" s="149">
        <v>9</v>
      </c>
      <c r="D330" s="149" t="s">
        <v>9925</v>
      </c>
      <c r="E330" s="151">
        <v>196</v>
      </c>
      <c r="F330" s="152">
        <v>1764</v>
      </c>
      <c r="G330" s="151">
        <v>5240</v>
      </c>
      <c r="H330" s="152">
        <v>47160</v>
      </c>
      <c r="I330" s="151">
        <v>198</v>
      </c>
      <c r="J330" s="152">
        <v>1782</v>
      </c>
      <c r="K330" s="151">
        <v>5634</v>
      </c>
      <c r="L330" s="152">
        <v>50706</v>
      </c>
      <c r="M330" s="150" t="s">
        <v>52</v>
      </c>
    </row>
    <row r="331" spans="1:39" ht="30" customHeight="1">
      <c r="A331" s="149" t="s">
        <v>10008</v>
      </c>
      <c r="B331" s="149" t="s">
        <v>10009</v>
      </c>
      <c r="C331" s="149">
        <v>10</v>
      </c>
      <c r="D331" s="149" t="s">
        <v>9990</v>
      </c>
      <c r="E331" s="151">
        <v>5540</v>
      </c>
      <c r="F331" s="152">
        <v>55400</v>
      </c>
      <c r="G331" s="151">
        <v>0</v>
      </c>
      <c r="H331" s="152">
        <v>0</v>
      </c>
      <c r="I331" s="151">
        <v>0</v>
      </c>
      <c r="J331" s="152">
        <v>0</v>
      </c>
      <c r="K331" s="151">
        <v>5540</v>
      </c>
      <c r="L331" s="152">
        <v>55400</v>
      </c>
      <c r="M331" s="150" t="s">
        <v>52</v>
      </c>
    </row>
    <row r="332" spans="1:39" ht="30" customHeight="1">
      <c r="A332" s="149" t="s">
        <v>10010</v>
      </c>
      <c r="B332" s="149" t="s">
        <v>6674</v>
      </c>
      <c r="C332" s="149">
        <v>10</v>
      </c>
      <c r="D332" s="149" t="s">
        <v>9990</v>
      </c>
      <c r="E332" s="151">
        <v>49</v>
      </c>
      <c r="F332" s="152">
        <v>490</v>
      </c>
      <c r="G332" s="151">
        <v>356</v>
      </c>
      <c r="H332" s="152">
        <v>3560</v>
      </c>
      <c r="I332" s="151">
        <v>0</v>
      </c>
      <c r="J332" s="152">
        <v>0</v>
      </c>
      <c r="K332" s="151">
        <v>405</v>
      </c>
      <c r="L332" s="152">
        <v>4050</v>
      </c>
      <c r="M332" s="150" t="s">
        <v>52</v>
      </c>
    </row>
    <row r="333" spans="1:39" ht="30" customHeight="1">
      <c r="A333" s="149" t="s">
        <v>9860</v>
      </c>
      <c r="B333" s="149"/>
      <c r="C333" s="149"/>
      <c r="D333" s="149"/>
      <c r="E333" s="151"/>
      <c r="F333" s="152">
        <v>893364</v>
      </c>
      <c r="G333" s="151"/>
      <c r="H333" s="152">
        <v>686375</v>
      </c>
      <c r="I333" s="151"/>
      <c r="J333" s="152">
        <v>1782</v>
      </c>
      <c r="K333" s="151"/>
      <c r="L333" s="152">
        <v>1581521</v>
      </c>
      <c r="M333" s="150"/>
    </row>
    <row r="334" spans="1:39" ht="30" customHeight="1">
      <c r="A334" s="149"/>
      <c r="B334" s="149"/>
      <c r="C334" s="149"/>
      <c r="D334" s="149"/>
      <c r="E334" s="151"/>
      <c r="F334" s="152"/>
      <c r="G334" s="151"/>
      <c r="H334" s="152"/>
      <c r="I334" s="151"/>
      <c r="J334" s="152"/>
      <c r="K334" s="151"/>
      <c r="L334" s="152"/>
      <c r="M334" s="150"/>
    </row>
    <row r="335" spans="1:39" ht="30" customHeight="1">
      <c r="A335" s="149" t="s">
        <v>10011</v>
      </c>
      <c r="B335" s="149" t="s">
        <v>1296</v>
      </c>
      <c r="C335" s="149">
        <v>1</v>
      </c>
      <c r="D335" s="149" t="s">
        <v>1200</v>
      </c>
      <c r="E335" s="151"/>
      <c r="F335" s="152"/>
      <c r="G335" s="151"/>
      <c r="H335" s="152"/>
      <c r="I335" s="151"/>
      <c r="J335" s="152"/>
      <c r="K335" s="151"/>
      <c r="L335" s="152"/>
      <c r="M335" s="150" t="s">
        <v>52</v>
      </c>
    </row>
    <row r="336" spans="1:39" ht="30" customHeight="1">
      <c r="A336" s="149" t="s">
        <v>10012</v>
      </c>
      <c r="B336" s="149" t="s">
        <v>10013</v>
      </c>
      <c r="C336" s="149">
        <v>1</v>
      </c>
      <c r="D336" s="149" t="s">
        <v>9968</v>
      </c>
      <c r="E336" s="151">
        <v>8421</v>
      </c>
      <c r="F336" s="152">
        <v>8421</v>
      </c>
      <c r="G336" s="151">
        <v>280716</v>
      </c>
      <c r="H336" s="152">
        <v>280716</v>
      </c>
      <c r="I336" s="151">
        <v>0</v>
      </c>
      <c r="J336" s="152">
        <v>0</v>
      </c>
      <c r="K336" s="151">
        <v>289137</v>
      </c>
      <c r="L336" s="152">
        <v>289137</v>
      </c>
      <c r="M336" s="150" t="s">
        <v>52</v>
      </c>
    </row>
    <row r="337" spans="1:13" ht="30" customHeight="1">
      <c r="A337" s="149" t="s">
        <v>9908</v>
      </c>
      <c r="B337" s="149" t="s">
        <v>9909</v>
      </c>
      <c r="C337" s="149">
        <v>1</v>
      </c>
      <c r="D337" s="149" t="s">
        <v>9894</v>
      </c>
      <c r="E337" s="151">
        <v>0</v>
      </c>
      <c r="F337" s="152">
        <v>0</v>
      </c>
      <c r="G337" s="151">
        <v>0</v>
      </c>
      <c r="H337" s="152">
        <v>245626.5</v>
      </c>
      <c r="I337" s="151">
        <v>0</v>
      </c>
      <c r="J337" s="152">
        <v>0</v>
      </c>
      <c r="K337" s="151">
        <v>0</v>
      </c>
      <c r="L337" s="152">
        <v>245626.5</v>
      </c>
      <c r="M337" s="150" t="s">
        <v>9907</v>
      </c>
    </row>
    <row r="338" spans="1:13" ht="30" customHeight="1">
      <c r="A338" s="149" t="s">
        <v>9910</v>
      </c>
      <c r="B338" s="149" t="s">
        <v>9911</v>
      </c>
      <c r="C338" s="149">
        <v>1</v>
      </c>
      <c r="D338" s="149" t="s">
        <v>9894</v>
      </c>
      <c r="E338" s="151">
        <v>0</v>
      </c>
      <c r="F338" s="152">
        <v>2105.1999999999998</v>
      </c>
      <c r="G338" s="151">
        <v>0</v>
      </c>
      <c r="H338" s="152">
        <v>0</v>
      </c>
      <c r="I338" s="151">
        <v>0</v>
      </c>
      <c r="J338" s="152">
        <v>0</v>
      </c>
      <c r="K338" s="151">
        <v>0</v>
      </c>
      <c r="L338" s="152">
        <v>2105.1999999999998</v>
      </c>
      <c r="M338" s="150" t="s">
        <v>9907</v>
      </c>
    </row>
    <row r="339" spans="1:13" ht="30" customHeight="1">
      <c r="A339" s="149" t="s">
        <v>9912</v>
      </c>
      <c r="B339" s="149" t="s">
        <v>9913</v>
      </c>
      <c r="C339" s="149">
        <v>1</v>
      </c>
      <c r="D339" s="149" t="s">
        <v>9894</v>
      </c>
      <c r="E339" s="151">
        <v>0</v>
      </c>
      <c r="F339" s="152">
        <v>0</v>
      </c>
      <c r="G339" s="151">
        <v>0</v>
      </c>
      <c r="H339" s="152">
        <v>0</v>
      </c>
      <c r="I339" s="151">
        <v>0</v>
      </c>
      <c r="J339" s="152">
        <v>0</v>
      </c>
      <c r="K339" s="151">
        <v>0</v>
      </c>
      <c r="L339" s="152">
        <v>0</v>
      </c>
      <c r="M339" s="150" t="s">
        <v>9907</v>
      </c>
    </row>
    <row r="340" spans="1:13" ht="30" customHeight="1">
      <c r="A340" s="149" t="s">
        <v>9914</v>
      </c>
      <c r="B340" s="149" t="s">
        <v>9915</v>
      </c>
      <c r="C340" s="149">
        <v>1</v>
      </c>
      <c r="D340" s="149" t="s">
        <v>9894</v>
      </c>
      <c r="E340" s="151">
        <v>0</v>
      </c>
      <c r="F340" s="152">
        <v>0</v>
      </c>
      <c r="G340" s="151">
        <v>0</v>
      </c>
      <c r="H340" s="152">
        <v>157902.70000000001</v>
      </c>
      <c r="I340" s="151">
        <v>0</v>
      </c>
      <c r="J340" s="152">
        <v>0</v>
      </c>
      <c r="K340" s="151">
        <v>0</v>
      </c>
      <c r="L340" s="152">
        <v>157902.70000000001</v>
      </c>
      <c r="M340" s="150" t="s">
        <v>9907</v>
      </c>
    </row>
    <row r="341" spans="1:13" ht="30" customHeight="1">
      <c r="A341" s="149" t="s">
        <v>9860</v>
      </c>
      <c r="B341" s="149"/>
      <c r="C341" s="149"/>
      <c r="D341" s="149"/>
      <c r="E341" s="151"/>
      <c r="F341" s="152">
        <v>10526</v>
      </c>
      <c r="G341" s="151"/>
      <c r="H341" s="152">
        <v>684245</v>
      </c>
      <c r="I341" s="151"/>
      <c r="J341" s="152">
        <v>0</v>
      </c>
      <c r="K341" s="151"/>
      <c r="L341" s="152">
        <v>694771</v>
      </c>
      <c r="M341" s="150"/>
    </row>
    <row r="342" spans="1:13" ht="30" customHeight="1">
      <c r="A342" s="149"/>
      <c r="B342" s="149"/>
      <c r="C342" s="149"/>
      <c r="D342" s="149"/>
      <c r="E342" s="151"/>
      <c r="F342" s="152"/>
      <c r="G342" s="151"/>
      <c r="H342" s="152"/>
      <c r="I342" s="151"/>
      <c r="J342" s="152"/>
      <c r="K342" s="151"/>
      <c r="L342" s="152"/>
      <c r="M342" s="150"/>
    </row>
    <row r="343" spans="1:13" ht="30" customHeight="1">
      <c r="A343" s="149" t="s">
        <v>10014</v>
      </c>
      <c r="B343" s="149" t="s">
        <v>1302</v>
      </c>
      <c r="C343" s="149">
        <v>1</v>
      </c>
      <c r="D343" s="149" t="s">
        <v>64</v>
      </c>
      <c r="E343" s="151"/>
      <c r="F343" s="152"/>
      <c r="G343" s="151"/>
      <c r="H343" s="152"/>
      <c r="I343" s="151"/>
      <c r="J343" s="152"/>
      <c r="K343" s="151"/>
      <c r="L343" s="152"/>
      <c r="M343" s="150" t="s">
        <v>52</v>
      </c>
    </row>
    <row r="344" spans="1:13" ht="30" customHeight="1">
      <c r="A344" s="149" t="s">
        <v>10012</v>
      </c>
      <c r="B344" s="149" t="s">
        <v>10015</v>
      </c>
      <c r="C344" s="149">
        <v>1</v>
      </c>
      <c r="D344" s="149" t="s">
        <v>10016</v>
      </c>
      <c r="E344" s="151">
        <v>2893</v>
      </c>
      <c r="F344" s="152">
        <v>2893</v>
      </c>
      <c r="G344" s="151">
        <v>96435</v>
      </c>
      <c r="H344" s="152">
        <v>96435</v>
      </c>
      <c r="I344" s="151">
        <v>0</v>
      </c>
      <c r="J344" s="152">
        <v>0</v>
      </c>
      <c r="K344" s="151">
        <v>99328</v>
      </c>
      <c r="L344" s="152">
        <v>99328</v>
      </c>
      <c r="M344" s="150" t="s">
        <v>52</v>
      </c>
    </row>
    <row r="345" spans="1:13" ht="30" customHeight="1">
      <c r="A345" s="149" t="s">
        <v>9908</v>
      </c>
      <c r="B345" s="149" t="s">
        <v>9909</v>
      </c>
      <c r="C345" s="149">
        <v>1</v>
      </c>
      <c r="D345" s="149" t="s">
        <v>9894</v>
      </c>
      <c r="E345" s="151">
        <v>0</v>
      </c>
      <c r="F345" s="152">
        <v>0</v>
      </c>
      <c r="G345" s="151">
        <v>0</v>
      </c>
      <c r="H345" s="152">
        <v>84380.6</v>
      </c>
      <c r="I345" s="151">
        <v>0</v>
      </c>
      <c r="J345" s="152">
        <v>0</v>
      </c>
      <c r="K345" s="151">
        <v>0</v>
      </c>
      <c r="L345" s="152">
        <v>84380.6</v>
      </c>
      <c r="M345" s="150" t="s">
        <v>9907</v>
      </c>
    </row>
    <row r="346" spans="1:13" ht="30" customHeight="1">
      <c r="A346" s="149" t="s">
        <v>9910</v>
      </c>
      <c r="B346" s="149" t="s">
        <v>9911</v>
      </c>
      <c r="C346" s="149">
        <v>1</v>
      </c>
      <c r="D346" s="149" t="s">
        <v>9894</v>
      </c>
      <c r="E346" s="151">
        <v>0</v>
      </c>
      <c r="F346" s="152">
        <v>723.2</v>
      </c>
      <c r="G346" s="151">
        <v>0</v>
      </c>
      <c r="H346" s="152">
        <v>0</v>
      </c>
      <c r="I346" s="151">
        <v>0</v>
      </c>
      <c r="J346" s="152">
        <v>0</v>
      </c>
      <c r="K346" s="151">
        <v>0</v>
      </c>
      <c r="L346" s="152">
        <v>723.2</v>
      </c>
      <c r="M346" s="150" t="s">
        <v>9907</v>
      </c>
    </row>
    <row r="347" spans="1:13" ht="30" customHeight="1">
      <c r="A347" s="149" t="s">
        <v>9912</v>
      </c>
      <c r="B347" s="149" t="s">
        <v>9913</v>
      </c>
      <c r="C347" s="149">
        <v>1</v>
      </c>
      <c r="D347" s="149" t="s">
        <v>9894</v>
      </c>
      <c r="E347" s="151">
        <v>0</v>
      </c>
      <c r="F347" s="152">
        <v>0</v>
      </c>
      <c r="G347" s="151">
        <v>0</v>
      </c>
      <c r="H347" s="152">
        <v>0</v>
      </c>
      <c r="I347" s="151">
        <v>0</v>
      </c>
      <c r="J347" s="152">
        <v>0</v>
      </c>
      <c r="K347" s="151">
        <v>0</v>
      </c>
      <c r="L347" s="152">
        <v>0</v>
      </c>
      <c r="M347" s="150" t="s">
        <v>9907</v>
      </c>
    </row>
    <row r="348" spans="1:13" ht="30" customHeight="1">
      <c r="A348" s="149" t="s">
        <v>9914</v>
      </c>
      <c r="B348" s="149" t="s">
        <v>9915</v>
      </c>
      <c r="C348" s="149">
        <v>1</v>
      </c>
      <c r="D348" s="149" t="s">
        <v>9894</v>
      </c>
      <c r="E348" s="151">
        <v>0</v>
      </c>
      <c r="F348" s="152">
        <v>0</v>
      </c>
      <c r="G348" s="151">
        <v>0</v>
      </c>
      <c r="H348" s="152">
        <v>54244.6</v>
      </c>
      <c r="I348" s="151">
        <v>0</v>
      </c>
      <c r="J348" s="152">
        <v>0</v>
      </c>
      <c r="K348" s="151">
        <v>0</v>
      </c>
      <c r="L348" s="152">
        <v>54244.6</v>
      </c>
      <c r="M348" s="150" t="s">
        <v>9907</v>
      </c>
    </row>
    <row r="349" spans="1:13" ht="30" customHeight="1">
      <c r="A349" s="149" t="s">
        <v>9860</v>
      </c>
      <c r="B349" s="149"/>
      <c r="C349" s="149"/>
      <c r="D349" s="149"/>
      <c r="E349" s="151"/>
      <c r="F349" s="152">
        <v>3616</v>
      </c>
      <c r="G349" s="151"/>
      <c r="H349" s="152">
        <v>235060</v>
      </c>
      <c r="I349" s="151"/>
      <c r="J349" s="152">
        <v>0</v>
      </c>
      <c r="K349" s="151"/>
      <c r="L349" s="152">
        <v>238676</v>
      </c>
      <c r="M349" s="150"/>
    </row>
    <row r="350" spans="1:13" ht="30" customHeight="1">
      <c r="A350" s="149"/>
      <c r="B350" s="149"/>
      <c r="C350" s="149"/>
      <c r="D350" s="149"/>
      <c r="E350" s="151"/>
      <c r="F350" s="152"/>
      <c r="G350" s="151"/>
      <c r="H350" s="152"/>
      <c r="I350" s="151"/>
      <c r="J350" s="152"/>
      <c r="K350" s="151"/>
      <c r="L350" s="152"/>
      <c r="M350" s="150"/>
    </row>
    <row r="351" spans="1:13" ht="30" customHeight="1">
      <c r="A351" s="149" t="s">
        <v>10017</v>
      </c>
      <c r="B351" s="149" t="s">
        <v>1232</v>
      </c>
      <c r="C351" s="149">
        <v>1</v>
      </c>
      <c r="D351" s="149" t="s">
        <v>1200</v>
      </c>
      <c r="E351" s="151"/>
      <c r="F351" s="152"/>
      <c r="G351" s="151"/>
      <c r="H351" s="152"/>
      <c r="I351" s="151"/>
      <c r="J351" s="152"/>
      <c r="K351" s="151"/>
      <c r="L351" s="152"/>
      <c r="M351" s="150" t="s">
        <v>52</v>
      </c>
    </row>
    <row r="352" spans="1:13" ht="30" customHeight="1">
      <c r="A352" s="149" t="s">
        <v>10018</v>
      </c>
      <c r="B352" s="149" t="s">
        <v>10019</v>
      </c>
      <c r="C352" s="149">
        <v>1.5880000000000001</v>
      </c>
      <c r="D352" s="149" t="s">
        <v>10020</v>
      </c>
      <c r="E352" s="151">
        <v>9500</v>
      </c>
      <c r="F352" s="152">
        <v>15086</v>
      </c>
      <c r="G352" s="151">
        <v>0</v>
      </c>
      <c r="H352" s="152">
        <v>0</v>
      </c>
      <c r="I352" s="151">
        <v>0</v>
      </c>
      <c r="J352" s="152">
        <v>0</v>
      </c>
      <c r="K352" s="151">
        <v>9500</v>
      </c>
      <c r="L352" s="152">
        <v>15086</v>
      </c>
      <c r="M352" s="150" t="s">
        <v>52</v>
      </c>
    </row>
    <row r="353" spans="1:13" ht="30" customHeight="1">
      <c r="A353" s="149" t="s">
        <v>10021</v>
      </c>
      <c r="B353" s="149" t="s">
        <v>10022</v>
      </c>
      <c r="C353" s="149">
        <v>2.1429999999999998</v>
      </c>
      <c r="D353" s="149" t="s">
        <v>10023</v>
      </c>
      <c r="E353" s="151">
        <v>2736</v>
      </c>
      <c r="F353" s="152">
        <v>5863.2</v>
      </c>
      <c r="G353" s="151">
        <v>0</v>
      </c>
      <c r="H353" s="152">
        <v>0</v>
      </c>
      <c r="I353" s="151">
        <v>0</v>
      </c>
      <c r="J353" s="152">
        <v>0</v>
      </c>
      <c r="K353" s="151">
        <v>2736</v>
      </c>
      <c r="L353" s="152">
        <v>5863.2</v>
      </c>
      <c r="M353" s="150" t="s">
        <v>52</v>
      </c>
    </row>
    <row r="354" spans="1:13" ht="30" customHeight="1">
      <c r="A354" s="149" t="s">
        <v>10024</v>
      </c>
      <c r="B354" s="149" t="s">
        <v>10025</v>
      </c>
      <c r="C354" s="149">
        <v>0.25</v>
      </c>
      <c r="D354" s="149" t="s">
        <v>9855</v>
      </c>
      <c r="E354" s="151">
        <v>1020</v>
      </c>
      <c r="F354" s="152">
        <v>255</v>
      </c>
      <c r="G354" s="151">
        <v>0</v>
      </c>
      <c r="H354" s="152">
        <v>0</v>
      </c>
      <c r="I354" s="151">
        <v>0</v>
      </c>
      <c r="J354" s="152">
        <v>0</v>
      </c>
      <c r="K354" s="151">
        <v>1020</v>
      </c>
      <c r="L354" s="152">
        <v>255</v>
      </c>
      <c r="M354" s="150" t="s">
        <v>52</v>
      </c>
    </row>
    <row r="355" spans="1:13" ht="30" customHeight="1">
      <c r="A355" s="149" t="s">
        <v>10026</v>
      </c>
      <c r="B355" s="149" t="s">
        <v>10027</v>
      </c>
      <c r="C355" s="149">
        <v>2.8000000000000001E-2</v>
      </c>
      <c r="D355" s="149" t="s">
        <v>9855</v>
      </c>
      <c r="E355" s="151">
        <v>9130</v>
      </c>
      <c r="F355" s="152">
        <v>255.6</v>
      </c>
      <c r="G355" s="151">
        <v>0</v>
      </c>
      <c r="H355" s="152">
        <v>0</v>
      </c>
      <c r="I355" s="151">
        <v>0</v>
      </c>
      <c r="J355" s="152">
        <v>0</v>
      </c>
      <c r="K355" s="151">
        <v>9130</v>
      </c>
      <c r="L355" s="152">
        <v>255.6</v>
      </c>
      <c r="M355" s="150" t="s">
        <v>52</v>
      </c>
    </row>
    <row r="356" spans="1:13" ht="30" customHeight="1">
      <c r="A356" s="149" t="s">
        <v>10028</v>
      </c>
      <c r="B356" s="149" t="s">
        <v>10029</v>
      </c>
      <c r="C356" s="149">
        <v>2.4E-2</v>
      </c>
      <c r="D356" s="149" t="s">
        <v>9855</v>
      </c>
      <c r="E356" s="151">
        <v>16060</v>
      </c>
      <c r="F356" s="152">
        <v>385.4</v>
      </c>
      <c r="G356" s="151">
        <v>0</v>
      </c>
      <c r="H356" s="152">
        <v>0</v>
      </c>
      <c r="I356" s="151">
        <v>0</v>
      </c>
      <c r="J356" s="152">
        <v>0</v>
      </c>
      <c r="K356" s="151">
        <v>16060</v>
      </c>
      <c r="L356" s="152">
        <v>385.4</v>
      </c>
      <c r="M356" s="150" t="s">
        <v>52</v>
      </c>
    </row>
    <row r="357" spans="1:13" ht="30" customHeight="1">
      <c r="A357" s="149" t="s">
        <v>10030</v>
      </c>
      <c r="B357" s="149" t="s">
        <v>10031</v>
      </c>
      <c r="C357" s="149">
        <v>0.01</v>
      </c>
      <c r="D357" s="149" t="s">
        <v>9855</v>
      </c>
      <c r="E357" s="151">
        <v>5150</v>
      </c>
      <c r="F357" s="152">
        <v>51.5</v>
      </c>
      <c r="G357" s="151">
        <v>0</v>
      </c>
      <c r="H357" s="152">
        <v>0</v>
      </c>
      <c r="I357" s="151">
        <v>0</v>
      </c>
      <c r="J357" s="152">
        <v>0</v>
      </c>
      <c r="K357" s="151">
        <v>5150</v>
      </c>
      <c r="L357" s="152">
        <v>51.5</v>
      </c>
      <c r="M357" s="150" t="s">
        <v>52</v>
      </c>
    </row>
    <row r="358" spans="1:13" ht="30" customHeight="1">
      <c r="A358" s="149" t="s">
        <v>10032</v>
      </c>
      <c r="B358" s="149" t="s">
        <v>10033</v>
      </c>
      <c r="C358" s="149">
        <v>4.0000000000000002E-4</v>
      </c>
      <c r="D358" s="149" t="s">
        <v>10034</v>
      </c>
      <c r="E358" s="151">
        <v>15000000</v>
      </c>
      <c r="F358" s="152">
        <v>6000</v>
      </c>
      <c r="G358" s="151">
        <v>0</v>
      </c>
      <c r="H358" s="152">
        <v>0</v>
      </c>
      <c r="I358" s="151">
        <v>0</v>
      </c>
      <c r="J358" s="152">
        <v>0</v>
      </c>
      <c r="K358" s="151">
        <v>15000000</v>
      </c>
      <c r="L358" s="152">
        <v>6000</v>
      </c>
      <c r="M358" s="150" t="s">
        <v>52</v>
      </c>
    </row>
    <row r="359" spans="1:13" ht="30" customHeight="1">
      <c r="A359" s="149" t="s">
        <v>10035</v>
      </c>
      <c r="B359" s="149" t="s">
        <v>10033</v>
      </c>
      <c r="C359" s="149">
        <v>0.23599999999999999</v>
      </c>
      <c r="D359" s="149" t="s">
        <v>9855</v>
      </c>
      <c r="E359" s="151">
        <v>45000</v>
      </c>
      <c r="F359" s="152">
        <v>10620</v>
      </c>
      <c r="G359" s="151">
        <v>0</v>
      </c>
      <c r="H359" s="152">
        <v>0</v>
      </c>
      <c r="I359" s="151">
        <v>0</v>
      </c>
      <c r="J359" s="152">
        <v>0</v>
      </c>
      <c r="K359" s="151">
        <v>45000</v>
      </c>
      <c r="L359" s="152">
        <v>10620</v>
      </c>
      <c r="M359" s="150" t="s">
        <v>52</v>
      </c>
    </row>
    <row r="360" spans="1:13" ht="30" customHeight="1">
      <c r="A360" s="149" t="s">
        <v>10036</v>
      </c>
      <c r="B360" s="149" t="s">
        <v>6674</v>
      </c>
      <c r="C360" s="149">
        <v>22.5</v>
      </c>
      <c r="D360" s="149" t="s">
        <v>10037</v>
      </c>
      <c r="E360" s="151">
        <v>15</v>
      </c>
      <c r="F360" s="152">
        <v>337.5</v>
      </c>
      <c r="G360" s="151">
        <v>0</v>
      </c>
      <c r="H360" s="152">
        <v>0</v>
      </c>
      <c r="I360" s="151">
        <v>0</v>
      </c>
      <c r="J360" s="152">
        <v>0</v>
      </c>
      <c r="K360" s="151">
        <v>15</v>
      </c>
      <c r="L360" s="152">
        <v>337.5</v>
      </c>
      <c r="M360" s="150" t="s">
        <v>52</v>
      </c>
    </row>
    <row r="361" spans="1:13" ht="30" customHeight="1">
      <c r="A361" s="149" t="s">
        <v>10038</v>
      </c>
      <c r="B361" s="149" t="s">
        <v>6674</v>
      </c>
      <c r="C361" s="149">
        <v>22.5</v>
      </c>
      <c r="D361" s="149" t="s">
        <v>10037</v>
      </c>
      <c r="E361" s="151">
        <v>12</v>
      </c>
      <c r="F361" s="152">
        <v>270</v>
      </c>
      <c r="G361" s="151">
        <v>0</v>
      </c>
      <c r="H361" s="152">
        <v>0</v>
      </c>
      <c r="I361" s="151">
        <v>0</v>
      </c>
      <c r="J361" s="152">
        <v>0</v>
      </c>
      <c r="K361" s="151">
        <v>12</v>
      </c>
      <c r="L361" s="152">
        <v>270</v>
      </c>
      <c r="M361" s="150" t="s">
        <v>52</v>
      </c>
    </row>
    <row r="362" spans="1:13" ht="30" customHeight="1">
      <c r="A362" s="149" t="s">
        <v>10039</v>
      </c>
      <c r="B362" s="149" t="s">
        <v>6674</v>
      </c>
      <c r="C362" s="149">
        <v>22.5</v>
      </c>
      <c r="D362" s="149" t="s">
        <v>10037</v>
      </c>
      <c r="E362" s="151">
        <v>9</v>
      </c>
      <c r="F362" s="152">
        <v>202.5</v>
      </c>
      <c r="G362" s="151">
        <v>0</v>
      </c>
      <c r="H362" s="152">
        <v>0</v>
      </c>
      <c r="I362" s="151">
        <v>0</v>
      </c>
      <c r="J362" s="152">
        <v>0</v>
      </c>
      <c r="K362" s="151">
        <v>9</v>
      </c>
      <c r="L362" s="152">
        <v>202.5</v>
      </c>
      <c r="M362" s="150" t="s">
        <v>52</v>
      </c>
    </row>
    <row r="363" spans="1:13" ht="30" customHeight="1">
      <c r="A363" s="149" t="s">
        <v>10040</v>
      </c>
      <c r="B363" s="149" t="s">
        <v>6674</v>
      </c>
      <c r="C363" s="149">
        <v>0.26</v>
      </c>
      <c r="D363" s="149" t="s">
        <v>9897</v>
      </c>
      <c r="E363" s="151">
        <v>0</v>
      </c>
      <c r="F363" s="152">
        <v>0</v>
      </c>
      <c r="G363" s="151">
        <v>143509</v>
      </c>
      <c r="H363" s="152">
        <v>37312.300000000003</v>
      </c>
      <c r="I363" s="151">
        <v>0</v>
      </c>
      <c r="J363" s="152">
        <v>0</v>
      </c>
      <c r="K363" s="151">
        <v>143509</v>
      </c>
      <c r="L363" s="152">
        <v>37312.300000000003</v>
      </c>
      <c r="M363" s="150" t="s">
        <v>52</v>
      </c>
    </row>
    <row r="364" spans="1:13" ht="30" customHeight="1">
      <c r="A364" s="149" t="s">
        <v>10041</v>
      </c>
      <c r="B364" s="149" t="s">
        <v>6674</v>
      </c>
      <c r="C364" s="149">
        <v>0.22</v>
      </c>
      <c r="D364" s="149" t="s">
        <v>9897</v>
      </c>
      <c r="E364" s="151">
        <v>0</v>
      </c>
      <c r="F364" s="152">
        <v>0</v>
      </c>
      <c r="G364" s="151">
        <v>115272</v>
      </c>
      <c r="H364" s="152">
        <v>25359.8</v>
      </c>
      <c r="I364" s="151">
        <v>0</v>
      </c>
      <c r="J364" s="152">
        <v>0</v>
      </c>
      <c r="K364" s="151">
        <v>115272</v>
      </c>
      <c r="L364" s="152">
        <v>25359.8</v>
      </c>
      <c r="M364" s="150" t="s">
        <v>52</v>
      </c>
    </row>
    <row r="365" spans="1:13" ht="30" customHeight="1">
      <c r="A365" s="149" t="s">
        <v>9898</v>
      </c>
      <c r="B365" s="149" t="s">
        <v>6674</v>
      </c>
      <c r="C365" s="149">
        <v>0.12</v>
      </c>
      <c r="D365" s="149" t="s">
        <v>9897</v>
      </c>
      <c r="E365" s="151">
        <v>0</v>
      </c>
      <c r="F365" s="152">
        <v>0</v>
      </c>
      <c r="G365" s="151">
        <v>94338</v>
      </c>
      <c r="H365" s="152">
        <v>11320.5</v>
      </c>
      <c r="I365" s="151">
        <v>0</v>
      </c>
      <c r="J365" s="152">
        <v>0</v>
      </c>
      <c r="K365" s="151">
        <v>94338</v>
      </c>
      <c r="L365" s="152">
        <v>11320.5</v>
      </c>
      <c r="M365" s="150" t="s">
        <v>52</v>
      </c>
    </row>
    <row r="366" spans="1:13" ht="30" customHeight="1">
      <c r="A366" s="149" t="s">
        <v>9960</v>
      </c>
      <c r="B366" s="149" t="s">
        <v>6674</v>
      </c>
      <c r="C366" s="149">
        <v>7.0000000000000007E-2</v>
      </c>
      <c r="D366" s="149" t="s">
        <v>9897</v>
      </c>
      <c r="E366" s="151">
        <v>0</v>
      </c>
      <c r="F366" s="152">
        <v>0</v>
      </c>
      <c r="G366" s="151">
        <v>96512</v>
      </c>
      <c r="H366" s="152">
        <v>6755.8</v>
      </c>
      <c r="I366" s="151">
        <v>0</v>
      </c>
      <c r="J366" s="152">
        <v>0</v>
      </c>
      <c r="K366" s="151">
        <v>96512</v>
      </c>
      <c r="L366" s="152">
        <v>6755.8</v>
      </c>
      <c r="M366" s="150" t="s">
        <v>52</v>
      </c>
    </row>
    <row r="367" spans="1:13" ht="30" customHeight="1">
      <c r="A367" s="149" t="s">
        <v>10042</v>
      </c>
      <c r="B367" s="149" t="s">
        <v>10043</v>
      </c>
      <c r="C367" s="149">
        <v>2.5000000000000001E-2</v>
      </c>
      <c r="D367" s="149" t="s">
        <v>9897</v>
      </c>
      <c r="E367" s="151">
        <v>0</v>
      </c>
      <c r="F367" s="152">
        <v>0</v>
      </c>
      <c r="G367" s="151">
        <v>215672</v>
      </c>
      <c r="H367" s="152">
        <v>5391.8</v>
      </c>
      <c r="I367" s="151">
        <v>0</v>
      </c>
      <c r="J367" s="152">
        <v>0</v>
      </c>
      <c r="K367" s="151">
        <v>215672</v>
      </c>
      <c r="L367" s="152">
        <v>5391.8</v>
      </c>
      <c r="M367" s="150" t="s">
        <v>52</v>
      </c>
    </row>
    <row r="368" spans="1:13" ht="30" customHeight="1">
      <c r="A368" s="149" t="s">
        <v>10044</v>
      </c>
      <c r="B368" s="149" t="s">
        <v>6674</v>
      </c>
      <c r="C368" s="149">
        <v>2.5000000000000001E-2</v>
      </c>
      <c r="D368" s="149" t="s">
        <v>9897</v>
      </c>
      <c r="E368" s="151">
        <v>0</v>
      </c>
      <c r="F368" s="152">
        <v>0</v>
      </c>
      <c r="G368" s="151">
        <v>99902</v>
      </c>
      <c r="H368" s="152">
        <v>2497.5</v>
      </c>
      <c r="I368" s="151">
        <v>0</v>
      </c>
      <c r="J368" s="152">
        <v>0</v>
      </c>
      <c r="K368" s="151">
        <v>99902</v>
      </c>
      <c r="L368" s="152">
        <v>2497.5</v>
      </c>
      <c r="M368" s="150" t="s">
        <v>52</v>
      </c>
    </row>
    <row r="369" spans="1:13" ht="30" customHeight="1">
      <c r="A369" s="149" t="s">
        <v>10045</v>
      </c>
      <c r="B369" s="149" t="s">
        <v>10046</v>
      </c>
      <c r="C369" s="149">
        <v>0.58379999999999999</v>
      </c>
      <c r="D369" s="149" t="s">
        <v>9901</v>
      </c>
      <c r="E369" s="151">
        <v>0</v>
      </c>
      <c r="F369" s="152">
        <v>0</v>
      </c>
      <c r="G369" s="151">
        <v>20106</v>
      </c>
      <c r="H369" s="152">
        <v>11737.8</v>
      </c>
      <c r="I369" s="151">
        <v>25310</v>
      </c>
      <c r="J369" s="152">
        <v>14775.9</v>
      </c>
      <c r="K369" s="151">
        <v>45416</v>
      </c>
      <c r="L369" s="152">
        <v>26513.699999999997</v>
      </c>
      <c r="M369" s="150" t="s">
        <v>52</v>
      </c>
    </row>
    <row r="370" spans="1:13" ht="30" customHeight="1">
      <c r="A370" s="149" t="s">
        <v>10047</v>
      </c>
      <c r="B370" s="149" t="s">
        <v>10048</v>
      </c>
      <c r="C370" s="149">
        <v>1.0832999999999999</v>
      </c>
      <c r="D370" s="149" t="s">
        <v>9901</v>
      </c>
      <c r="E370" s="151">
        <v>1337</v>
      </c>
      <c r="F370" s="152">
        <v>1448.3</v>
      </c>
      <c r="G370" s="151">
        <v>0</v>
      </c>
      <c r="H370" s="152">
        <v>0</v>
      </c>
      <c r="I370" s="151">
        <v>89</v>
      </c>
      <c r="J370" s="152">
        <v>96.4</v>
      </c>
      <c r="K370" s="151">
        <v>1426</v>
      </c>
      <c r="L370" s="152">
        <v>1544.7</v>
      </c>
      <c r="M370" s="150" t="s">
        <v>52</v>
      </c>
    </row>
    <row r="371" spans="1:13" ht="30" customHeight="1">
      <c r="A371" s="149" t="s">
        <v>10049</v>
      </c>
      <c r="B371" s="149" t="s">
        <v>10050</v>
      </c>
      <c r="C371" s="149">
        <v>0.66110000000000002</v>
      </c>
      <c r="D371" s="149" t="s">
        <v>9901</v>
      </c>
      <c r="E371" s="151">
        <v>4980</v>
      </c>
      <c r="F371" s="152">
        <v>3292.2</v>
      </c>
      <c r="G371" s="151">
        <v>20106</v>
      </c>
      <c r="H371" s="152">
        <v>13292</v>
      </c>
      <c r="I371" s="151">
        <v>2706</v>
      </c>
      <c r="J371" s="152">
        <v>1788.9</v>
      </c>
      <c r="K371" s="151">
        <v>27792</v>
      </c>
      <c r="L371" s="152">
        <v>18373.100000000002</v>
      </c>
      <c r="M371" s="150" t="s">
        <v>52</v>
      </c>
    </row>
    <row r="372" spans="1:13" ht="30" customHeight="1">
      <c r="A372" s="149" t="s">
        <v>10051</v>
      </c>
      <c r="B372" s="149" t="s">
        <v>10052</v>
      </c>
      <c r="C372" s="149">
        <v>8.3000000000000004E-2</v>
      </c>
      <c r="D372" s="149" t="s">
        <v>9901</v>
      </c>
      <c r="E372" s="151">
        <v>0</v>
      </c>
      <c r="F372" s="152">
        <v>0</v>
      </c>
      <c r="G372" s="151">
        <v>0</v>
      </c>
      <c r="H372" s="152">
        <v>0</v>
      </c>
      <c r="I372" s="151">
        <v>5870</v>
      </c>
      <c r="J372" s="152">
        <v>487.2</v>
      </c>
      <c r="K372" s="151">
        <v>5870</v>
      </c>
      <c r="L372" s="152">
        <v>487.2</v>
      </c>
      <c r="M372" s="150" t="s">
        <v>52</v>
      </c>
    </row>
    <row r="373" spans="1:13" ht="30" customHeight="1">
      <c r="A373" s="149" t="s">
        <v>10053</v>
      </c>
      <c r="B373" s="149" t="s">
        <v>10054</v>
      </c>
      <c r="C373" s="149">
        <v>0.2</v>
      </c>
      <c r="D373" s="149" t="s">
        <v>10055</v>
      </c>
      <c r="E373" s="151">
        <v>0</v>
      </c>
      <c r="F373" s="152">
        <v>0</v>
      </c>
      <c r="G373" s="151">
        <v>0</v>
      </c>
      <c r="H373" s="152">
        <v>0</v>
      </c>
      <c r="I373" s="151">
        <v>4619</v>
      </c>
      <c r="J373" s="152">
        <v>923.8</v>
      </c>
      <c r="K373" s="151">
        <v>4619</v>
      </c>
      <c r="L373" s="152">
        <v>923.8</v>
      </c>
      <c r="M373" s="150" t="s">
        <v>52</v>
      </c>
    </row>
    <row r="374" spans="1:13" ht="30" customHeight="1">
      <c r="A374" s="149" t="s">
        <v>10056</v>
      </c>
      <c r="B374" s="149" t="s">
        <v>10057</v>
      </c>
      <c r="C374" s="149">
        <v>10</v>
      </c>
      <c r="D374" s="149" t="s">
        <v>9894</v>
      </c>
      <c r="E374" s="151">
        <v>0</v>
      </c>
      <c r="F374" s="152">
        <v>3932.6</v>
      </c>
      <c r="G374" s="151">
        <v>0</v>
      </c>
      <c r="H374" s="152">
        <v>0</v>
      </c>
      <c r="I374" s="151">
        <v>0</v>
      </c>
      <c r="J374" s="152">
        <v>0</v>
      </c>
      <c r="K374" s="151">
        <v>0</v>
      </c>
      <c r="L374" s="152">
        <v>3932.6</v>
      </c>
      <c r="M374" s="150" t="s">
        <v>52</v>
      </c>
    </row>
    <row r="375" spans="1:13" ht="30" customHeight="1">
      <c r="A375" s="149" t="s">
        <v>9860</v>
      </c>
      <c r="B375" s="149"/>
      <c r="C375" s="149"/>
      <c r="D375" s="149"/>
      <c r="E375" s="151"/>
      <c r="F375" s="152">
        <v>47999</v>
      </c>
      <c r="G375" s="151"/>
      <c r="H375" s="152">
        <v>113667</v>
      </c>
      <c r="I375" s="151"/>
      <c r="J375" s="152">
        <v>18072</v>
      </c>
      <c r="K375" s="151"/>
      <c r="L375" s="152">
        <v>179738</v>
      </c>
      <c r="M375" s="150"/>
    </row>
    <row r="376" spans="1:13" ht="30" customHeight="1">
      <c r="A376" s="149"/>
      <c r="B376" s="149"/>
      <c r="C376" s="149"/>
      <c r="D376" s="149"/>
      <c r="E376" s="151"/>
      <c r="F376" s="152"/>
      <c r="G376" s="151"/>
      <c r="H376" s="152"/>
      <c r="I376" s="151"/>
      <c r="J376" s="152"/>
      <c r="K376" s="151"/>
      <c r="L376" s="152"/>
      <c r="M376" s="150"/>
    </row>
    <row r="377" spans="1:13" ht="30" customHeight="1">
      <c r="A377" s="149" t="s">
        <v>10058</v>
      </c>
      <c r="B377" s="149" t="s">
        <v>1247</v>
      </c>
      <c r="C377" s="149">
        <v>1</v>
      </c>
      <c r="D377" s="149" t="s">
        <v>1200</v>
      </c>
      <c r="E377" s="151"/>
      <c r="F377" s="152"/>
      <c r="G377" s="151"/>
      <c r="H377" s="152"/>
      <c r="I377" s="151"/>
      <c r="J377" s="152"/>
      <c r="K377" s="151"/>
      <c r="L377" s="152"/>
      <c r="M377" s="150" t="s">
        <v>52</v>
      </c>
    </row>
    <row r="378" spans="1:13" ht="30" customHeight="1">
      <c r="A378" s="149" t="s">
        <v>10018</v>
      </c>
      <c r="B378" s="149" t="s">
        <v>10019</v>
      </c>
      <c r="C378" s="149">
        <v>1.905</v>
      </c>
      <c r="D378" s="149" t="s">
        <v>10020</v>
      </c>
      <c r="E378" s="151">
        <v>9500</v>
      </c>
      <c r="F378" s="152">
        <v>18097.5</v>
      </c>
      <c r="G378" s="151">
        <v>0</v>
      </c>
      <c r="H378" s="152">
        <v>0</v>
      </c>
      <c r="I378" s="151">
        <v>0</v>
      </c>
      <c r="J378" s="152">
        <v>0</v>
      </c>
      <c r="K378" s="151">
        <v>9500</v>
      </c>
      <c r="L378" s="152">
        <v>18097.5</v>
      </c>
      <c r="M378" s="150" t="s">
        <v>52</v>
      </c>
    </row>
    <row r="379" spans="1:13" ht="30" customHeight="1">
      <c r="A379" s="149" t="s">
        <v>10021</v>
      </c>
      <c r="B379" s="149" t="s">
        <v>10022</v>
      </c>
      <c r="C379" s="149">
        <v>2.5710000000000002</v>
      </c>
      <c r="D379" s="149" t="s">
        <v>10023</v>
      </c>
      <c r="E379" s="151">
        <v>2736</v>
      </c>
      <c r="F379" s="152">
        <v>7034.2</v>
      </c>
      <c r="G379" s="151">
        <v>0</v>
      </c>
      <c r="H379" s="152">
        <v>0</v>
      </c>
      <c r="I379" s="151">
        <v>0</v>
      </c>
      <c r="J379" s="152">
        <v>0</v>
      </c>
      <c r="K379" s="151">
        <v>2736</v>
      </c>
      <c r="L379" s="152">
        <v>7034.2</v>
      </c>
      <c r="M379" s="150" t="s">
        <v>52</v>
      </c>
    </row>
    <row r="380" spans="1:13" ht="30" customHeight="1">
      <c r="A380" s="149" t="s">
        <v>10024</v>
      </c>
      <c r="B380" s="149" t="s">
        <v>10025</v>
      </c>
      <c r="C380" s="149">
        <v>0.3</v>
      </c>
      <c r="D380" s="149" t="s">
        <v>9855</v>
      </c>
      <c r="E380" s="151">
        <v>1020</v>
      </c>
      <c r="F380" s="152">
        <v>306</v>
      </c>
      <c r="G380" s="151">
        <v>0</v>
      </c>
      <c r="H380" s="152">
        <v>0</v>
      </c>
      <c r="I380" s="151">
        <v>0</v>
      </c>
      <c r="J380" s="152">
        <v>0</v>
      </c>
      <c r="K380" s="151">
        <v>1020</v>
      </c>
      <c r="L380" s="152">
        <v>306</v>
      </c>
      <c r="M380" s="150" t="s">
        <v>52</v>
      </c>
    </row>
    <row r="381" spans="1:13" ht="30" customHeight="1">
      <c r="A381" s="149" t="s">
        <v>10026</v>
      </c>
      <c r="B381" s="149" t="s">
        <v>10027</v>
      </c>
      <c r="C381" s="149">
        <v>3.3000000000000002E-2</v>
      </c>
      <c r="D381" s="149" t="s">
        <v>9855</v>
      </c>
      <c r="E381" s="151">
        <v>9130</v>
      </c>
      <c r="F381" s="152">
        <v>301.2</v>
      </c>
      <c r="G381" s="151">
        <v>0</v>
      </c>
      <c r="H381" s="152">
        <v>0</v>
      </c>
      <c r="I381" s="151">
        <v>0</v>
      </c>
      <c r="J381" s="152">
        <v>0</v>
      </c>
      <c r="K381" s="151">
        <v>9130</v>
      </c>
      <c r="L381" s="152">
        <v>301.2</v>
      </c>
      <c r="M381" s="150" t="s">
        <v>52</v>
      </c>
    </row>
    <row r="382" spans="1:13" ht="30" customHeight="1">
      <c r="A382" s="149" t="s">
        <v>10028</v>
      </c>
      <c r="B382" s="149" t="s">
        <v>10029</v>
      </c>
      <c r="C382" s="149">
        <v>2.8000000000000001E-2</v>
      </c>
      <c r="D382" s="149" t="s">
        <v>9855</v>
      </c>
      <c r="E382" s="151">
        <v>16060</v>
      </c>
      <c r="F382" s="152">
        <v>449.6</v>
      </c>
      <c r="G382" s="151">
        <v>0</v>
      </c>
      <c r="H382" s="152">
        <v>0</v>
      </c>
      <c r="I382" s="151">
        <v>0</v>
      </c>
      <c r="J382" s="152">
        <v>0</v>
      </c>
      <c r="K382" s="151">
        <v>16060</v>
      </c>
      <c r="L382" s="152">
        <v>449.6</v>
      </c>
      <c r="M382" s="150" t="s">
        <v>52</v>
      </c>
    </row>
    <row r="383" spans="1:13" ht="30" customHeight="1">
      <c r="A383" s="149" t="s">
        <v>10030</v>
      </c>
      <c r="B383" s="149" t="s">
        <v>10031</v>
      </c>
      <c r="C383" s="149">
        <v>1.2E-2</v>
      </c>
      <c r="D383" s="149" t="s">
        <v>9855</v>
      </c>
      <c r="E383" s="151">
        <v>5150</v>
      </c>
      <c r="F383" s="152">
        <v>61.8</v>
      </c>
      <c r="G383" s="151">
        <v>0</v>
      </c>
      <c r="H383" s="152">
        <v>0</v>
      </c>
      <c r="I383" s="151">
        <v>0</v>
      </c>
      <c r="J383" s="152">
        <v>0</v>
      </c>
      <c r="K383" s="151">
        <v>5150</v>
      </c>
      <c r="L383" s="152">
        <v>61.8</v>
      </c>
      <c r="M383" s="150" t="s">
        <v>52</v>
      </c>
    </row>
    <row r="384" spans="1:13" ht="30" customHeight="1">
      <c r="A384" s="149" t="s">
        <v>10032</v>
      </c>
      <c r="B384" s="149" t="s">
        <v>10033</v>
      </c>
      <c r="C384" s="149">
        <v>5.0000000000000001E-4</v>
      </c>
      <c r="D384" s="149" t="s">
        <v>10034</v>
      </c>
      <c r="E384" s="151">
        <v>15000000</v>
      </c>
      <c r="F384" s="152">
        <v>7500</v>
      </c>
      <c r="G384" s="151">
        <v>0</v>
      </c>
      <c r="H384" s="152">
        <v>0</v>
      </c>
      <c r="I384" s="151">
        <v>0</v>
      </c>
      <c r="J384" s="152">
        <v>0</v>
      </c>
      <c r="K384" s="151">
        <v>15000000</v>
      </c>
      <c r="L384" s="152">
        <v>7500</v>
      </c>
      <c r="M384" s="150" t="s">
        <v>52</v>
      </c>
    </row>
    <row r="385" spans="1:13" ht="30" customHeight="1">
      <c r="A385" s="149" t="s">
        <v>10035</v>
      </c>
      <c r="B385" s="149" t="s">
        <v>10033</v>
      </c>
      <c r="C385" s="149">
        <v>0.28299999999999997</v>
      </c>
      <c r="D385" s="149" t="s">
        <v>9855</v>
      </c>
      <c r="E385" s="151">
        <v>45000</v>
      </c>
      <c r="F385" s="152">
        <v>12735</v>
      </c>
      <c r="G385" s="151">
        <v>0</v>
      </c>
      <c r="H385" s="152">
        <v>0</v>
      </c>
      <c r="I385" s="151">
        <v>0</v>
      </c>
      <c r="J385" s="152">
        <v>0</v>
      </c>
      <c r="K385" s="151">
        <v>45000</v>
      </c>
      <c r="L385" s="152">
        <v>12735</v>
      </c>
      <c r="M385" s="150" t="s">
        <v>52</v>
      </c>
    </row>
    <row r="386" spans="1:13" ht="30" customHeight="1">
      <c r="A386" s="149" t="s">
        <v>10036</v>
      </c>
      <c r="B386" s="149" t="s">
        <v>6674</v>
      </c>
      <c r="C386" s="149">
        <v>22.5</v>
      </c>
      <c r="D386" s="149" t="s">
        <v>10037</v>
      </c>
      <c r="E386" s="151">
        <v>15</v>
      </c>
      <c r="F386" s="152">
        <v>337.5</v>
      </c>
      <c r="G386" s="151">
        <v>0</v>
      </c>
      <c r="H386" s="152">
        <v>0</v>
      </c>
      <c r="I386" s="151">
        <v>0</v>
      </c>
      <c r="J386" s="152">
        <v>0</v>
      </c>
      <c r="K386" s="151">
        <v>15</v>
      </c>
      <c r="L386" s="152">
        <v>337.5</v>
      </c>
      <c r="M386" s="150" t="s">
        <v>52</v>
      </c>
    </row>
    <row r="387" spans="1:13" ht="30" customHeight="1">
      <c r="A387" s="149" t="s">
        <v>10038</v>
      </c>
      <c r="B387" s="149" t="s">
        <v>6674</v>
      </c>
      <c r="C387" s="149">
        <v>22.5</v>
      </c>
      <c r="D387" s="149" t="s">
        <v>10037</v>
      </c>
      <c r="E387" s="151">
        <v>12</v>
      </c>
      <c r="F387" s="152">
        <v>270</v>
      </c>
      <c r="G387" s="151">
        <v>0</v>
      </c>
      <c r="H387" s="152">
        <v>0</v>
      </c>
      <c r="I387" s="151">
        <v>0</v>
      </c>
      <c r="J387" s="152">
        <v>0</v>
      </c>
      <c r="K387" s="151">
        <v>12</v>
      </c>
      <c r="L387" s="152">
        <v>270</v>
      </c>
      <c r="M387" s="150" t="s">
        <v>52</v>
      </c>
    </row>
    <row r="388" spans="1:13" ht="30" customHeight="1">
      <c r="A388" s="149" t="s">
        <v>10039</v>
      </c>
      <c r="B388" s="149" t="s">
        <v>6674</v>
      </c>
      <c r="C388" s="149">
        <v>22.5</v>
      </c>
      <c r="D388" s="149" t="s">
        <v>10037</v>
      </c>
      <c r="E388" s="151">
        <v>9</v>
      </c>
      <c r="F388" s="152">
        <v>202.5</v>
      </c>
      <c r="G388" s="151">
        <v>0</v>
      </c>
      <c r="H388" s="152">
        <v>0</v>
      </c>
      <c r="I388" s="151">
        <v>0</v>
      </c>
      <c r="J388" s="152">
        <v>0</v>
      </c>
      <c r="K388" s="151">
        <v>9</v>
      </c>
      <c r="L388" s="152">
        <v>202.5</v>
      </c>
      <c r="M388" s="150" t="s">
        <v>52</v>
      </c>
    </row>
    <row r="389" spans="1:13" ht="30" customHeight="1">
      <c r="A389" s="149" t="s">
        <v>10040</v>
      </c>
      <c r="B389" s="149" t="s">
        <v>6674</v>
      </c>
      <c r="C389" s="149">
        <v>0.28000000000000003</v>
      </c>
      <c r="D389" s="149" t="s">
        <v>9897</v>
      </c>
      <c r="E389" s="151">
        <v>0</v>
      </c>
      <c r="F389" s="152">
        <v>0</v>
      </c>
      <c r="G389" s="151">
        <v>143509</v>
      </c>
      <c r="H389" s="152">
        <v>40182.5</v>
      </c>
      <c r="I389" s="151">
        <v>0</v>
      </c>
      <c r="J389" s="152">
        <v>0</v>
      </c>
      <c r="K389" s="151">
        <v>143509</v>
      </c>
      <c r="L389" s="152">
        <v>40182.5</v>
      </c>
      <c r="M389" s="150" t="s">
        <v>52</v>
      </c>
    </row>
    <row r="390" spans="1:13" ht="30" customHeight="1">
      <c r="A390" s="149" t="s">
        <v>10041</v>
      </c>
      <c r="B390" s="149" t="s">
        <v>6674</v>
      </c>
      <c r="C390" s="149">
        <v>0.24</v>
      </c>
      <c r="D390" s="149" t="s">
        <v>9897</v>
      </c>
      <c r="E390" s="151">
        <v>0</v>
      </c>
      <c r="F390" s="152">
        <v>0</v>
      </c>
      <c r="G390" s="151">
        <v>115272</v>
      </c>
      <c r="H390" s="152">
        <v>27665.200000000001</v>
      </c>
      <c r="I390" s="151">
        <v>0</v>
      </c>
      <c r="J390" s="152">
        <v>0</v>
      </c>
      <c r="K390" s="151">
        <v>115272</v>
      </c>
      <c r="L390" s="152">
        <v>27665.200000000001</v>
      </c>
      <c r="M390" s="150" t="s">
        <v>52</v>
      </c>
    </row>
    <row r="391" spans="1:13" ht="30" customHeight="1">
      <c r="A391" s="149" t="s">
        <v>9898</v>
      </c>
      <c r="B391" s="149" t="s">
        <v>6674</v>
      </c>
      <c r="C391" s="149">
        <v>0.14000000000000001</v>
      </c>
      <c r="D391" s="149" t="s">
        <v>9897</v>
      </c>
      <c r="E391" s="151">
        <v>0</v>
      </c>
      <c r="F391" s="152">
        <v>0</v>
      </c>
      <c r="G391" s="151">
        <v>94338</v>
      </c>
      <c r="H391" s="152">
        <v>13207.3</v>
      </c>
      <c r="I391" s="151">
        <v>0</v>
      </c>
      <c r="J391" s="152">
        <v>0</v>
      </c>
      <c r="K391" s="151">
        <v>94338</v>
      </c>
      <c r="L391" s="152">
        <v>13207.3</v>
      </c>
      <c r="M391" s="150" t="s">
        <v>52</v>
      </c>
    </row>
    <row r="392" spans="1:13" ht="30" customHeight="1">
      <c r="A392" s="149" t="s">
        <v>9960</v>
      </c>
      <c r="B392" s="149" t="s">
        <v>6674</v>
      </c>
      <c r="C392" s="149">
        <v>7.0000000000000007E-2</v>
      </c>
      <c r="D392" s="149" t="s">
        <v>9897</v>
      </c>
      <c r="E392" s="151">
        <v>0</v>
      </c>
      <c r="F392" s="152">
        <v>0</v>
      </c>
      <c r="G392" s="151">
        <v>96512</v>
      </c>
      <c r="H392" s="152">
        <v>6755.8</v>
      </c>
      <c r="I392" s="151">
        <v>0</v>
      </c>
      <c r="J392" s="152">
        <v>0</v>
      </c>
      <c r="K392" s="151">
        <v>96512</v>
      </c>
      <c r="L392" s="152">
        <v>6755.8</v>
      </c>
      <c r="M392" s="150" t="s">
        <v>52</v>
      </c>
    </row>
    <row r="393" spans="1:13" ht="30" customHeight="1">
      <c r="A393" s="149" t="s">
        <v>10042</v>
      </c>
      <c r="B393" s="149" t="s">
        <v>10043</v>
      </c>
      <c r="C393" s="149">
        <v>2.5000000000000001E-2</v>
      </c>
      <c r="D393" s="149" t="s">
        <v>9897</v>
      </c>
      <c r="E393" s="151">
        <v>0</v>
      </c>
      <c r="F393" s="152">
        <v>0</v>
      </c>
      <c r="G393" s="151">
        <v>215672</v>
      </c>
      <c r="H393" s="152">
        <v>5391.8</v>
      </c>
      <c r="I393" s="151">
        <v>0</v>
      </c>
      <c r="J393" s="152">
        <v>0</v>
      </c>
      <c r="K393" s="151">
        <v>215672</v>
      </c>
      <c r="L393" s="152">
        <v>5391.8</v>
      </c>
      <c r="M393" s="150" t="s">
        <v>52</v>
      </c>
    </row>
    <row r="394" spans="1:13" ht="30" customHeight="1">
      <c r="A394" s="149" t="s">
        <v>10044</v>
      </c>
      <c r="B394" s="149" t="s">
        <v>6674</v>
      </c>
      <c r="C394" s="149">
        <v>2.5000000000000001E-2</v>
      </c>
      <c r="D394" s="149" t="s">
        <v>9897</v>
      </c>
      <c r="E394" s="151">
        <v>0</v>
      </c>
      <c r="F394" s="152">
        <v>0</v>
      </c>
      <c r="G394" s="151">
        <v>99902</v>
      </c>
      <c r="H394" s="152">
        <v>2497.5</v>
      </c>
      <c r="I394" s="151">
        <v>0</v>
      </c>
      <c r="J394" s="152">
        <v>0</v>
      </c>
      <c r="K394" s="151">
        <v>99902</v>
      </c>
      <c r="L394" s="152">
        <v>2497.5</v>
      </c>
      <c r="M394" s="150" t="s">
        <v>52</v>
      </c>
    </row>
    <row r="395" spans="1:13" ht="30" customHeight="1">
      <c r="A395" s="149" t="s">
        <v>10045</v>
      </c>
      <c r="B395" s="149" t="s">
        <v>10046</v>
      </c>
      <c r="C395" s="149">
        <v>0.60899999999999999</v>
      </c>
      <c r="D395" s="149" t="s">
        <v>9901</v>
      </c>
      <c r="E395" s="151">
        <v>0</v>
      </c>
      <c r="F395" s="152">
        <v>0</v>
      </c>
      <c r="G395" s="151">
        <v>20106</v>
      </c>
      <c r="H395" s="152">
        <v>12244.5</v>
      </c>
      <c r="I395" s="151">
        <v>25310</v>
      </c>
      <c r="J395" s="152">
        <v>15413.7</v>
      </c>
      <c r="K395" s="151">
        <v>45416</v>
      </c>
      <c r="L395" s="152">
        <v>27658.2</v>
      </c>
      <c r="M395" s="150" t="s">
        <v>52</v>
      </c>
    </row>
    <row r="396" spans="1:13" ht="30" customHeight="1">
      <c r="A396" s="149" t="s">
        <v>10047</v>
      </c>
      <c r="B396" s="149" t="s">
        <v>10048</v>
      </c>
      <c r="C396" s="149">
        <v>1.0832999999999999</v>
      </c>
      <c r="D396" s="149" t="s">
        <v>9901</v>
      </c>
      <c r="E396" s="151">
        <v>1337</v>
      </c>
      <c r="F396" s="152">
        <v>1448.3</v>
      </c>
      <c r="G396" s="151">
        <v>0</v>
      </c>
      <c r="H396" s="152">
        <v>0</v>
      </c>
      <c r="I396" s="151">
        <v>89</v>
      </c>
      <c r="J396" s="152">
        <v>96.4</v>
      </c>
      <c r="K396" s="151">
        <v>1426</v>
      </c>
      <c r="L396" s="152">
        <v>1544.7</v>
      </c>
      <c r="M396" s="150" t="s">
        <v>52</v>
      </c>
    </row>
    <row r="397" spans="1:13" ht="30" customHeight="1">
      <c r="A397" s="149" t="s">
        <v>10049</v>
      </c>
      <c r="B397" s="149" t="s">
        <v>10050</v>
      </c>
      <c r="C397" s="149">
        <v>0.69230000000000003</v>
      </c>
      <c r="D397" s="149" t="s">
        <v>9901</v>
      </c>
      <c r="E397" s="151">
        <v>4980</v>
      </c>
      <c r="F397" s="152">
        <v>3447.6</v>
      </c>
      <c r="G397" s="151">
        <v>20106</v>
      </c>
      <c r="H397" s="152">
        <v>13919.3</v>
      </c>
      <c r="I397" s="151">
        <v>2706</v>
      </c>
      <c r="J397" s="152">
        <v>1873.3</v>
      </c>
      <c r="K397" s="151">
        <v>27792</v>
      </c>
      <c r="L397" s="152">
        <v>19240.199999999997</v>
      </c>
      <c r="M397" s="150" t="s">
        <v>52</v>
      </c>
    </row>
    <row r="398" spans="1:13" ht="30" customHeight="1">
      <c r="A398" s="149" t="s">
        <v>10051</v>
      </c>
      <c r="B398" s="149" t="s">
        <v>10052</v>
      </c>
      <c r="C398" s="149">
        <v>8.3000000000000004E-2</v>
      </c>
      <c r="D398" s="149" t="s">
        <v>9901</v>
      </c>
      <c r="E398" s="151">
        <v>0</v>
      </c>
      <c r="F398" s="152">
        <v>0</v>
      </c>
      <c r="G398" s="151">
        <v>0</v>
      </c>
      <c r="H398" s="152">
        <v>0</v>
      </c>
      <c r="I398" s="151">
        <v>5870</v>
      </c>
      <c r="J398" s="152">
        <v>487.2</v>
      </c>
      <c r="K398" s="151">
        <v>5870</v>
      </c>
      <c r="L398" s="152">
        <v>487.2</v>
      </c>
      <c r="M398" s="150" t="s">
        <v>52</v>
      </c>
    </row>
    <row r="399" spans="1:13" ht="30" customHeight="1">
      <c r="A399" s="149" t="s">
        <v>10053</v>
      </c>
      <c r="B399" s="149" t="s">
        <v>10054</v>
      </c>
      <c r="C399" s="149">
        <v>0.2</v>
      </c>
      <c r="D399" s="149" t="s">
        <v>10055</v>
      </c>
      <c r="E399" s="151">
        <v>0</v>
      </c>
      <c r="F399" s="152">
        <v>0</v>
      </c>
      <c r="G399" s="151">
        <v>0</v>
      </c>
      <c r="H399" s="152">
        <v>0</v>
      </c>
      <c r="I399" s="151">
        <v>4619</v>
      </c>
      <c r="J399" s="152">
        <v>923.8</v>
      </c>
      <c r="K399" s="151">
        <v>4619</v>
      </c>
      <c r="L399" s="152">
        <v>923.8</v>
      </c>
      <c r="M399" s="150" t="s">
        <v>52</v>
      </c>
    </row>
    <row r="400" spans="1:13" ht="30" customHeight="1">
      <c r="A400" s="149" t="s">
        <v>10056</v>
      </c>
      <c r="B400" s="149" t="s">
        <v>10057</v>
      </c>
      <c r="C400" s="149">
        <v>10</v>
      </c>
      <c r="D400" s="149" t="s">
        <v>9894</v>
      </c>
      <c r="E400" s="151">
        <v>0</v>
      </c>
      <c r="F400" s="152">
        <v>4729.5</v>
      </c>
      <c r="G400" s="151">
        <v>0</v>
      </c>
      <c r="H400" s="152">
        <v>0</v>
      </c>
      <c r="I400" s="151">
        <v>0</v>
      </c>
      <c r="J400" s="152">
        <v>0</v>
      </c>
      <c r="K400" s="151">
        <v>0</v>
      </c>
      <c r="L400" s="152">
        <v>4729.5</v>
      </c>
      <c r="M400" s="150" t="s">
        <v>52</v>
      </c>
    </row>
    <row r="401" spans="1:13" ht="30" customHeight="1">
      <c r="A401" s="149" t="s">
        <v>9860</v>
      </c>
      <c r="B401" s="149"/>
      <c r="C401" s="149"/>
      <c r="D401" s="149"/>
      <c r="E401" s="151"/>
      <c r="F401" s="152">
        <v>56920</v>
      </c>
      <c r="G401" s="151"/>
      <c r="H401" s="152">
        <v>121863</v>
      </c>
      <c r="I401" s="151"/>
      <c r="J401" s="152">
        <v>18794</v>
      </c>
      <c r="K401" s="151"/>
      <c r="L401" s="152">
        <v>197577</v>
      </c>
      <c r="M401" s="150"/>
    </row>
    <row r="402" spans="1:13" ht="30" customHeight="1">
      <c r="A402" s="149"/>
      <c r="B402" s="149"/>
      <c r="C402" s="149"/>
      <c r="D402" s="149"/>
      <c r="E402" s="151"/>
      <c r="F402" s="152"/>
      <c r="G402" s="151"/>
      <c r="H402" s="152"/>
      <c r="I402" s="151"/>
      <c r="J402" s="152"/>
      <c r="K402" s="151"/>
      <c r="L402" s="152"/>
      <c r="M402" s="150"/>
    </row>
    <row r="403" spans="1:13" ht="30" customHeight="1">
      <c r="A403" s="149" t="s">
        <v>10059</v>
      </c>
      <c r="B403" s="149" t="s">
        <v>3144</v>
      </c>
      <c r="C403" s="149">
        <v>1</v>
      </c>
      <c r="D403" s="149" t="s">
        <v>1200</v>
      </c>
      <c r="E403" s="151"/>
      <c r="F403" s="152"/>
      <c r="G403" s="151"/>
      <c r="H403" s="152"/>
      <c r="I403" s="151"/>
      <c r="J403" s="152"/>
      <c r="K403" s="151"/>
      <c r="L403" s="152"/>
      <c r="M403" s="150" t="s">
        <v>52</v>
      </c>
    </row>
    <row r="404" spans="1:13" ht="30" customHeight="1">
      <c r="A404" s="149" t="s">
        <v>10040</v>
      </c>
      <c r="B404" s="149" t="s">
        <v>6674</v>
      </c>
      <c r="C404" s="149">
        <v>0.34</v>
      </c>
      <c r="D404" s="149" t="s">
        <v>9897</v>
      </c>
      <c r="E404" s="151">
        <v>0</v>
      </c>
      <c r="F404" s="152">
        <v>0</v>
      </c>
      <c r="G404" s="151">
        <v>143509</v>
      </c>
      <c r="H404" s="152">
        <v>48793</v>
      </c>
      <c r="I404" s="151">
        <v>0</v>
      </c>
      <c r="J404" s="152">
        <v>0</v>
      </c>
      <c r="K404" s="151">
        <v>143509</v>
      </c>
      <c r="L404" s="152">
        <v>48793</v>
      </c>
      <c r="M404" s="150" t="s">
        <v>52</v>
      </c>
    </row>
    <row r="405" spans="1:13" ht="30" customHeight="1">
      <c r="A405" s="149" t="s">
        <v>10041</v>
      </c>
      <c r="B405" s="149" t="s">
        <v>6674</v>
      </c>
      <c r="C405" s="149">
        <v>0.12</v>
      </c>
      <c r="D405" s="149" t="s">
        <v>9897</v>
      </c>
      <c r="E405" s="151">
        <v>0</v>
      </c>
      <c r="F405" s="152">
        <v>0</v>
      </c>
      <c r="G405" s="151">
        <v>115272</v>
      </c>
      <c r="H405" s="152">
        <v>13832.6</v>
      </c>
      <c r="I405" s="151">
        <v>0</v>
      </c>
      <c r="J405" s="152">
        <v>0</v>
      </c>
      <c r="K405" s="151">
        <v>115272</v>
      </c>
      <c r="L405" s="152">
        <v>13832.6</v>
      </c>
      <c r="M405" s="150" t="s">
        <v>52</v>
      </c>
    </row>
    <row r="406" spans="1:13" ht="30" customHeight="1">
      <c r="A406" s="149" t="s">
        <v>9898</v>
      </c>
      <c r="B406" s="149" t="s">
        <v>6674</v>
      </c>
      <c r="C406" s="149">
        <v>0.23</v>
      </c>
      <c r="D406" s="149" t="s">
        <v>9897</v>
      </c>
      <c r="E406" s="151">
        <v>0</v>
      </c>
      <c r="F406" s="152">
        <v>0</v>
      </c>
      <c r="G406" s="151">
        <v>94338</v>
      </c>
      <c r="H406" s="152">
        <v>21697.7</v>
      </c>
      <c r="I406" s="151">
        <v>0</v>
      </c>
      <c r="J406" s="152">
        <v>0</v>
      </c>
      <c r="K406" s="151">
        <v>94338</v>
      </c>
      <c r="L406" s="152">
        <v>21697.7</v>
      </c>
      <c r="M406" s="150" t="s">
        <v>52</v>
      </c>
    </row>
    <row r="407" spans="1:13" ht="30" customHeight="1">
      <c r="A407" s="149" t="s">
        <v>10042</v>
      </c>
      <c r="B407" s="149" t="s">
        <v>10043</v>
      </c>
      <c r="C407" s="149">
        <v>0.05</v>
      </c>
      <c r="D407" s="149" t="s">
        <v>9897</v>
      </c>
      <c r="E407" s="151">
        <v>0</v>
      </c>
      <c r="F407" s="152">
        <v>0</v>
      </c>
      <c r="G407" s="151">
        <v>215672</v>
      </c>
      <c r="H407" s="152">
        <v>10783.6</v>
      </c>
      <c r="I407" s="151">
        <v>0</v>
      </c>
      <c r="J407" s="152">
        <v>0</v>
      </c>
      <c r="K407" s="151">
        <v>215672</v>
      </c>
      <c r="L407" s="152">
        <v>10783.6</v>
      </c>
      <c r="M407" s="150" t="s">
        <v>52</v>
      </c>
    </row>
    <row r="408" spans="1:13" ht="30" customHeight="1">
      <c r="A408" s="149" t="s">
        <v>10044</v>
      </c>
      <c r="B408" s="149" t="s">
        <v>6674</v>
      </c>
      <c r="C408" s="149">
        <v>0.05</v>
      </c>
      <c r="D408" s="149" t="s">
        <v>9897</v>
      </c>
      <c r="E408" s="151">
        <v>0</v>
      </c>
      <c r="F408" s="152">
        <v>0</v>
      </c>
      <c r="G408" s="151">
        <v>99902</v>
      </c>
      <c r="H408" s="152">
        <v>4995.1000000000004</v>
      </c>
      <c r="I408" s="151">
        <v>0</v>
      </c>
      <c r="J408" s="152">
        <v>0</v>
      </c>
      <c r="K408" s="151">
        <v>99902</v>
      </c>
      <c r="L408" s="152">
        <v>4995.1000000000004</v>
      </c>
      <c r="M408" s="150" t="s">
        <v>52</v>
      </c>
    </row>
    <row r="409" spans="1:13" ht="30" customHeight="1">
      <c r="A409" s="149" t="s">
        <v>9960</v>
      </c>
      <c r="B409" s="149" t="s">
        <v>6674</v>
      </c>
      <c r="C409" s="149">
        <v>2.9000000000000001E-2</v>
      </c>
      <c r="D409" s="149" t="s">
        <v>9897</v>
      </c>
      <c r="E409" s="151">
        <v>0</v>
      </c>
      <c r="F409" s="152">
        <v>0</v>
      </c>
      <c r="G409" s="151">
        <v>96512</v>
      </c>
      <c r="H409" s="152">
        <v>2798.8</v>
      </c>
      <c r="I409" s="151">
        <v>0</v>
      </c>
      <c r="J409" s="152">
        <v>0</v>
      </c>
      <c r="K409" s="151">
        <v>96512</v>
      </c>
      <c r="L409" s="152">
        <v>2798.8</v>
      </c>
      <c r="M409" s="150" t="s">
        <v>52</v>
      </c>
    </row>
    <row r="410" spans="1:13" ht="30" customHeight="1">
      <c r="A410" s="149" t="s">
        <v>9898</v>
      </c>
      <c r="B410" s="149" t="s">
        <v>6674</v>
      </c>
      <c r="C410" s="149">
        <v>2.9000000000000001E-2</v>
      </c>
      <c r="D410" s="149" t="s">
        <v>9897</v>
      </c>
      <c r="E410" s="151">
        <v>0</v>
      </c>
      <c r="F410" s="152">
        <v>0</v>
      </c>
      <c r="G410" s="151">
        <v>94338</v>
      </c>
      <c r="H410" s="152">
        <v>2735.8</v>
      </c>
      <c r="I410" s="151">
        <v>0</v>
      </c>
      <c r="J410" s="152">
        <v>0</v>
      </c>
      <c r="K410" s="151">
        <v>94338</v>
      </c>
      <c r="L410" s="152">
        <v>2735.8</v>
      </c>
      <c r="M410" s="150" t="s">
        <v>52</v>
      </c>
    </row>
    <row r="411" spans="1:13" ht="30" customHeight="1">
      <c r="A411" s="149" t="s">
        <v>10060</v>
      </c>
      <c r="B411" s="149" t="s">
        <v>10061</v>
      </c>
      <c r="C411" s="149">
        <v>1</v>
      </c>
      <c r="D411" s="149" t="s">
        <v>10062</v>
      </c>
      <c r="E411" s="151">
        <v>137000</v>
      </c>
      <c r="F411" s="152">
        <v>137000</v>
      </c>
      <c r="G411" s="151">
        <v>0</v>
      </c>
      <c r="H411" s="152">
        <v>0</v>
      </c>
      <c r="I411" s="151">
        <v>0</v>
      </c>
      <c r="J411" s="152">
        <v>0</v>
      </c>
      <c r="K411" s="151">
        <v>137000</v>
      </c>
      <c r="L411" s="152">
        <v>137000</v>
      </c>
      <c r="M411" s="150" t="s">
        <v>10063</v>
      </c>
    </row>
    <row r="412" spans="1:13" ht="30" customHeight="1">
      <c r="A412" s="149" t="s">
        <v>10064</v>
      </c>
      <c r="B412" s="149" t="s">
        <v>10065</v>
      </c>
      <c r="C412" s="149">
        <v>1</v>
      </c>
      <c r="D412" s="149" t="s">
        <v>9855</v>
      </c>
      <c r="E412" s="151">
        <v>1000</v>
      </c>
      <c r="F412" s="152">
        <v>1000</v>
      </c>
      <c r="G412" s="151">
        <v>0</v>
      </c>
      <c r="H412" s="152">
        <v>0</v>
      </c>
      <c r="I412" s="151">
        <v>0</v>
      </c>
      <c r="J412" s="152">
        <v>0</v>
      </c>
      <c r="K412" s="151">
        <v>1000</v>
      </c>
      <c r="L412" s="152">
        <v>1000</v>
      </c>
      <c r="M412" s="150" t="s">
        <v>65</v>
      </c>
    </row>
    <row r="413" spans="1:13" ht="30" customHeight="1">
      <c r="A413" s="149" t="s">
        <v>10021</v>
      </c>
      <c r="B413" s="149" t="s">
        <v>10022</v>
      </c>
      <c r="C413" s="149">
        <v>1.5</v>
      </c>
      <c r="D413" s="149" t="s">
        <v>10023</v>
      </c>
      <c r="E413" s="151">
        <v>2736</v>
      </c>
      <c r="F413" s="152">
        <v>4104</v>
      </c>
      <c r="G413" s="151">
        <v>0</v>
      </c>
      <c r="H413" s="152">
        <v>0</v>
      </c>
      <c r="I413" s="151">
        <v>0</v>
      </c>
      <c r="J413" s="152">
        <v>0</v>
      </c>
      <c r="K413" s="151">
        <v>2736</v>
      </c>
      <c r="L413" s="152">
        <v>4104</v>
      </c>
      <c r="M413" s="150" t="s">
        <v>10066</v>
      </c>
    </row>
    <row r="414" spans="1:13" ht="30" customHeight="1">
      <c r="A414" s="149" t="s">
        <v>10067</v>
      </c>
      <c r="B414" s="149" t="s">
        <v>10068</v>
      </c>
      <c r="C414" s="149">
        <v>1.5</v>
      </c>
      <c r="D414" s="149" t="s">
        <v>10020</v>
      </c>
      <c r="E414" s="151">
        <v>1710</v>
      </c>
      <c r="F414" s="152">
        <v>2565</v>
      </c>
      <c r="G414" s="151">
        <v>0</v>
      </c>
      <c r="H414" s="152">
        <v>0</v>
      </c>
      <c r="I414" s="151">
        <v>0</v>
      </c>
      <c r="J414" s="152">
        <v>0</v>
      </c>
      <c r="K414" s="151">
        <v>1710</v>
      </c>
      <c r="L414" s="152">
        <v>2565</v>
      </c>
      <c r="M414" s="150" t="s">
        <v>1848</v>
      </c>
    </row>
    <row r="415" spans="1:13" ht="30" customHeight="1">
      <c r="A415" s="149" t="s">
        <v>10036</v>
      </c>
      <c r="B415" s="149" t="s">
        <v>6674</v>
      </c>
      <c r="C415" s="149">
        <v>22.5</v>
      </c>
      <c r="D415" s="149" t="s">
        <v>10037</v>
      </c>
      <c r="E415" s="151">
        <v>15</v>
      </c>
      <c r="F415" s="152">
        <v>337.5</v>
      </c>
      <c r="G415" s="151">
        <v>0</v>
      </c>
      <c r="H415" s="152">
        <v>0</v>
      </c>
      <c r="I415" s="151">
        <v>0</v>
      </c>
      <c r="J415" s="152">
        <v>0</v>
      </c>
      <c r="K415" s="151">
        <v>15</v>
      </c>
      <c r="L415" s="152">
        <v>337.5</v>
      </c>
      <c r="M415" s="150" t="s">
        <v>52</v>
      </c>
    </row>
    <row r="416" spans="1:13" ht="30" customHeight="1">
      <c r="A416" s="149" t="s">
        <v>10038</v>
      </c>
      <c r="B416" s="149" t="s">
        <v>6674</v>
      </c>
      <c r="C416" s="149">
        <v>22.5</v>
      </c>
      <c r="D416" s="149" t="s">
        <v>10037</v>
      </c>
      <c r="E416" s="151">
        <v>12</v>
      </c>
      <c r="F416" s="152">
        <v>270</v>
      </c>
      <c r="G416" s="151">
        <v>0</v>
      </c>
      <c r="H416" s="152">
        <v>0</v>
      </c>
      <c r="I416" s="151">
        <v>0</v>
      </c>
      <c r="J416" s="152">
        <v>0</v>
      </c>
      <c r="K416" s="151">
        <v>12</v>
      </c>
      <c r="L416" s="152">
        <v>270</v>
      </c>
      <c r="M416" s="150" t="s">
        <v>52</v>
      </c>
    </row>
    <row r="417" spans="1:13" ht="30" customHeight="1">
      <c r="A417" s="149" t="s">
        <v>10039</v>
      </c>
      <c r="B417" s="149" t="s">
        <v>6674</v>
      </c>
      <c r="C417" s="149">
        <v>22.5</v>
      </c>
      <c r="D417" s="149" t="s">
        <v>10037</v>
      </c>
      <c r="E417" s="151">
        <v>9</v>
      </c>
      <c r="F417" s="152">
        <v>202.5</v>
      </c>
      <c r="G417" s="151">
        <v>0</v>
      </c>
      <c r="H417" s="152">
        <v>0</v>
      </c>
      <c r="I417" s="151">
        <v>0</v>
      </c>
      <c r="J417" s="152">
        <v>0</v>
      </c>
      <c r="K417" s="151">
        <v>9</v>
      </c>
      <c r="L417" s="152">
        <v>202.5</v>
      </c>
      <c r="M417" s="150" t="s">
        <v>52</v>
      </c>
    </row>
    <row r="418" spans="1:13" ht="30" customHeight="1">
      <c r="A418" s="149" t="s">
        <v>9961</v>
      </c>
      <c r="B418" s="149" t="s">
        <v>9962</v>
      </c>
      <c r="C418" s="149">
        <v>0.23200000000000001</v>
      </c>
      <c r="D418" s="149" t="s">
        <v>9901</v>
      </c>
      <c r="E418" s="151">
        <v>0</v>
      </c>
      <c r="F418" s="152">
        <v>0</v>
      </c>
      <c r="G418" s="151">
        <v>0</v>
      </c>
      <c r="H418" s="152">
        <v>0</v>
      </c>
      <c r="I418" s="151">
        <v>815</v>
      </c>
      <c r="J418" s="152">
        <v>189</v>
      </c>
      <c r="K418" s="151">
        <v>815</v>
      </c>
      <c r="L418" s="152">
        <v>189</v>
      </c>
      <c r="M418" s="150" t="s">
        <v>10069</v>
      </c>
    </row>
    <row r="419" spans="1:13" ht="30" customHeight="1">
      <c r="A419" s="149" t="s">
        <v>10047</v>
      </c>
      <c r="B419" s="149" t="s">
        <v>10048</v>
      </c>
      <c r="C419" s="149">
        <v>0.1166</v>
      </c>
      <c r="D419" s="149" t="s">
        <v>9901</v>
      </c>
      <c r="E419" s="151">
        <v>1337</v>
      </c>
      <c r="F419" s="152">
        <v>155.80000000000001</v>
      </c>
      <c r="G419" s="151">
        <v>0</v>
      </c>
      <c r="H419" s="152">
        <v>0</v>
      </c>
      <c r="I419" s="151">
        <v>89</v>
      </c>
      <c r="J419" s="152">
        <v>10.3</v>
      </c>
      <c r="K419" s="151">
        <v>1426</v>
      </c>
      <c r="L419" s="152">
        <v>166.10000000000002</v>
      </c>
      <c r="M419" s="150" t="s">
        <v>10070</v>
      </c>
    </row>
    <row r="420" spans="1:13" ht="30" customHeight="1">
      <c r="A420" s="149" t="s">
        <v>10071</v>
      </c>
      <c r="B420" s="149" t="s">
        <v>6674</v>
      </c>
      <c r="C420" s="149">
        <v>0.05</v>
      </c>
      <c r="D420" s="149" t="s">
        <v>9901</v>
      </c>
      <c r="E420" s="151">
        <v>0</v>
      </c>
      <c r="F420" s="152">
        <v>0</v>
      </c>
      <c r="G420" s="151">
        <v>0</v>
      </c>
      <c r="H420" s="152">
        <v>0</v>
      </c>
      <c r="I420" s="151">
        <v>1959</v>
      </c>
      <c r="J420" s="152">
        <v>97.9</v>
      </c>
      <c r="K420" s="151">
        <v>1959</v>
      </c>
      <c r="L420" s="152">
        <v>97.9</v>
      </c>
      <c r="M420" s="150" t="s">
        <v>1211</v>
      </c>
    </row>
    <row r="421" spans="1:13" ht="30" customHeight="1">
      <c r="A421" s="149" t="s">
        <v>10053</v>
      </c>
      <c r="B421" s="149" t="s">
        <v>10054</v>
      </c>
      <c r="C421" s="149">
        <v>0.4</v>
      </c>
      <c r="D421" s="149" t="s">
        <v>10055</v>
      </c>
      <c r="E421" s="151">
        <v>0</v>
      </c>
      <c r="F421" s="152">
        <v>0</v>
      </c>
      <c r="G421" s="151">
        <v>0</v>
      </c>
      <c r="H421" s="152">
        <v>0</v>
      </c>
      <c r="I421" s="151">
        <v>4619</v>
      </c>
      <c r="J421" s="152">
        <v>1847.6</v>
      </c>
      <c r="K421" s="151">
        <v>4619</v>
      </c>
      <c r="L421" s="152">
        <v>1847.6</v>
      </c>
      <c r="M421" s="150" t="s">
        <v>2635</v>
      </c>
    </row>
    <row r="422" spans="1:13" ht="30" customHeight="1">
      <c r="A422" s="149" t="s">
        <v>10056</v>
      </c>
      <c r="B422" s="149" t="s">
        <v>10072</v>
      </c>
      <c r="C422" s="149">
        <v>30</v>
      </c>
      <c r="D422" s="149" t="s">
        <v>9894</v>
      </c>
      <c r="E422" s="151">
        <v>0</v>
      </c>
      <c r="F422" s="152">
        <v>43643.7</v>
      </c>
      <c r="G422" s="151">
        <v>0</v>
      </c>
      <c r="H422" s="152">
        <v>0</v>
      </c>
      <c r="I422" s="151">
        <v>0</v>
      </c>
      <c r="J422" s="152">
        <v>0</v>
      </c>
      <c r="K422" s="151">
        <v>0</v>
      </c>
      <c r="L422" s="152">
        <v>43643.7</v>
      </c>
      <c r="M422" s="150" t="s">
        <v>52</v>
      </c>
    </row>
    <row r="423" spans="1:13" ht="30" customHeight="1">
      <c r="A423" s="149" t="s">
        <v>9860</v>
      </c>
      <c r="B423" s="149"/>
      <c r="C423" s="149"/>
      <c r="D423" s="149"/>
      <c r="E423" s="151"/>
      <c r="F423" s="152">
        <v>189278</v>
      </c>
      <c r="G423" s="151"/>
      <c r="H423" s="152">
        <v>105636</v>
      </c>
      <c r="I423" s="151"/>
      <c r="J423" s="152">
        <v>2144</v>
      </c>
      <c r="K423" s="151"/>
      <c r="L423" s="152">
        <v>297058</v>
      </c>
      <c r="M423" s="150"/>
    </row>
    <row r="424" spans="1:13" ht="30" customHeight="1">
      <c r="A424" s="149"/>
      <c r="B424" s="149"/>
      <c r="C424" s="149"/>
      <c r="D424" s="149"/>
      <c r="E424" s="151"/>
      <c r="F424" s="152"/>
      <c r="G424" s="151"/>
      <c r="H424" s="152"/>
      <c r="I424" s="151"/>
      <c r="J424" s="152"/>
      <c r="K424" s="151"/>
      <c r="L424" s="152"/>
      <c r="M424" s="150"/>
    </row>
    <row r="425" spans="1:13" ht="30" customHeight="1">
      <c r="A425" s="149" t="s">
        <v>10073</v>
      </c>
      <c r="B425" s="149" t="s">
        <v>1325</v>
      </c>
      <c r="C425" s="149">
        <v>1</v>
      </c>
      <c r="D425" s="149" t="s">
        <v>1200</v>
      </c>
      <c r="E425" s="151"/>
      <c r="F425" s="152"/>
      <c r="G425" s="151"/>
      <c r="H425" s="152"/>
      <c r="I425" s="151"/>
      <c r="J425" s="152"/>
      <c r="K425" s="151"/>
      <c r="L425" s="152"/>
      <c r="M425" s="150" t="s">
        <v>52</v>
      </c>
    </row>
    <row r="426" spans="1:13" ht="30" customHeight="1">
      <c r="A426" s="149" t="s">
        <v>10074</v>
      </c>
      <c r="B426" s="149" t="s">
        <v>10075</v>
      </c>
      <c r="C426" s="149">
        <v>1</v>
      </c>
      <c r="D426" s="149" t="s">
        <v>9968</v>
      </c>
      <c r="E426" s="151">
        <v>189278</v>
      </c>
      <c r="F426" s="152">
        <v>189278</v>
      </c>
      <c r="G426" s="151">
        <v>105636</v>
      </c>
      <c r="H426" s="152">
        <v>105636</v>
      </c>
      <c r="I426" s="151">
        <v>2144</v>
      </c>
      <c r="J426" s="152">
        <v>2144</v>
      </c>
      <c r="K426" s="151">
        <v>297058</v>
      </c>
      <c r="L426" s="152">
        <v>297058</v>
      </c>
      <c r="M426" s="150" t="s">
        <v>52</v>
      </c>
    </row>
    <row r="427" spans="1:13" ht="30" customHeight="1">
      <c r="A427" s="149" t="s">
        <v>9892</v>
      </c>
      <c r="B427" s="149" t="s">
        <v>9893</v>
      </c>
      <c r="C427" s="149">
        <v>1</v>
      </c>
      <c r="D427" s="149" t="s">
        <v>9894</v>
      </c>
      <c r="E427" s="151">
        <v>0</v>
      </c>
      <c r="F427" s="152">
        <v>0</v>
      </c>
      <c r="G427" s="151">
        <v>0</v>
      </c>
      <c r="H427" s="152">
        <v>7394.5</v>
      </c>
      <c r="I427" s="151">
        <v>0</v>
      </c>
      <c r="J427" s="152">
        <v>0</v>
      </c>
      <c r="K427" s="151">
        <v>0</v>
      </c>
      <c r="L427" s="152">
        <v>7394.5</v>
      </c>
      <c r="M427" s="150" t="s">
        <v>52</v>
      </c>
    </row>
    <row r="428" spans="1:13" ht="30" customHeight="1">
      <c r="A428" s="149" t="s">
        <v>9860</v>
      </c>
      <c r="B428" s="149"/>
      <c r="C428" s="149"/>
      <c r="D428" s="149"/>
      <c r="E428" s="151"/>
      <c r="F428" s="152">
        <v>189278</v>
      </c>
      <c r="G428" s="151"/>
      <c r="H428" s="152">
        <v>113030</v>
      </c>
      <c r="I428" s="151"/>
      <c r="J428" s="152">
        <v>2144</v>
      </c>
      <c r="K428" s="151"/>
      <c r="L428" s="152">
        <v>304452</v>
      </c>
      <c r="M428" s="150"/>
    </row>
    <row r="429" spans="1:13" ht="30" customHeight="1">
      <c r="A429" s="149"/>
      <c r="B429" s="149"/>
      <c r="C429" s="149"/>
      <c r="D429" s="149"/>
      <c r="E429" s="151"/>
      <c r="F429" s="152"/>
      <c r="G429" s="151"/>
      <c r="H429" s="152"/>
      <c r="I429" s="151"/>
      <c r="J429" s="152"/>
      <c r="K429" s="151"/>
      <c r="L429" s="152"/>
      <c r="M429" s="150"/>
    </row>
    <row r="430" spans="1:13" ht="30" customHeight="1">
      <c r="A430" s="149" t="s">
        <v>10076</v>
      </c>
      <c r="B430" s="149" t="s">
        <v>1329</v>
      </c>
      <c r="C430" s="149">
        <v>1</v>
      </c>
      <c r="D430" s="149" t="s">
        <v>1200</v>
      </c>
      <c r="E430" s="151"/>
      <c r="F430" s="152"/>
      <c r="G430" s="151"/>
      <c r="H430" s="152"/>
      <c r="I430" s="151"/>
      <c r="J430" s="152"/>
      <c r="K430" s="151"/>
      <c r="L430" s="152"/>
      <c r="M430" s="150" t="s">
        <v>52</v>
      </c>
    </row>
    <row r="431" spans="1:13" ht="30" customHeight="1">
      <c r="A431" s="149" t="s">
        <v>10040</v>
      </c>
      <c r="B431" s="149" t="s">
        <v>6674</v>
      </c>
      <c r="C431" s="149">
        <v>0.34</v>
      </c>
      <c r="D431" s="149" t="s">
        <v>9897</v>
      </c>
      <c r="E431" s="151">
        <v>0</v>
      </c>
      <c r="F431" s="152">
        <v>0</v>
      </c>
      <c r="G431" s="151">
        <v>143509</v>
      </c>
      <c r="H431" s="152">
        <v>48793</v>
      </c>
      <c r="I431" s="151">
        <v>0</v>
      </c>
      <c r="J431" s="152">
        <v>0</v>
      </c>
      <c r="K431" s="151">
        <v>143509</v>
      </c>
      <c r="L431" s="152">
        <v>48793</v>
      </c>
      <c r="M431" s="150" t="s">
        <v>52</v>
      </c>
    </row>
    <row r="432" spans="1:13" ht="30" customHeight="1">
      <c r="A432" s="149" t="s">
        <v>10041</v>
      </c>
      <c r="B432" s="149" t="s">
        <v>6674</v>
      </c>
      <c r="C432" s="149">
        <v>0.12</v>
      </c>
      <c r="D432" s="149" t="s">
        <v>9897</v>
      </c>
      <c r="E432" s="151">
        <v>0</v>
      </c>
      <c r="F432" s="152">
        <v>0</v>
      </c>
      <c r="G432" s="151">
        <v>115272</v>
      </c>
      <c r="H432" s="152">
        <v>13832.6</v>
      </c>
      <c r="I432" s="151">
        <v>0</v>
      </c>
      <c r="J432" s="152">
        <v>0</v>
      </c>
      <c r="K432" s="151">
        <v>115272</v>
      </c>
      <c r="L432" s="152">
        <v>13832.6</v>
      </c>
      <c r="M432" s="150" t="s">
        <v>52</v>
      </c>
    </row>
    <row r="433" spans="1:13" ht="30" customHeight="1">
      <c r="A433" s="149" t="s">
        <v>9898</v>
      </c>
      <c r="B433" s="149" t="s">
        <v>6674</v>
      </c>
      <c r="C433" s="149">
        <v>0.23</v>
      </c>
      <c r="D433" s="149" t="s">
        <v>9897</v>
      </c>
      <c r="E433" s="151">
        <v>0</v>
      </c>
      <c r="F433" s="152">
        <v>0</v>
      </c>
      <c r="G433" s="151">
        <v>94338</v>
      </c>
      <c r="H433" s="152">
        <v>21697.7</v>
      </c>
      <c r="I433" s="151">
        <v>0</v>
      </c>
      <c r="J433" s="152">
        <v>0</v>
      </c>
      <c r="K433" s="151">
        <v>94338</v>
      </c>
      <c r="L433" s="152">
        <v>21697.7</v>
      </c>
      <c r="M433" s="150" t="s">
        <v>52</v>
      </c>
    </row>
    <row r="434" spans="1:13" ht="30" customHeight="1">
      <c r="A434" s="149" t="s">
        <v>9960</v>
      </c>
      <c r="B434" s="149" t="s">
        <v>6674</v>
      </c>
      <c r="C434" s="149">
        <v>2.9000000000000001E-2</v>
      </c>
      <c r="D434" s="149" t="s">
        <v>9897</v>
      </c>
      <c r="E434" s="151">
        <v>0</v>
      </c>
      <c r="F434" s="152">
        <v>0</v>
      </c>
      <c r="G434" s="151">
        <v>96512</v>
      </c>
      <c r="H434" s="152">
        <v>2798.8</v>
      </c>
      <c r="I434" s="151">
        <v>0</v>
      </c>
      <c r="J434" s="152">
        <v>0</v>
      </c>
      <c r="K434" s="151">
        <v>96512</v>
      </c>
      <c r="L434" s="152">
        <v>2798.8</v>
      </c>
      <c r="M434" s="150" t="s">
        <v>52</v>
      </c>
    </row>
    <row r="435" spans="1:13" ht="30" customHeight="1">
      <c r="A435" s="149" t="s">
        <v>9898</v>
      </c>
      <c r="B435" s="149" t="s">
        <v>6674</v>
      </c>
      <c r="C435" s="149">
        <v>2.9000000000000001E-2</v>
      </c>
      <c r="D435" s="149" t="s">
        <v>9897</v>
      </c>
      <c r="E435" s="151">
        <v>0</v>
      </c>
      <c r="F435" s="152">
        <v>0</v>
      </c>
      <c r="G435" s="151">
        <v>94338</v>
      </c>
      <c r="H435" s="152">
        <v>2735.8</v>
      </c>
      <c r="I435" s="151">
        <v>0</v>
      </c>
      <c r="J435" s="152">
        <v>0</v>
      </c>
      <c r="K435" s="151">
        <v>94338</v>
      </c>
      <c r="L435" s="152">
        <v>2735.8</v>
      </c>
      <c r="M435" s="150" t="s">
        <v>52</v>
      </c>
    </row>
    <row r="436" spans="1:13" ht="30" customHeight="1">
      <c r="A436" s="149" t="s">
        <v>10077</v>
      </c>
      <c r="B436" s="149" t="s">
        <v>6674</v>
      </c>
      <c r="C436" s="149">
        <v>0.04</v>
      </c>
      <c r="D436" s="149" t="s">
        <v>9897</v>
      </c>
      <c r="E436" s="151">
        <v>0</v>
      </c>
      <c r="F436" s="152">
        <v>0</v>
      </c>
      <c r="G436" s="151">
        <v>121054</v>
      </c>
      <c r="H436" s="152">
        <v>4842.1000000000004</v>
      </c>
      <c r="I436" s="151">
        <v>0</v>
      </c>
      <c r="J436" s="152">
        <v>0</v>
      </c>
      <c r="K436" s="151">
        <v>121054</v>
      </c>
      <c r="L436" s="152">
        <v>4842.1000000000004</v>
      </c>
      <c r="M436" s="150" t="s">
        <v>52</v>
      </c>
    </row>
    <row r="437" spans="1:13" ht="30" customHeight="1">
      <c r="A437" s="149" t="s">
        <v>10047</v>
      </c>
      <c r="B437" s="149" t="s">
        <v>10048</v>
      </c>
      <c r="C437" s="149">
        <v>0.1166</v>
      </c>
      <c r="D437" s="149" t="s">
        <v>9901</v>
      </c>
      <c r="E437" s="151">
        <v>1337</v>
      </c>
      <c r="F437" s="152">
        <v>155.80000000000001</v>
      </c>
      <c r="G437" s="151">
        <v>0</v>
      </c>
      <c r="H437" s="152">
        <v>0</v>
      </c>
      <c r="I437" s="151">
        <v>89</v>
      </c>
      <c r="J437" s="152">
        <v>10.3</v>
      </c>
      <c r="K437" s="151">
        <v>1426</v>
      </c>
      <c r="L437" s="152">
        <v>166.10000000000002</v>
      </c>
      <c r="M437" s="150" t="s">
        <v>10070</v>
      </c>
    </row>
    <row r="438" spans="1:13" ht="30" customHeight="1">
      <c r="A438" s="149" t="s">
        <v>10071</v>
      </c>
      <c r="B438" s="149" t="s">
        <v>6674</v>
      </c>
      <c r="C438" s="149">
        <v>0.05</v>
      </c>
      <c r="D438" s="149" t="s">
        <v>9901</v>
      </c>
      <c r="E438" s="151">
        <v>0</v>
      </c>
      <c r="F438" s="152">
        <v>0</v>
      </c>
      <c r="G438" s="151">
        <v>0</v>
      </c>
      <c r="H438" s="152">
        <v>0</v>
      </c>
      <c r="I438" s="151">
        <v>1959</v>
      </c>
      <c r="J438" s="152">
        <v>97.9</v>
      </c>
      <c r="K438" s="151">
        <v>1959</v>
      </c>
      <c r="L438" s="152">
        <v>97.9</v>
      </c>
      <c r="M438" s="150" t="s">
        <v>1211</v>
      </c>
    </row>
    <row r="439" spans="1:13" ht="30" customHeight="1">
      <c r="A439" s="149" t="s">
        <v>10078</v>
      </c>
      <c r="B439" s="149" t="s">
        <v>6674</v>
      </c>
      <c r="C439" s="149">
        <v>0.41660000000000003</v>
      </c>
      <c r="D439" s="149" t="s">
        <v>9901</v>
      </c>
      <c r="E439" s="151">
        <v>0</v>
      </c>
      <c r="F439" s="152">
        <v>0</v>
      </c>
      <c r="G439" s="151">
        <v>0</v>
      </c>
      <c r="H439" s="152">
        <v>0</v>
      </c>
      <c r="I439" s="151">
        <v>1580</v>
      </c>
      <c r="J439" s="152">
        <v>658.2</v>
      </c>
      <c r="K439" s="151">
        <v>1580</v>
      </c>
      <c r="L439" s="152">
        <v>658.2</v>
      </c>
      <c r="M439" s="150" t="s">
        <v>2635</v>
      </c>
    </row>
    <row r="440" spans="1:13" ht="30" customHeight="1">
      <c r="A440" s="149" t="s">
        <v>9961</v>
      </c>
      <c r="B440" s="149" t="s">
        <v>9962</v>
      </c>
      <c r="C440" s="149">
        <v>0.23200000000000001</v>
      </c>
      <c r="D440" s="149" t="s">
        <v>9901</v>
      </c>
      <c r="E440" s="151">
        <v>0</v>
      </c>
      <c r="F440" s="152">
        <v>0</v>
      </c>
      <c r="G440" s="151">
        <v>0</v>
      </c>
      <c r="H440" s="152">
        <v>0</v>
      </c>
      <c r="I440" s="151">
        <v>815</v>
      </c>
      <c r="J440" s="152">
        <v>189</v>
      </c>
      <c r="K440" s="151">
        <v>815</v>
      </c>
      <c r="L440" s="152">
        <v>189</v>
      </c>
      <c r="M440" s="150" t="s">
        <v>10069</v>
      </c>
    </row>
    <row r="441" spans="1:13" ht="30" customHeight="1">
      <c r="A441" s="149" t="s">
        <v>10060</v>
      </c>
      <c r="B441" s="149" t="s">
        <v>10061</v>
      </c>
      <c r="C441" s="149">
        <v>1</v>
      </c>
      <c r="D441" s="149" t="s">
        <v>10062</v>
      </c>
      <c r="E441" s="151">
        <v>137000</v>
      </c>
      <c r="F441" s="152">
        <v>137000</v>
      </c>
      <c r="G441" s="151">
        <v>0</v>
      </c>
      <c r="H441" s="152">
        <v>0</v>
      </c>
      <c r="I441" s="151">
        <v>0</v>
      </c>
      <c r="J441" s="152">
        <v>0</v>
      </c>
      <c r="K441" s="151">
        <v>137000</v>
      </c>
      <c r="L441" s="152">
        <v>137000</v>
      </c>
      <c r="M441" s="150" t="s">
        <v>52</v>
      </c>
    </row>
    <row r="442" spans="1:13" ht="30" customHeight="1">
      <c r="A442" s="149" t="s">
        <v>10064</v>
      </c>
      <c r="B442" s="149" t="s">
        <v>10065</v>
      </c>
      <c r="C442" s="149">
        <v>1</v>
      </c>
      <c r="D442" s="149" t="s">
        <v>9855</v>
      </c>
      <c r="E442" s="151">
        <v>1000</v>
      </c>
      <c r="F442" s="152">
        <v>1000</v>
      </c>
      <c r="G442" s="151">
        <v>0</v>
      </c>
      <c r="H442" s="152">
        <v>0</v>
      </c>
      <c r="I442" s="151">
        <v>0</v>
      </c>
      <c r="J442" s="152">
        <v>0</v>
      </c>
      <c r="K442" s="151">
        <v>1000</v>
      </c>
      <c r="L442" s="152">
        <v>1000</v>
      </c>
      <c r="M442" s="150" t="s">
        <v>65</v>
      </c>
    </row>
    <row r="443" spans="1:13" ht="30" customHeight="1">
      <c r="A443" s="149" t="s">
        <v>10021</v>
      </c>
      <c r="B443" s="149" t="s">
        <v>10022</v>
      </c>
      <c r="C443" s="149">
        <v>1.5</v>
      </c>
      <c r="D443" s="149" t="s">
        <v>10023</v>
      </c>
      <c r="E443" s="151">
        <v>2736</v>
      </c>
      <c r="F443" s="152">
        <v>4104</v>
      </c>
      <c r="G443" s="151">
        <v>0</v>
      </c>
      <c r="H443" s="152">
        <v>0</v>
      </c>
      <c r="I443" s="151">
        <v>0</v>
      </c>
      <c r="J443" s="152">
        <v>0</v>
      </c>
      <c r="K443" s="151">
        <v>2736</v>
      </c>
      <c r="L443" s="152">
        <v>4104</v>
      </c>
      <c r="M443" s="150" t="s">
        <v>10066</v>
      </c>
    </row>
    <row r="444" spans="1:13" ht="30" customHeight="1">
      <c r="A444" s="149" t="s">
        <v>10067</v>
      </c>
      <c r="B444" s="149" t="s">
        <v>10068</v>
      </c>
      <c r="C444" s="149">
        <v>1.5</v>
      </c>
      <c r="D444" s="149" t="s">
        <v>10020</v>
      </c>
      <c r="E444" s="151">
        <v>1710</v>
      </c>
      <c r="F444" s="152">
        <v>2565</v>
      </c>
      <c r="G444" s="151">
        <v>0</v>
      </c>
      <c r="H444" s="152">
        <v>0</v>
      </c>
      <c r="I444" s="151">
        <v>0</v>
      </c>
      <c r="J444" s="152">
        <v>0</v>
      </c>
      <c r="K444" s="151">
        <v>1710</v>
      </c>
      <c r="L444" s="152">
        <v>2565</v>
      </c>
      <c r="M444" s="150" t="s">
        <v>1848</v>
      </c>
    </row>
    <row r="445" spans="1:13" ht="30" customHeight="1">
      <c r="A445" s="149" t="s">
        <v>10056</v>
      </c>
      <c r="B445" s="149" t="s">
        <v>10072</v>
      </c>
      <c r="C445" s="149">
        <v>1</v>
      </c>
      <c r="D445" s="149" t="s">
        <v>9894</v>
      </c>
      <c r="E445" s="151">
        <v>0</v>
      </c>
      <c r="F445" s="152">
        <v>46.7</v>
      </c>
      <c r="G445" s="151">
        <v>0</v>
      </c>
      <c r="H445" s="152">
        <v>0</v>
      </c>
      <c r="I445" s="151">
        <v>0</v>
      </c>
      <c r="J445" s="152">
        <v>0</v>
      </c>
      <c r="K445" s="151">
        <v>0</v>
      </c>
      <c r="L445" s="152">
        <v>46.7</v>
      </c>
      <c r="M445" s="150" t="s">
        <v>52</v>
      </c>
    </row>
    <row r="446" spans="1:13" ht="30" customHeight="1">
      <c r="A446" s="149" t="s">
        <v>9908</v>
      </c>
      <c r="B446" s="149" t="s">
        <v>9909</v>
      </c>
      <c r="C446" s="149">
        <v>1</v>
      </c>
      <c r="D446" s="149" t="s">
        <v>9894</v>
      </c>
      <c r="E446" s="151">
        <v>0</v>
      </c>
      <c r="F446" s="152">
        <v>0</v>
      </c>
      <c r="G446" s="151">
        <v>0</v>
      </c>
      <c r="H446" s="152">
        <v>82862.5</v>
      </c>
      <c r="I446" s="151">
        <v>0</v>
      </c>
      <c r="J446" s="152">
        <v>0</v>
      </c>
      <c r="K446" s="151">
        <v>0</v>
      </c>
      <c r="L446" s="152">
        <v>82862.5</v>
      </c>
      <c r="M446" s="150" t="s">
        <v>9907</v>
      </c>
    </row>
    <row r="447" spans="1:13" ht="30" customHeight="1">
      <c r="A447" s="149" t="s">
        <v>9910</v>
      </c>
      <c r="B447" s="149" t="s">
        <v>9911</v>
      </c>
      <c r="C447" s="149">
        <v>1</v>
      </c>
      <c r="D447" s="149" t="s">
        <v>9894</v>
      </c>
      <c r="E447" s="151">
        <v>0</v>
      </c>
      <c r="F447" s="152">
        <v>0</v>
      </c>
      <c r="G447" s="151">
        <v>0</v>
      </c>
      <c r="H447" s="152">
        <v>0</v>
      </c>
      <c r="I447" s="151">
        <v>0</v>
      </c>
      <c r="J447" s="152">
        <v>0</v>
      </c>
      <c r="K447" s="151">
        <v>0</v>
      </c>
      <c r="L447" s="152">
        <v>0</v>
      </c>
      <c r="M447" s="150" t="s">
        <v>9907</v>
      </c>
    </row>
    <row r="448" spans="1:13" ht="30" customHeight="1">
      <c r="A448" s="149" t="s">
        <v>9912</v>
      </c>
      <c r="B448" s="149" t="s">
        <v>9913</v>
      </c>
      <c r="C448" s="149">
        <v>1</v>
      </c>
      <c r="D448" s="149" t="s">
        <v>9894</v>
      </c>
      <c r="E448" s="151">
        <v>0</v>
      </c>
      <c r="F448" s="152">
        <v>0</v>
      </c>
      <c r="G448" s="151">
        <v>0</v>
      </c>
      <c r="H448" s="152">
        <v>0</v>
      </c>
      <c r="I448" s="151">
        <v>0</v>
      </c>
      <c r="J448" s="152">
        <v>238.8</v>
      </c>
      <c r="K448" s="151">
        <v>0</v>
      </c>
      <c r="L448" s="152">
        <v>238.8</v>
      </c>
      <c r="M448" s="150" t="s">
        <v>9907</v>
      </c>
    </row>
    <row r="449" spans="1:13" ht="30" customHeight="1">
      <c r="A449" s="149" t="s">
        <v>9914</v>
      </c>
      <c r="B449" s="149" t="s">
        <v>9915</v>
      </c>
      <c r="C449" s="149">
        <v>1</v>
      </c>
      <c r="D449" s="149" t="s">
        <v>9894</v>
      </c>
      <c r="E449" s="151">
        <v>0</v>
      </c>
      <c r="F449" s="152">
        <v>0</v>
      </c>
      <c r="G449" s="151">
        <v>0</v>
      </c>
      <c r="H449" s="152">
        <v>51816.1</v>
      </c>
      <c r="I449" s="151">
        <v>0</v>
      </c>
      <c r="J449" s="152">
        <v>0</v>
      </c>
      <c r="K449" s="151">
        <v>0</v>
      </c>
      <c r="L449" s="152">
        <v>51816.1</v>
      </c>
      <c r="M449" s="150" t="s">
        <v>9907</v>
      </c>
    </row>
    <row r="450" spans="1:13" ht="30" customHeight="1">
      <c r="A450" s="149" t="s">
        <v>9860</v>
      </c>
      <c r="B450" s="149"/>
      <c r="C450" s="149"/>
      <c r="D450" s="149"/>
      <c r="E450" s="151"/>
      <c r="F450" s="152">
        <v>144871</v>
      </c>
      <c r="G450" s="151"/>
      <c r="H450" s="152">
        <v>229378</v>
      </c>
      <c r="I450" s="151"/>
      <c r="J450" s="152">
        <v>1194</v>
      </c>
      <c r="K450" s="151"/>
      <c r="L450" s="152">
        <v>375443</v>
      </c>
      <c r="M450" s="150"/>
    </row>
    <row r="451" spans="1:13" ht="30" customHeight="1">
      <c r="A451" s="149"/>
      <c r="B451" s="149"/>
      <c r="C451" s="149"/>
      <c r="D451" s="149"/>
      <c r="E451" s="151"/>
      <c r="F451" s="152"/>
      <c r="G451" s="151"/>
      <c r="H451" s="152"/>
      <c r="I451" s="151"/>
      <c r="J451" s="152"/>
      <c r="K451" s="151"/>
      <c r="L451" s="152"/>
      <c r="M451" s="150"/>
    </row>
    <row r="452" spans="1:13" ht="30" customHeight="1">
      <c r="A452" s="149" t="s">
        <v>10079</v>
      </c>
      <c r="B452" s="149" t="s">
        <v>1336</v>
      </c>
      <c r="C452" s="149">
        <v>1</v>
      </c>
      <c r="D452" s="149" t="s">
        <v>1200</v>
      </c>
      <c r="E452" s="151"/>
      <c r="F452" s="152"/>
      <c r="G452" s="151"/>
      <c r="H452" s="152"/>
      <c r="I452" s="151"/>
      <c r="J452" s="152"/>
      <c r="K452" s="151"/>
      <c r="L452" s="152"/>
      <c r="M452" s="150" t="s">
        <v>52</v>
      </c>
    </row>
    <row r="453" spans="1:13" ht="30" customHeight="1">
      <c r="A453" s="149" t="s">
        <v>10074</v>
      </c>
      <c r="B453" s="149" t="s">
        <v>10080</v>
      </c>
      <c r="C453" s="149">
        <v>1</v>
      </c>
      <c r="D453" s="149" t="s">
        <v>9968</v>
      </c>
      <c r="E453" s="151">
        <v>206178</v>
      </c>
      <c r="F453" s="152">
        <v>206178</v>
      </c>
      <c r="G453" s="151">
        <v>105636</v>
      </c>
      <c r="H453" s="152">
        <v>105636</v>
      </c>
      <c r="I453" s="151">
        <v>2144</v>
      </c>
      <c r="J453" s="152">
        <v>2144</v>
      </c>
      <c r="K453" s="151">
        <v>313958</v>
      </c>
      <c r="L453" s="152">
        <v>313958</v>
      </c>
      <c r="M453" s="150" t="s">
        <v>52</v>
      </c>
    </row>
    <row r="454" spans="1:13" ht="30" customHeight="1">
      <c r="A454" s="149" t="s">
        <v>9908</v>
      </c>
      <c r="B454" s="149" t="s">
        <v>9909</v>
      </c>
      <c r="C454" s="149">
        <v>1</v>
      </c>
      <c r="D454" s="149" t="s">
        <v>9894</v>
      </c>
      <c r="E454" s="151">
        <v>0</v>
      </c>
      <c r="F454" s="152">
        <v>0</v>
      </c>
      <c r="G454" s="151">
        <v>0</v>
      </c>
      <c r="H454" s="152">
        <v>92431.5</v>
      </c>
      <c r="I454" s="151">
        <v>0</v>
      </c>
      <c r="J454" s="152">
        <v>0</v>
      </c>
      <c r="K454" s="151">
        <v>0</v>
      </c>
      <c r="L454" s="152">
        <v>92431.5</v>
      </c>
      <c r="M454" s="150" t="s">
        <v>9907</v>
      </c>
    </row>
    <row r="455" spans="1:13" ht="30" customHeight="1">
      <c r="A455" s="149" t="s">
        <v>9910</v>
      </c>
      <c r="B455" s="149" t="s">
        <v>9911</v>
      </c>
      <c r="C455" s="149">
        <v>1</v>
      </c>
      <c r="D455" s="149" t="s">
        <v>9894</v>
      </c>
      <c r="E455" s="151">
        <v>0</v>
      </c>
      <c r="F455" s="152">
        <v>0</v>
      </c>
      <c r="G455" s="151">
        <v>0</v>
      </c>
      <c r="H455" s="152">
        <v>26409</v>
      </c>
      <c r="I455" s="151">
        <v>0</v>
      </c>
      <c r="J455" s="152">
        <v>0</v>
      </c>
      <c r="K455" s="151">
        <v>0</v>
      </c>
      <c r="L455" s="152">
        <v>26409</v>
      </c>
      <c r="M455" s="150" t="s">
        <v>9907</v>
      </c>
    </row>
    <row r="456" spans="1:13" ht="30" customHeight="1">
      <c r="A456" s="149" t="s">
        <v>9912</v>
      </c>
      <c r="B456" s="149" t="s">
        <v>9913</v>
      </c>
      <c r="C456" s="149">
        <v>1</v>
      </c>
      <c r="D456" s="149" t="s">
        <v>9894</v>
      </c>
      <c r="E456" s="151">
        <v>0</v>
      </c>
      <c r="F456" s="152">
        <v>0</v>
      </c>
      <c r="G456" s="151">
        <v>0</v>
      </c>
      <c r="H456" s="152">
        <v>0</v>
      </c>
      <c r="I456" s="151">
        <v>0</v>
      </c>
      <c r="J456" s="152">
        <v>536</v>
      </c>
      <c r="K456" s="151">
        <v>0</v>
      </c>
      <c r="L456" s="152">
        <v>536</v>
      </c>
      <c r="M456" s="150" t="s">
        <v>9907</v>
      </c>
    </row>
    <row r="457" spans="1:13" ht="30" customHeight="1">
      <c r="A457" s="149" t="s">
        <v>9914</v>
      </c>
      <c r="B457" s="149" t="s">
        <v>9915</v>
      </c>
      <c r="C457" s="149">
        <v>1</v>
      </c>
      <c r="D457" s="149" t="s">
        <v>9894</v>
      </c>
      <c r="E457" s="151">
        <v>0</v>
      </c>
      <c r="F457" s="152">
        <v>0</v>
      </c>
      <c r="G457" s="151">
        <v>0</v>
      </c>
      <c r="H457" s="152">
        <v>67342.899999999994</v>
      </c>
      <c r="I457" s="151">
        <v>0</v>
      </c>
      <c r="J457" s="152">
        <v>0</v>
      </c>
      <c r="K457" s="151">
        <v>0</v>
      </c>
      <c r="L457" s="152">
        <v>67342.899999999994</v>
      </c>
      <c r="M457" s="150" t="s">
        <v>9907</v>
      </c>
    </row>
    <row r="458" spans="1:13" ht="30" customHeight="1">
      <c r="A458" s="149" t="s">
        <v>9860</v>
      </c>
      <c r="B458" s="149"/>
      <c r="C458" s="149"/>
      <c r="D458" s="149"/>
      <c r="E458" s="151"/>
      <c r="F458" s="152">
        <v>206178</v>
      </c>
      <c r="G458" s="151"/>
      <c r="H458" s="152">
        <v>291819</v>
      </c>
      <c r="I458" s="151"/>
      <c r="J458" s="152">
        <v>2680</v>
      </c>
      <c r="K458" s="151"/>
      <c r="L458" s="152">
        <v>500677</v>
      </c>
      <c r="M458" s="150"/>
    </row>
    <row r="459" spans="1:13" ht="30" customHeight="1">
      <c r="A459" s="149"/>
      <c r="B459" s="149"/>
      <c r="C459" s="149"/>
      <c r="D459" s="149"/>
      <c r="E459" s="151"/>
      <c r="F459" s="152"/>
      <c r="G459" s="151"/>
      <c r="H459" s="152"/>
      <c r="I459" s="151"/>
      <c r="J459" s="152"/>
      <c r="K459" s="151"/>
      <c r="L459" s="152"/>
      <c r="M459" s="150"/>
    </row>
    <row r="460" spans="1:13" ht="30" customHeight="1">
      <c r="A460" s="149" t="s">
        <v>10081</v>
      </c>
      <c r="B460" s="149" t="s">
        <v>3149</v>
      </c>
      <c r="C460" s="149">
        <v>1</v>
      </c>
      <c r="D460" s="149" t="s">
        <v>1200</v>
      </c>
      <c r="E460" s="151"/>
      <c r="F460" s="152"/>
      <c r="G460" s="151"/>
      <c r="H460" s="152"/>
      <c r="I460" s="151"/>
      <c r="J460" s="152"/>
      <c r="K460" s="151"/>
      <c r="L460" s="152"/>
      <c r="M460" s="150" t="s">
        <v>52</v>
      </c>
    </row>
    <row r="461" spans="1:13" ht="30" customHeight="1">
      <c r="A461" s="149" t="s">
        <v>10040</v>
      </c>
      <c r="B461" s="149" t="s">
        <v>6674</v>
      </c>
      <c r="C461" s="149">
        <v>0.34</v>
      </c>
      <c r="D461" s="149" t="s">
        <v>9897</v>
      </c>
      <c r="E461" s="151">
        <v>0</v>
      </c>
      <c r="F461" s="152">
        <v>0</v>
      </c>
      <c r="G461" s="151">
        <v>143509</v>
      </c>
      <c r="H461" s="152">
        <v>48793</v>
      </c>
      <c r="I461" s="151">
        <v>0</v>
      </c>
      <c r="J461" s="152">
        <v>0</v>
      </c>
      <c r="K461" s="151">
        <v>143509</v>
      </c>
      <c r="L461" s="152">
        <v>48793</v>
      </c>
      <c r="M461" s="150" t="s">
        <v>52</v>
      </c>
    </row>
    <row r="462" spans="1:13" ht="30" customHeight="1">
      <c r="A462" s="149" t="s">
        <v>10041</v>
      </c>
      <c r="B462" s="149" t="s">
        <v>6674</v>
      </c>
      <c r="C462" s="149">
        <v>0.12</v>
      </c>
      <c r="D462" s="149" t="s">
        <v>9897</v>
      </c>
      <c r="E462" s="151">
        <v>0</v>
      </c>
      <c r="F462" s="152">
        <v>0</v>
      </c>
      <c r="G462" s="151">
        <v>115272</v>
      </c>
      <c r="H462" s="152">
        <v>13832.6</v>
      </c>
      <c r="I462" s="151">
        <v>0</v>
      </c>
      <c r="J462" s="152">
        <v>0</v>
      </c>
      <c r="K462" s="151">
        <v>115272</v>
      </c>
      <c r="L462" s="152">
        <v>13832.6</v>
      </c>
      <c r="M462" s="150" t="s">
        <v>52</v>
      </c>
    </row>
    <row r="463" spans="1:13" ht="30" customHeight="1">
      <c r="A463" s="149" t="s">
        <v>9898</v>
      </c>
      <c r="B463" s="149" t="s">
        <v>6674</v>
      </c>
      <c r="C463" s="149">
        <v>0.23</v>
      </c>
      <c r="D463" s="149" t="s">
        <v>9897</v>
      </c>
      <c r="E463" s="151">
        <v>0</v>
      </c>
      <c r="F463" s="152">
        <v>0</v>
      </c>
      <c r="G463" s="151">
        <v>94338</v>
      </c>
      <c r="H463" s="152">
        <v>21697.7</v>
      </c>
      <c r="I463" s="151">
        <v>0</v>
      </c>
      <c r="J463" s="152">
        <v>0</v>
      </c>
      <c r="K463" s="151">
        <v>94338</v>
      </c>
      <c r="L463" s="152">
        <v>21697.7</v>
      </c>
      <c r="M463" s="150" t="s">
        <v>52</v>
      </c>
    </row>
    <row r="464" spans="1:13" ht="30" customHeight="1">
      <c r="A464" s="149" t="s">
        <v>10042</v>
      </c>
      <c r="B464" s="149" t="s">
        <v>10043</v>
      </c>
      <c r="C464" s="149">
        <v>0.05</v>
      </c>
      <c r="D464" s="149" t="s">
        <v>9897</v>
      </c>
      <c r="E464" s="151">
        <v>0</v>
      </c>
      <c r="F464" s="152">
        <v>0</v>
      </c>
      <c r="G464" s="151">
        <v>215672</v>
      </c>
      <c r="H464" s="152">
        <v>10783.6</v>
      </c>
      <c r="I464" s="151">
        <v>0</v>
      </c>
      <c r="J464" s="152">
        <v>0</v>
      </c>
      <c r="K464" s="151">
        <v>215672</v>
      </c>
      <c r="L464" s="152">
        <v>10783.6</v>
      </c>
      <c r="M464" s="150" t="s">
        <v>52</v>
      </c>
    </row>
    <row r="465" spans="1:13" ht="30" customHeight="1">
      <c r="A465" s="149" t="s">
        <v>10044</v>
      </c>
      <c r="B465" s="149" t="s">
        <v>6674</v>
      </c>
      <c r="C465" s="149">
        <v>0.05</v>
      </c>
      <c r="D465" s="149" t="s">
        <v>9897</v>
      </c>
      <c r="E465" s="151">
        <v>0</v>
      </c>
      <c r="F465" s="152">
        <v>0</v>
      </c>
      <c r="G465" s="151">
        <v>99902</v>
      </c>
      <c r="H465" s="152">
        <v>4995.1000000000004</v>
      </c>
      <c r="I465" s="151">
        <v>0</v>
      </c>
      <c r="J465" s="152">
        <v>0</v>
      </c>
      <c r="K465" s="151">
        <v>99902</v>
      </c>
      <c r="L465" s="152">
        <v>4995.1000000000004</v>
      </c>
      <c r="M465" s="150" t="s">
        <v>52</v>
      </c>
    </row>
    <row r="466" spans="1:13" ht="30" customHeight="1">
      <c r="A466" s="149" t="s">
        <v>9960</v>
      </c>
      <c r="B466" s="149" t="s">
        <v>6674</v>
      </c>
      <c r="C466" s="149">
        <v>3.1E-2</v>
      </c>
      <c r="D466" s="149" t="s">
        <v>9897</v>
      </c>
      <c r="E466" s="151">
        <v>0</v>
      </c>
      <c r="F466" s="152">
        <v>0</v>
      </c>
      <c r="G466" s="151">
        <v>96512</v>
      </c>
      <c r="H466" s="152">
        <v>2991.8</v>
      </c>
      <c r="I466" s="151">
        <v>0</v>
      </c>
      <c r="J466" s="152">
        <v>0</v>
      </c>
      <c r="K466" s="151">
        <v>96512</v>
      </c>
      <c r="L466" s="152">
        <v>2991.8</v>
      </c>
      <c r="M466" s="150" t="s">
        <v>52</v>
      </c>
    </row>
    <row r="467" spans="1:13" ht="30" customHeight="1">
      <c r="A467" s="149" t="s">
        <v>9898</v>
      </c>
      <c r="B467" s="149" t="s">
        <v>6674</v>
      </c>
      <c r="C467" s="149">
        <v>3.1E-2</v>
      </c>
      <c r="D467" s="149" t="s">
        <v>9897</v>
      </c>
      <c r="E467" s="151">
        <v>0</v>
      </c>
      <c r="F467" s="152">
        <v>0</v>
      </c>
      <c r="G467" s="151">
        <v>94338</v>
      </c>
      <c r="H467" s="152">
        <v>2924.4</v>
      </c>
      <c r="I467" s="151">
        <v>0</v>
      </c>
      <c r="J467" s="152">
        <v>0</v>
      </c>
      <c r="K467" s="151">
        <v>94338</v>
      </c>
      <c r="L467" s="152">
        <v>2924.4</v>
      </c>
      <c r="M467" s="150" t="s">
        <v>52</v>
      </c>
    </row>
    <row r="468" spans="1:13" ht="30" customHeight="1">
      <c r="A468" s="149" t="s">
        <v>10082</v>
      </c>
      <c r="B468" s="149" t="s">
        <v>10061</v>
      </c>
      <c r="C468" s="149">
        <v>1</v>
      </c>
      <c r="D468" s="149" t="s">
        <v>10062</v>
      </c>
      <c r="E468" s="151">
        <v>147000</v>
      </c>
      <c r="F468" s="152">
        <v>147000</v>
      </c>
      <c r="G468" s="151">
        <v>0</v>
      </c>
      <c r="H468" s="152">
        <v>0</v>
      </c>
      <c r="I468" s="151">
        <v>0</v>
      </c>
      <c r="J468" s="152">
        <v>0</v>
      </c>
      <c r="K468" s="151">
        <v>147000</v>
      </c>
      <c r="L468" s="152">
        <v>147000</v>
      </c>
      <c r="M468" s="150" t="s">
        <v>10063</v>
      </c>
    </row>
    <row r="469" spans="1:13" ht="30" customHeight="1">
      <c r="A469" s="149" t="s">
        <v>10064</v>
      </c>
      <c r="B469" s="149" t="s">
        <v>10065</v>
      </c>
      <c r="C469" s="149">
        <v>1</v>
      </c>
      <c r="D469" s="149" t="s">
        <v>9855</v>
      </c>
      <c r="E469" s="151">
        <v>1000</v>
      </c>
      <c r="F469" s="152">
        <v>1000</v>
      </c>
      <c r="G469" s="151">
        <v>0</v>
      </c>
      <c r="H469" s="152">
        <v>0</v>
      </c>
      <c r="I469" s="151">
        <v>0</v>
      </c>
      <c r="J469" s="152">
        <v>0</v>
      </c>
      <c r="K469" s="151">
        <v>1000</v>
      </c>
      <c r="L469" s="152">
        <v>1000</v>
      </c>
      <c r="M469" s="150" t="s">
        <v>65</v>
      </c>
    </row>
    <row r="470" spans="1:13" ht="30" customHeight="1">
      <c r="A470" s="149" t="s">
        <v>10021</v>
      </c>
      <c r="B470" s="149" t="s">
        <v>10022</v>
      </c>
      <c r="C470" s="149">
        <v>1.8</v>
      </c>
      <c r="D470" s="149" t="s">
        <v>10023</v>
      </c>
      <c r="E470" s="151">
        <v>2736</v>
      </c>
      <c r="F470" s="152">
        <v>4924.8</v>
      </c>
      <c r="G470" s="151">
        <v>0</v>
      </c>
      <c r="H470" s="152">
        <v>0</v>
      </c>
      <c r="I470" s="151">
        <v>0</v>
      </c>
      <c r="J470" s="152">
        <v>0</v>
      </c>
      <c r="K470" s="151">
        <v>2736</v>
      </c>
      <c r="L470" s="152">
        <v>4924.8</v>
      </c>
      <c r="M470" s="150" t="s">
        <v>10066</v>
      </c>
    </row>
    <row r="471" spans="1:13" ht="30" customHeight="1">
      <c r="A471" s="149" t="s">
        <v>10067</v>
      </c>
      <c r="B471" s="149" t="s">
        <v>10068</v>
      </c>
      <c r="C471" s="149">
        <v>1.8</v>
      </c>
      <c r="D471" s="149" t="s">
        <v>10020</v>
      </c>
      <c r="E471" s="151">
        <v>1710</v>
      </c>
      <c r="F471" s="152">
        <v>3078</v>
      </c>
      <c r="G471" s="151">
        <v>0</v>
      </c>
      <c r="H471" s="152">
        <v>0</v>
      </c>
      <c r="I471" s="151">
        <v>0</v>
      </c>
      <c r="J471" s="152">
        <v>0</v>
      </c>
      <c r="K471" s="151">
        <v>1710</v>
      </c>
      <c r="L471" s="152">
        <v>3078</v>
      </c>
      <c r="M471" s="150" t="s">
        <v>1848</v>
      </c>
    </row>
    <row r="472" spans="1:13" ht="30" customHeight="1">
      <c r="A472" s="149" t="s">
        <v>10036</v>
      </c>
      <c r="B472" s="149" t="s">
        <v>6674</v>
      </c>
      <c r="C472" s="149">
        <v>22.5</v>
      </c>
      <c r="D472" s="149" t="s">
        <v>10037</v>
      </c>
      <c r="E472" s="151">
        <v>15</v>
      </c>
      <c r="F472" s="152">
        <v>337.5</v>
      </c>
      <c r="G472" s="151">
        <v>0</v>
      </c>
      <c r="H472" s="152">
        <v>0</v>
      </c>
      <c r="I472" s="151">
        <v>0</v>
      </c>
      <c r="J472" s="152">
        <v>0</v>
      </c>
      <c r="K472" s="151">
        <v>15</v>
      </c>
      <c r="L472" s="152">
        <v>337.5</v>
      </c>
      <c r="M472" s="150" t="s">
        <v>52</v>
      </c>
    </row>
    <row r="473" spans="1:13" ht="30" customHeight="1">
      <c r="A473" s="149" t="s">
        <v>10038</v>
      </c>
      <c r="B473" s="149" t="s">
        <v>6674</v>
      </c>
      <c r="C473" s="149">
        <v>22.5</v>
      </c>
      <c r="D473" s="149" t="s">
        <v>10037</v>
      </c>
      <c r="E473" s="151">
        <v>12</v>
      </c>
      <c r="F473" s="152">
        <v>270</v>
      </c>
      <c r="G473" s="151">
        <v>0</v>
      </c>
      <c r="H473" s="152">
        <v>0</v>
      </c>
      <c r="I473" s="151">
        <v>0</v>
      </c>
      <c r="J473" s="152">
        <v>0</v>
      </c>
      <c r="K473" s="151">
        <v>12</v>
      </c>
      <c r="L473" s="152">
        <v>270</v>
      </c>
      <c r="M473" s="150" t="s">
        <v>52</v>
      </c>
    </row>
    <row r="474" spans="1:13" ht="30" customHeight="1">
      <c r="A474" s="149" t="s">
        <v>10039</v>
      </c>
      <c r="B474" s="149" t="s">
        <v>6674</v>
      </c>
      <c r="C474" s="149">
        <v>22.5</v>
      </c>
      <c r="D474" s="149" t="s">
        <v>10037</v>
      </c>
      <c r="E474" s="151">
        <v>9</v>
      </c>
      <c r="F474" s="152">
        <v>202.5</v>
      </c>
      <c r="G474" s="151">
        <v>0</v>
      </c>
      <c r="H474" s="152">
        <v>0</v>
      </c>
      <c r="I474" s="151">
        <v>0</v>
      </c>
      <c r="J474" s="152">
        <v>0</v>
      </c>
      <c r="K474" s="151">
        <v>9</v>
      </c>
      <c r="L474" s="152">
        <v>202.5</v>
      </c>
      <c r="M474" s="150" t="s">
        <v>52</v>
      </c>
    </row>
    <row r="475" spans="1:13" ht="30" customHeight="1">
      <c r="A475" s="149" t="s">
        <v>9961</v>
      </c>
      <c r="B475" s="149" t="s">
        <v>9962</v>
      </c>
      <c r="C475" s="149">
        <v>0.248</v>
      </c>
      <c r="D475" s="149" t="s">
        <v>9901</v>
      </c>
      <c r="E475" s="151">
        <v>0</v>
      </c>
      <c r="F475" s="152">
        <v>0</v>
      </c>
      <c r="G475" s="151">
        <v>0</v>
      </c>
      <c r="H475" s="152">
        <v>0</v>
      </c>
      <c r="I475" s="151">
        <v>815</v>
      </c>
      <c r="J475" s="152">
        <v>202.1</v>
      </c>
      <c r="K475" s="151">
        <v>815</v>
      </c>
      <c r="L475" s="152">
        <v>202.1</v>
      </c>
      <c r="M475" s="150" t="s">
        <v>10069</v>
      </c>
    </row>
    <row r="476" spans="1:13" ht="30" customHeight="1">
      <c r="A476" s="149" t="s">
        <v>10047</v>
      </c>
      <c r="B476" s="149" t="s">
        <v>10048</v>
      </c>
      <c r="C476" s="149">
        <v>0.1166</v>
      </c>
      <c r="D476" s="149" t="s">
        <v>9901</v>
      </c>
      <c r="E476" s="151">
        <v>1337</v>
      </c>
      <c r="F476" s="152">
        <v>155.80000000000001</v>
      </c>
      <c r="G476" s="151">
        <v>0</v>
      </c>
      <c r="H476" s="152">
        <v>0</v>
      </c>
      <c r="I476" s="151">
        <v>89</v>
      </c>
      <c r="J476" s="152">
        <v>10.3</v>
      </c>
      <c r="K476" s="151">
        <v>1426</v>
      </c>
      <c r="L476" s="152">
        <v>166.10000000000002</v>
      </c>
      <c r="M476" s="150" t="s">
        <v>10070</v>
      </c>
    </row>
    <row r="477" spans="1:13" ht="30" customHeight="1">
      <c r="A477" s="149" t="s">
        <v>10071</v>
      </c>
      <c r="B477" s="149" t="s">
        <v>6674</v>
      </c>
      <c r="C477" s="149">
        <v>0.05</v>
      </c>
      <c r="D477" s="149" t="s">
        <v>9901</v>
      </c>
      <c r="E477" s="151">
        <v>0</v>
      </c>
      <c r="F477" s="152">
        <v>0</v>
      </c>
      <c r="G477" s="151">
        <v>0</v>
      </c>
      <c r="H477" s="152">
        <v>0</v>
      </c>
      <c r="I477" s="151">
        <v>1959</v>
      </c>
      <c r="J477" s="152">
        <v>97.9</v>
      </c>
      <c r="K477" s="151">
        <v>1959</v>
      </c>
      <c r="L477" s="152">
        <v>97.9</v>
      </c>
      <c r="M477" s="150" t="s">
        <v>1211</v>
      </c>
    </row>
    <row r="478" spans="1:13" ht="30" customHeight="1">
      <c r="A478" s="149" t="s">
        <v>10053</v>
      </c>
      <c r="B478" s="149" t="s">
        <v>10054</v>
      </c>
      <c r="C478" s="149">
        <v>0.4</v>
      </c>
      <c r="D478" s="149" t="s">
        <v>10055</v>
      </c>
      <c r="E478" s="151">
        <v>0</v>
      </c>
      <c r="F478" s="152">
        <v>0</v>
      </c>
      <c r="G478" s="151">
        <v>0</v>
      </c>
      <c r="H478" s="152">
        <v>0</v>
      </c>
      <c r="I478" s="151">
        <v>4619</v>
      </c>
      <c r="J478" s="152">
        <v>1847.6</v>
      </c>
      <c r="K478" s="151">
        <v>4619</v>
      </c>
      <c r="L478" s="152">
        <v>1847.6</v>
      </c>
      <c r="M478" s="150" t="s">
        <v>2635</v>
      </c>
    </row>
    <row r="479" spans="1:13" ht="30" customHeight="1">
      <c r="A479" s="149" t="s">
        <v>10056</v>
      </c>
      <c r="B479" s="149" t="s">
        <v>10072</v>
      </c>
      <c r="C479" s="149">
        <v>30</v>
      </c>
      <c r="D479" s="149" t="s">
        <v>9894</v>
      </c>
      <c r="E479" s="151">
        <v>0</v>
      </c>
      <c r="F479" s="152">
        <v>47043.8</v>
      </c>
      <c r="G479" s="151">
        <v>0</v>
      </c>
      <c r="H479" s="152">
        <v>0</v>
      </c>
      <c r="I479" s="151">
        <v>0</v>
      </c>
      <c r="J479" s="152">
        <v>0</v>
      </c>
      <c r="K479" s="151">
        <v>0</v>
      </c>
      <c r="L479" s="152">
        <v>47043.8</v>
      </c>
      <c r="M479" s="150" t="s">
        <v>52</v>
      </c>
    </row>
    <row r="480" spans="1:13" ht="30" customHeight="1">
      <c r="A480" s="149" t="s">
        <v>9860</v>
      </c>
      <c r="B480" s="149"/>
      <c r="C480" s="149"/>
      <c r="D480" s="149"/>
      <c r="E480" s="151"/>
      <c r="F480" s="152">
        <v>204012</v>
      </c>
      <c r="G480" s="151"/>
      <c r="H480" s="152">
        <v>106018</v>
      </c>
      <c r="I480" s="151"/>
      <c r="J480" s="152">
        <v>2157</v>
      </c>
      <c r="K480" s="151"/>
      <c r="L480" s="152">
        <v>312187</v>
      </c>
      <c r="M480" s="150"/>
    </row>
    <row r="481" spans="1:13" ht="30" customHeight="1">
      <c r="A481" s="149"/>
      <c r="B481" s="149"/>
      <c r="C481" s="149"/>
      <c r="D481" s="149"/>
      <c r="E481" s="151"/>
      <c r="F481" s="152"/>
      <c r="G481" s="151"/>
      <c r="H481" s="152"/>
      <c r="I481" s="151"/>
      <c r="J481" s="152"/>
      <c r="K481" s="151"/>
      <c r="L481" s="152"/>
      <c r="M481" s="150"/>
    </row>
    <row r="482" spans="1:13" ht="30" customHeight="1">
      <c r="A482" s="149" t="s">
        <v>10083</v>
      </c>
      <c r="B482" s="149" t="s">
        <v>1325</v>
      </c>
      <c r="C482" s="149">
        <v>1</v>
      </c>
      <c r="D482" s="149" t="s">
        <v>1200</v>
      </c>
      <c r="E482" s="151"/>
      <c r="F482" s="152"/>
      <c r="G482" s="151"/>
      <c r="H482" s="152"/>
      <c r="I482" s="151"/>
      <c r="J482" s="152"/>
      <c r="K482" s="151"/>
      <c r="L482" s="152"/>
      <c r="M482" s="150" t="s">
        <v>52</v>
      </c>
    </row>
    <row r="483" spans="1:13" ht="30" customHeight="1">
      <c r="A483" s="149" t="s">
        <v>10074</v>
      </c>
      <c r="B483" s="149" t="s">
        <v>10075</v>
      </c>
      <c r="C483" s="149">
        <v>1</v>
      </c>
      <c r="D483" s="149" t="s">
        <v>9968</v>
      </c>
      <c r="E483" s="151">
        <v>189278</v>
      </c>
      <c r="F483" s="152">
        <v>189278</v>
      </c>
      <c r="G483" s="151">
        <v>105636</v>
      </c>
      <c r="H483" s="152">
        <v>105636</v>
      </c>
      <c r="I483" s="151">
        <v>2144</v>
      </c>
      <c r="J483" s="152">
        <v>2144</v>
      </c>
      <c r="K483" s="151">
        <v>297058</v>
      </c>
      <c r="L483" s="152">
        <v>297058</v>
      </c>
      <c r="M483" s="150" t="s">
        <v>52</v>
      </c>
    </row>
    <row r="484" spans="1:13" ht="30" customHeight="1">
      <c r="A484" s="149" t="s">
        <v>9892</v>
      </c>
      <c r="B484" s="149" t="s">
        <v>9893</v>
      </c>
      <c r="C484" s="149">
        <v>1</v>
      </c>
      <c r="D484" s="149" t="s">
        <v>9894</v>
      </c>
      <c r="E484" s="151">
        <v>0</v>
      </c>
      <c r="F484" s="152">
        <v>0</v>
      </c>
      <c r="G484" s="151">
        <v>0</v>
      </c>
      <c r="H484" s="152">
        <v>7394.5</v>
      </c>
      <c r="I484" s="151">
        <v>0</v>
      </c>
      <c r="J484" s="152">
        <v>0</v>
      </c>
      <c r="K484" s="151">
        <v>0</v>
      </c>
      <c r="L484" s="152">
        <v>7394.5</v>
      </c>
      <c r="M484" s="150" t="s">
        <v>52</v>
      </c>
    </row>
    <row r="485" spans="1:13" ht="30" customHeight="1">
      <c r="A485" s="149" t="s">
        <v>9860</v>
      </c>
      <c r="B485" s="149"/>
      <c r="C485" s="149"/>
      <c r="D485" s="149"/>
      <c r="E485" s="151"/>
      <c r="F485" s="152">
        <v>189278</v>
      </c>
      <c r="G485" s="151"/>
      <c r="H485" s="152">
        <v>113030</v>
      </c>
      <c r="I485" s="151"/>
      <c r="J485" s="152">
        <v>2144</v>
      </c>
      <c r="K485" s="151"/>
      <c r="L485" s="152">
        <v>304452</v>
      </c>
      <c r="M485" s="150"/>
    </row>
    <row r="486" spans="1:13" ht="30" customHeight="1">
      <c r="A486" s="149"/>
      <c r="B486" s="149"/>
      <c r="C486" s="149"/>
      <c r="D486" s="149"/>
      <c r="E486" s="151"/>
      <c r="F486" s="152"/>
      <c r="G486" s="151"/>
      <c r="H486" s="152"/>
      <c r="I486" s="151"/>
      <c r="J486" s="152"/>
      <c r="K486" s="151"/>
      <c r="L486" s="152"/>
      <c r="M486" s="150"/>
    </row>
    <row r="487" spans="1:13" ht="30" customHeight="1">
      <c r="A487" s="149" t="s">
        <v>10084</v>
      </c>
      <c r="B487" s="149" t="s">
        <v>1351</v>
      </c>
      <c r="C487" s="149">
        <v>1</v>
      </c>
      <c r="D487" s="149" t="s">
        <v>1200</v>
      </c>
      <c r="E487" s="151"/>
      <c r="F487" s="152"/>
      <c r="G487" s="151"/>
      <c r="H487" s="152"/>
      <c r="I487" s="151"/>
      <c r="J487" s="152"/>
      <c r="K487" s="151"/>
      <c r="L487" s="152"/>
      <c r="M487" s="150" t="s">
        <v>52</v>
      </c>
    </row>
    <row r="488" spans="1:13" ht="30" customHeight="1">
      <c r="A488" s="149" t="s">
        <v>10040</v>
      </c>
      <c r="B488" s="149" t="s">
        <v>6674</v>
      </c>
      <c r="C488" s="149">
        <v>0.34</v>
      </c>
      <c r="D488" s="149" t="s">
        <v>9897</v>
      </c>
      <c r="E488" s="151">
        <v>0</v>
      </c>
      <c r="F488" s="152">
        <v>0</v>
      </c>
      <c r="G488" s="151">
        <v>143509</v>
      </c>
      <c r="H488" s="152">
        <v>48793</v>
      </c>
      <c r="I488" s="151">
        <v>0</v>
      </c>
      <c r="J488" s="152">
        <v>0</v>
      </c>
      <c r="K488" s="151">
        <v>143509</v>
      </c>
      <c r="L488" s="152">
        <v>48793</v>
      </c>
      <c r="M488" s="150" t="s">
        <v>52</v>
      </c>
    </row>
    <row r="489" spans="1:13" ht="30" customHeight="1">
      <c r="A489" s="149" t="s">
        <v>10041</v>
      </c>
      <c r="B489" s="149" t="s">
        <v>6674</v>
      </c>
      <c r="C489" s="149">
        <v>0.12</v>
      </c>
      <c r="D489" s="149" t="s">
        <v>9897</v>
      </c>
      <c r="E489" s="151">
        <v>0</v>
      </c>
      <c r="F489" s="152">
        <v>0</v>
      </c>
      <c r="G489" s="151">
        <v>115272</v>
      </c>
      <c r="H489" s="152">
        <v>13832.6</v>
      </c>
      <c r="I489" s="151">
        <v>0</v>
      </c>
      <c r="J489" s="152">
        <v>0</v>
      </c>
      <c r="K489" s="151">
        <v>115272</v>
      </c>
      <c r="L489" s="152">
        <v>13832.6</v>
      </c>
      <c r="M489" s="150" t="s">
        <v>52</v>
      </c>
    </row>
    <row r="490" spans="1:13" ht="30" customHeight="1">
      <c r="A490" s="149" t="s">
        <v>9898</v>
      </c>
      <c r="B490" s="149" t="s">
        <v>6674</v>
      </c>
      <c r="C490" s="149">
        <v>0.23</v>
      </c>
      <c r="D490" s="149" t="s">
        <v>9897</v>
      </c>
      <c r="E490" s="151">
        <v>0</v>
      </c>
      <c r="F490" s="152">
        <v>0</v>
      </c>
      <c r="G490" s="151">
        <v>94338</v>
      </c>
      <c r="H490" s="152">
        <v>21697.7</v>
      </c>
      <c r="I490" s="151">
        <v>0</v>
      </c>
      <c r="J490" s="152">
        <v>0</v>
      </c>
      <c r="K490" s="151">
        <v>94338</v>
      </c>
      <c r="L490" s="152">
        <v>21697.7</v>
      </c>
      <c r="M490" s="150" t="s">
        <v>52</v>
      </c>
    </row>
    <row r="491" spans="1:13" ht="30" customHeight="1">
      <c r="A491" s="149" t="s">
        <v>9960</v>
      </c>
      <c r="B491" s="149" t="s">
        <v>6674</v>
      </c>
      <c r="C491" s="149">
        <v>3.1E-2</v>
      </c>
      <c r="D491" s="149" t="s">
        <v>9897</v>
      </c>
      <c r="E491" s="151">
        <v>0</v>
      </c>
      <c r="F491" s="152">
        <v>0</v>
      </c>
      <c r="G491" s="151">
        <v>96512</v>
      </c>
      <c r="H491" s="152">
        <v>2991.8</v>
      </c>
      <c r="I491" s="151">
        <v>0</v>
      </c>
      <c r="J491" s="152">
        <v>0</v>
      </c>
      <c r="K491" s="151">
        <v>96512</v>
      </c>
      <c r="L491" s="152">
        <v>2991.8</v>
      </c>
      <c r="M491" s="150" t="s">
        <v>52</v>
      </c>
    </row>
    <row r="492" spans="1:13" ht="30" customHeight="1">
      <c r="A492" s="149" t="s">
        <v>9898</v>
      </c>
      <c r="B492" s="149" t="s">
        <v>6674</v>
      </c>
      <c r="C492" s="149">
        <v>3.1E-2</v>
      </c>
      <c r="D492" s="149" t="s">
        <v>9897</v>
      </c>
      <c r="E492" s="151">
        <v>0</v>
      </c>
      <c r="F492" s="152">
        <v>0</v>
      </c>
      <c r="G492" s="151">
        <v>94338</v>
      </c>
      <c r="H492" s="152">
        <v>2924.4</v>
      </c>
      <c r="I492" s="151">
        <v>0</v>
      </c>
      <c r="J492" s="152">
        <v>0</v>
      </c>
      <c r="K492" s="151">
        <v>94338</v>
      </c>
      <c r="L492" s="152">
        <v>2924.4</v>
      </c>
      <c r="M492" s="150" t="s">
        <v>52</v>
      </c>
    </row>
    <row r="493" spans="1:13" ht="30" customHeight="1">
      <c r="A493" s="149" t="s">
        <v>10077</v>
      </c>
      <c r="B493" s="149" t="s">
        <v>6674</v>
      </c>
      <c r="C493" s="149">
        <v>0.04</v>
      </c>
      <c r="D493" s="149" t="s">
        <v>9897</v>
      </c>
      <c r="E493" s="151">
        <v>0</v>
      </c>
      <c r="F493" s="152">
        <v>0</v>
      </c>
      <c r="G493" s="151">
        <v>121054</v>
      </c>
      <c r="H493" s="152">
        <v>4842.1000000000004</v>
      </c>
      <c r="I493" s="151">
        <v>0</v>
      </c>
      <c r="J493" s="152">
        <v>0</v>
      </c>
      <c r="K493" s="151">
        <v>121054</v>
      </c>
      <c r="L493" s="152">
        <v>4842.1000000000004</v>
      </c>
      <c r="M493" s="150" t="s">
        <v>52</v>
      </c>
    </row>
    <row r="494" spans="1:13" ht="30" customHeight="1">
      <c r="A494" s="149" t="s">
        <v>9961</v>
      </c>
      <c r="B494" s="149" t="s">
        <v>9962</v>
      </c>
      <c r="C494" s="149">
        <v>0.248</v>
      </c>
      <c r="D494" s="149" t="s">
        <v>9901</v>
      </c>
      <c r="E494" s="151">
        <v>0</v>
      </c>
      <c r="F494" s="152">
        <v>0</v>
      </c>
      <c r="G494" s="151">
        <v>0</v>
      </c>
      <c r="H494" s="152">
        <v>0</v>
      </c>
      <c r="I494" s="151">
        <v>815</v>
      </c>
      <c r="J494" s="152">
        <v>202.1</v>
      </c>
      <c r="K494" s="151">
        <v>815</v>
      </c>
      <c r="L494" s="152">
        <v>202.1</v>
      </c>
      <c r="M494" s="150" t="s">
        <v>10069</v>
      </c>
    </row>
    <row r="495" spans="1:13" ht="30" customHeight="1">
      <c r="A495" s="149" t="s">
        <v>10047</v>
      </c>
      <c r="B495" s="149" t="s">
        <v>10048</v>
      </c>
      <c r="C495" s="149">
        <v>0.1166</v>
      </c>
      <c r="D495" s="149" t="s">
        <v>9901</v>
      </c>
      <c r="E495" s="151">
        <v>1337</v>
      </c>
      <c r="F495" s="152">
        <v>155.80000000000001</v>
      </c>
      <c r="G495" s="151">
        <v>0</v>
      </c>
      <c r="H495" s="152">
        <v>0</v>
      </c>
      <c r="I495" s="151">
        <v>89</v>
      </c>
      <c r="J495" s="152">
        <v>10.3</v>
      </c>
      <c r="K495" s="151">
        <v>1426</v>
      </c>
      <c r="L495" s="152">
        <v>166.10000000000002</v>
      </c>
      <c r="M495" s="150" t="s">
        <v>10070</v>
      </c>
    </row>
    <row r="496" spans="1:13" ht="30" customHeight="1">
      <c r="A496" s="149" t="s">
        <v>10071</v>
      </c>
      <c r="B496" s="149" t="s">
        <v>6674</v>
      </c>
      <c r="C496" s="149">
        <v>0.05</v>
      </c>
      <c r="D496" s="149" t="s">
        <v>9901</v>
      </c>
      <c r="E496" s="151">
        <v>0</v>
      </c>
      <c r="F496" s="152">
        <v>0</v>
      </c>
      <c r="G496" s="151">
        <v>0</v>
      </c>
      <c r="H496" s="152">
        <v>0</v>
      </c>
      <c r="I496" s="151">
        <v>1959</v>
      </c>
      <c r="J496" s="152">
        <v>97.9</v>
      </c>
      <c r="K496" s="151">
        <v>1959</v>
      </c>
      <c r="L496" s="152">
        <v>97.9</v>
      </c>
      <c r="M496" s="150" t="s">
        <v>1211</v>
      </c>
    </row>
    <row r="497" spans="1:13" ht="30" customHeight="1">
      <c r="A497" s="149" t="s">
        <v>10078</v>
      </c>
      <c r="B497" s="149" t="s">
        <v>6674</v>
      </c>
      <c r="C497" s="149">
        <v>0.41660000000000003</v>
      </c>
      <c r="D497" s="149" t="s">
        <v>9901</v>
      </c>
      <c r="E497" s="151">
        <v>0</v>
      </c>
      <c r="F497" s="152">
        <v>0</v>
      </c>
      <c r="G497" s="151">
        <v>0</v>
      </c>
      <c r="H497" s="152">
        <v>0</v>
      </c>
      <c r="I497" s="151">
        <v>1580</v>
      </c>
      <c r="J497" s="152">
        <v>658.2</v>
      </c>
      <c r="K497" s="151">
        <v>1580</v>
      </c>
      <c r="L497" s="152">
        <v>658.2</v>
      </c>
      <c r="M497" s="150" t="s">
        <v>2635</v>
      </c>
    </row>
    <row r="498" spans="1:13" ht="30" customHeight="1">
      <c r="A498" s="149" t="s">
        <v>10082</v>
      </c>
      <c r="B498" s="149" t="s">
        <v>10061</v>
      </c>
      <c r="C498" s="149">
        <v>1</v>
      </c>
      <c r="D498" s="149" t="s">
        <v>10062</v>
      </c>
      <c r="E498" s="151">
        <v>147000</v>
      </c>
      <c r="F498" s="152">
        <v>147000</v>
      </c>
      <c r="G498" s="151">
        <v>0</v>
      </c>
      <c r="H498" s="152">
        <v>0</v>
      </c>
      <c r="I498" s="151">
        <v>0</v>
      </c>
      <c r="J498" s="152">
        <v>0</v>
      </c>
      <c r="K498" s="151">
        <v>147000</v>
      </c>
      <c r="L498" s="152">
        <v>147000</v>
      </c>
      <c r="M498" s="150" t="s">
        <v>10063</v>
      </c>
    </row>
    <row r="499" spans="1:13" ht="30" customHeight="1">
      <c r="A499" s="149" t="s">
        <v>10064</v>
      </c>
      <c r="B499" s="149" t="s">
        <v>10065</v>
      </c>
      <c r="C499" s="149">
        <v>1</v>
      </c>
      <c r="D499" s="149" t="s">
        <v>9855</v>
      </c>
      <c r="E499" s="151">
        <v>1000</v>
      </c>
      <c r="F499" s="152">
        <v>1000</v>
      </c>
      <c r="G499" s="151">
        <v>0</v>
      </c>
      <c r="H499" s="152">
        <v>0</v>
      </c>
      <c r="I499" s="151">
        <v>0</v>
      </c>
      <c r="J499" s="152">
        <v>0</v>
      </c>
      <c r="K499" s="151">
        <v>1000</v>
      </c>
      <c r="L499" s="152">
        <v>1000</v>
      </c>
      <c r="M499" s="150" t="s">
        <v>65</v>
      </c>
    </row>
    <row r="500" spans="1:13" ht="30" customHeight="1">
      <c r="A500" s="149" t="s">
        <v>10021</v>
      </c>
      <c r="B500" s="149" t="s">
        <v>10022</v>
      </c>
      <c r="C500" s="149">
        <v>1.8</v>
      </c>
      <c r="D500" s="149" t="s">
        <v>10023</v>
      </c>
      <c r="E500" s="151">
        <v>2736</v>
      </c>
      <c r="F500" s="152">
        <v>4924.8</v>
      </c>
      <c r="G500" s="151">
        <v>0</v>
      </c>
      <c r="H500" s="152">
        <v>0</v>
      </c>
      <c r="I500" s="151">
        <v>0</v>
      </c>
      <c r="J500" s="152">
        <v>0</v>
      </c>
      <c r="K500" s="151">
        <v>2736</v>
      </c>
      <c r="L500" s="152">
        <v>4924.8</v>
      </c>
      <c r="M500" s="150" t="s">
        <v>10066</v>
      </c>
    </row>
    <row r="501" spans="1:13" ht="30" customHeight="1">
      <c r="A501" s="149" t="s">
        <v>10067</v>
      </c>
      <c r="B501" s="149" t="s">
        <v>10068</v>
      </c>
      <c r="C501" s="149">
        <v>1.8</v>
      </c>
      <c r="D501" s="149" t="s">
        <v>10020</v>
      </c>
      <c r="E501" s="151">
        <v>1710</v>
      </c>
      <c r="F501" s="152">
        <v>3078</v>
      </c>
      <c r="G501" s="151">
        <v>0</v>
      </c>
      <c r="H501" s="152">
        <v>0</v>
      </c>
      <c r="I501" s="151">
        <v>0</v>
      </c>
      <c r="J501" s="152">
        <v>0</v>
      </c>
      <c r="K501" s="151">
        <v>1710</v>
      </c>
      <c r="L501" s="152">
        <v>3078</v>
      </c>
      <c r="M501" s="150" t="s">
        <v>1848</v>
      </c>
    </row>
    <row r="502" spans="1:13" ht="30" customHeight="1">
      <c r="A502" s="149" t="s">
        <v>10056</v>
      </c>
      <c r="B502" s="149" t="s">
        <v>10072</v>
      </c>
      <c r="C502" s="149">
        <v>1</v>
      </c>
      <c r="D502" s="149" t="s">
        <v>9894</v>
      </c>
      <c r="E502" s="151">
        <v>0</v>
      </c>
      <c r="F502" s="152">
        <v>46800.800000000003</v>
      </c>
      <c r="G502" s="151">
        <v>0</v>
      </c>
      <c r="H502" s="152">
        <v>0</v>
      </c>
      <c r="I502" s="151">
        <v>0</v>
      </c>
      <c r="J502" s="152">
        <v>0</v>
      </c>
      <c r="K502" s="151">
        <v>0</v>
      </c>
      <c r="L502" s="152">
        <v>46800.800000000003</v>
      </c>
      <c r="M502" s="150" t="s">
        <v>52</v>
      </c>
    </row>
    <row r="503" spans="1:13" ht="30" customHeight="1">
      <c r="A503" s="149" t="s">
        <v>9908</v>
      </c>
      <c r="B503" s="149" t="s">
        <v>9909</v>
      </c>
      <c r="C503" s="149">
        <v>1</v>
      </c>
      <c r="D503" s="149" t="s">
        <v>9894</v>
      </c>
      <c r="E503" s="151">
        <v>0</v>
      </c>
      <c r="F503" s="152">
        <v>0</v>
      </c>
      <c r="G503" s="151">
        <v>0</v>
      </c>
      <c r="H503" s="152">
        <v>83196.399999999994</v>
      </c>
      <c r="I503" s="151">
        <v>0</v>
      </c>
      <c r="J503" s="152">
        <v>0</v>
      </c>
      <c r="K503" s="151">
        <v>0</v>
      </c>
      <c r="L503" s="152">
        <v>83196.399999999994</v>
      </c>
      <c r="M503" s="150" t="s">
        <v>9907</v>
      </c>
    </row>
    <row r="504" spans="1:13" ht="30" customHeight="1">
      <c r="A504" s="149" t="s">
        <v>9910</v>
      </c>
      <c r="B504" s="149" t="s">
        <v>9911</v>
      </c>
      <c r="C504" s="149">
        <v>1</v>
      </c>
      <c r="D504" s="149" t="s">
        <v>9894</v>
      </c>
      <c r="E504" s="151">
        <v>0</v>
      </c>
      <c r="F504" s="152">
        <v>0</v>
      </c>
      <c r="G504" s="151">
        <v>0</v>
      </c>
      <c r="H504" s="152">
        <v>0</v>
      </c>
      <c r="I504" s="151">
        <v>0</v>
      </c>
      <c r="J504" s="152">
        <v>0</v>
      </c>
      <c r="K504" s="151">
        <v>0</v>
      </c>
      <c r="L504" s="152">
        <v>0</v>
      </c>
      <c r="M504" s="150" t="s">
        <v>9907</v>
      </c>
    </row>
    <row r="505" spans="1:13" ht="30" customHeight="1">
      <c r="A505" s="149" t="s">
        <v>9912</v>
      </c>
      <c r="B505" s="149" t="s">
        <v>9913</v>
      </c>
      <c r="C505" s="149">
        <v>1</v>
      </c>
      <c r="D505" s="149" t="s">
        <v>9894</v>
      </c>
      <c r="E505" s="151">
        <v>0</v>
      </c>
      <c r="F505" s="152">
        <v>0</v>
      </c>
      <c r="G505" s="151">
        <v>0</v>
      </c>
      <c r="H505" s="152">
        <v>0</v>
      </c>
      <c r="I505" s="151">
        <v>0</v>
      </c>
      <c r="J505" s="152">
        <v>242.1</v>
      </c>
      <c r="K505" s="151">
        <v>0</v>
      </c>
      <c r="L505" s="152">
        <v>242.1</v>
      </c>
      <c r="M505" s="150" t="s">
        <v>9907</v>
      </c>
    </row>
    <row r="506" spans="1:13" ht="30" customHeight="1">
      <c r="A506" s="149" t="s">
        <v>9914</v>
      </c>
      <c r="B506" s="149" t="s">
        <v>9915</v>
      </c>
      <c r="C506" s="149">
        <v>1</v>
      </c>
      <c r="D506" s="149" t="s">
        <v>9894</v>
      </c>
      <c r="E506" s="151">
        <v>0</v>
      </c>
      <c r="F506" s="152">
        <v>0</v>
      </c>
      <c r="G506" s="151">
        <v>0</v>
      </c>
      <c r="H506" s="152">
        <v>53483.4</v>
      </c>
      <c r="I506" s="151">
        <v>0</v>
      </c>
      <c r="J506" s="152">
        <v>0</v>
      </c>
      <c r="K506" s="151">
        <v>0</v>
      </c>
      <c r="L506" s="152">
        <v>53483.4</v>
      </c>
      <c r="M506" s="150" t="s">
        <v>9907</v>
      </c>
    </row>
    <row r="507" spans="1:13" ht="30" customHeight="1">
      <c r="A507" s="149" t="s">
        <v>9860</v>
      </c>
      <c r="B507" s="149"/>
      <c r="C507" s="149"/>
      <c r="D507" s="149"/>
      <c r="E507" s="151"/>
      <c r="F507" s="152">
        <v>202959</v>
      </c>
      <c r="G507" s="151"/>
      <c r="H507" s="152">
        <v>231761</v>
      </c>
      <c r="I507" s="151"/>
      <c r="J507" s="152">
        <v>1210</v>
      </c>
      <c r="K507" s="151"/>
      <c r="L507" s="152">
        <v>435930</v>
      </c>
      <c r="M507" s="150"/>
    </row>
    <row r="508" spans="1:13" ht="30" customHeight="1">
      <c r="A508" s="149"/>
      <c r="B508" s="149"/>
      <c r="C508" s="149"/>
      <c r="D508" s="149"/>
      <c r="E508" s="151"/>
      <c r="F508" s="152"/>
      <c r="G508" s="151"/>
      <c r="H508" s="152"/>
      <c r="I508" s="151"/>
      <c r="J508" s="152"/>
      <c r="K508" s="151"/>
      <c r="L508" s="152"/>
      <c r="M508" s="150"/>
    </row>
    <row r="509" spans="1:13" ht="30" customHeight="1">
      <c r="A509" s="149" t="s">
        <v>10085</v>
      </c>
      <c r="B509" s="149" t="s">
        <v>3153</v>
      </c>
      <c r="C509" s="149">
        <v>1</v>
      </c>
      <c r="D509" s="149" t="s">
        <v>1200</v>
      </c>
      <c r="E509" s="151"/>
      <c r="F509" s="152"/>
      <c r="G509" s="151"/>
      <c r="H509" s="152"/>
      <c r="I509" s="151"/>
      <c r="J509" s="152"/>
      <c r="K509" s="151"/>
      <c r="L509" s="152"/>
      <c r="M509" s="150" t="s">
        <v>52</v>
      </c>
    </row>
    <row r="510" spans="1:13" ht="30" customHeight="1">
      <c r="A510" s="149" t="s">
        <v>10040</v>
      </c>
      <c r="B510" s="149" t="s">
        <v>6674</v>
      </c>
      <c r="C510" s="149">
        <v>0.34</v>
      </c>
      <c r="D510" s="149" t="s">
        <v>9897</v>
      </c>
      <c r="E510" s="151">
        <v>0</v>
      </c>
      <c r="F510" s="152">
        <v>0</v>
      </c>
      <c r="G510" s="151">
        <v>143509</v>
      </c>
      <c r="H510" s="152">
        <v>48793</v>
      </c>
      <c r="I510" s="151">
        <v>0</v>
      </c>
      <c r="J510" s="152">
        <v>0</v>
      </c>
      <c r="K510" s="151">
        <v>143509</v>
      </c>
      <c r="L510" s="152">
        <v>48793</v>
      </c>
      <c r="M510" s="150" t="s">
        <v>52</v>
      </c>
    </row>
    <row r="511" spans="1:13" ht="30" customHeight="1">
      <c r="A511" s="149" t="s">
        <v>10041</v>
      </c>
      <c r="B511" s="149" t="s">
        <v>6674</v>
      </c>
      <c r="C511" s="149">
        <v>0.12</v>
      </c>
      <c r="D511" s="149" t="s">
        <v>9897</v>
      </c>
      <c r="E511" s="151">
        <v>0</v>
      </c>
      <c r="F511" s="152">
        <v>0</v>
      </c>
      <c r="G511" s="151">
        <v>115272</v>
      </c>
      <c r="H511" s="152">
        <v>13832.6</v>
      </c>
      <c r="I511" s="151">
        <v>0</v>
      </c>
      <c r="J511" s="152">
        <v>0</v>
      </c>
      <c r="K511" s="151">
        <v>115272</v>
      </c>
      <c r="L511" s="152">
        <v>13832.6</v>
      </c>
      <c r="M511" s="150" t="s">
        <v>52</v>
      </c>
    </row>
    <row r="512" spans="1:13" ht="30" customHeight="1">
      <c r="A512" s="149" t="s">
        <v>9898</v>
      </c>
      <c r="B512" s="149" t="s">
        <v>6674</v>
      </c>
      <c r="C512" s="149">
        <v>0.23</v>
      </c>
      <c r="D512" s="149" t="s">
        <v>9897</v>
      </c>
      <c r="E512" s="151">
        <v>0</v>
      </c>
      <c r="F512" s="152">
        <v>0</v>
      </c>
      <c r="G512" s="151">
        <v>94338</v>
      </c>
      <c r="H512" s="152">
        <v>21697.7</v>
      </c>
      <c r="I512" s="151">
        <v>0</v>
      </c>
      <c r="J512" s="152">
        <v>0</v>
      </c>
      <c r="K512" s="151">
        <v>94338</v>
      </c>
      <c r="L512" s="152">
        <v>21697.7</v>
      </c>
      <c r="M512" s="150" t="s">
        <v>52</v>
      </c>
    </row>
    <row r="513" spans="1:13" ht="30" customHeight="1">
      <c r="A513" s="149" t="s">
        <v>10042</v>
      </c>
      <c r="B513" s="149" t="s">
        <v>10043</v>
      </c>
      <c r="C513" s="149">
        <v>0.05</v>
      </c>
      <c r="D513" s="149" t="s">
        <v>9897</v>
      </c>
      <c r="E513" s="151">
        <v>0</v>
      </c>
      <c r="F513" s="152">
        <v>0</v>
      </c>
      <c r="G513" s="151">
        <v>215672</v>
      </c>
      <c r="H513" s="152">
        <v>10783.6</v>
      </c>
      <c r="I513" s="151">
        <v>0</v>
      </c>
      <c r="J513" s="152">
        <v>0</v>
      </c>
      <c r="K513" s="151">
        <v>215672</v>
      </c>
      <c r="L513" s="152">
        <v>10783.6</v>
      </c>
      <c r="M513" s="150" t="s">
        <v>52</v>
      </c>
    </row>
    <row r="514" spans="1:13" ht="30" customHeight="1">
      <c r="A514" s="149" t="s">
        <v>10044</v>
      </c>
      <c r="B514" s="149" t="s">
        <v>6674</v>
      </c>
      <c r="C514" s="149">
        <v>0.05</v>
      </c>
      <c r="D514" s="149" t="s">
        <v>9897</v>
      </c>
      <c r="E514" s="151">
        <v>0</v>
      </c>
      <c r="F514" s="152">
        <v>0</v>
      </c>
      <c r="G514" s="151">
        <v>99902</v>
      </c>
      <c r="H514" s="152">
        <v>4995.1000000000004</v>
      </c>
      <c r="I514" s="151">
        <v>0</v>
      </c>
      <c r="J514" s="152">
        <v>0</v>
      </c>
      <c r="K514" s="151">
        <v>99902</v>
      </c>
      <c r="L514" s="152">
        <v>4995.1000000000004</v>
      </c>
      <c r="M514" s="150" t="s">
        <v>52</v>
      </c>
    </row>
    <row r="515" spans="1:13" ht="30" customHeight="1">
      <c r="A515" s="149" t="s">
        <v>9960</v>
      </c>
      <c r="B515" s="149" t="s">
        <v>6674</v>
      </c>
      <c r="C515" s="149">
        <v>3.1E-2</v>
      </c>
      <c r="D515" s="149" t="s">
        <v>9897</v>
      </c>
      <c r="E515" s="151">
        <v>0</v>
      </c>
      <c r="F515" s="152">
        <v>0</v>
      </c>
      <c r="G515" s="151">
        <v>96512</v>
      </c>
      <c r="H515" s="152">
        <v>2991.8</v>
      </c>
      <c r="I515" s="151">
        <v>0</v>
      </c>
      <c r="J515" s="152">
        <v>0</v>
      </c>
      <c r="K515" s="151">
        <v>96512</v>
      </c>
      <c r="L515" s="152">
        <v>2991.8</v>
      </c>
      <c r="M515" s="150" t="s">
        <v>52</v>
      </c>
    </row>
    <row r="516" spans="1:13" ht="30" customHeight="1">
      <c r="A516" s="149" t="s">
        <v>9898</v>
      </c>
      <c r="B516" s="149" t="s">
        <v>6674</v>
      </c>
      <c r="C516" s="149">
        <v>3.1E-2</v>
      </c>
      <c r="D516" s="149" t="s">
        <v>9897</v>
      </c>
      <c r="E516" s="151">
        <v>0</v>
      </c>
      <c r="F516" s="152">
        <v>0</v>
      </c>
      <c r="G516" s="151">
        <v>94338</v>
      </c>
      <c r="H516" s="152">
        <v>2924.4</v>
      </c>
      <c r="I516" s="151">
        <v>0</v>
      </c>
      <c r="J516" s="152">
        <v>0</v>
      </c>
      <c r="K516" s="151">
        <v>94338</v>
      </c>
      <c r="L516" s="152">
        <v>2924.4</v>
      </c>
      <c r="M516" s="150" t="s">
        <v>52</v>
      </c>
    </row>
    <row r="517" spans="1:13" ht="30" customHeight="1">
      <c r="A517" s="149" t="s">
        <v>10082</v>
      </c>
      <c r="B517" s="149" t="s">
        <v>10086</v>
      </c>
      <c r="C517" s="149">
        <v>1</v>
      </c>
      <c r="D517" s="149" t="s">
        <v>10062</v>
      </c>
      <c r="E517" s="151">
        <v>160000</v>
      </c>
      <c r="F517" s="152">
        <v>160000</v>
      </c>
      <c r="G517" s="151">
        <v>0</v>
      </c>
      <c r="H517" s="152">
        <v>0</v>
      </c>
      <c r="I517" s="151">
        <v>0</v>
      </c>
      <c r="J517" s="152">
        <v>0</v>
      </c>
      <c r="K517" s="151">
        <v>160000</v>
      </c>
      <c r="L517" s="152">
        <v>160000</v>
      </c>
      <c r="M517" s="150" t="s">
        <v>10063</v>
      </c>
    </row>
    <row r="518" spans="1:13" ht="30" customHeight="1">
      <c r="A518" s="149" t="s">
        <v>10064</v>
      </c>
      <c r="B518" s="149" t="s">
        <v>10065</v>
      </c>
      <c r="C518" s="149">
        <v>1</v>
      </c>
      <c r="D518" s="149" t="s">
        <v>9855</v>
      </c>
      <c r="E518" s="151">
        <v>1000</v>
      </c>
      <c r="F518" s="152">
        <v>1000</v>
      </c>
      <c r="G518" s="151">
        <v>0</v>
      </c>
      <c r="H518" s="152">
        <v>0</v>
      </c>
      <c r="I518" s="151">
        <v>0</v>
      </c>
      <c r="J518" s="152">
        <v>0</v>
      </c>
      <c r="K518" s="151">
        <v>1000</v>
      </c>
      <c r="L518" s="152">
        <v>1000</v>
      </c>
      <c r="M518" s="150" t="s">
        <v>65</v>
      </c>
    </row>
    <row r="519" spans="1:13" ht="30" customHeight="1">
      <c r="A519" s="149" t="s">
        <v>10021</v>
      </c>
      <c r="B519" s="149" t="s">
        <v>10022</v>
      </c>
      <c r="C519" s="149">
        <v>1.8</v>
      </c>
      <c r="D519" s="149" t="s">
        <v>10023</v>
      </c>
      <c r="E519" s="151">
        <v>2736</v>
      </c>
      <c r="F519" s="152">
        <v>4924.8</v>
      </c>
      <c r="G519" s="151">
        <v>0</v>
      </c>
      <c r="H519" s="152">
        <v>0</v>
      </c>
      <c r="I519" s="151">
        <v>0</v>
      </c>
      <c r="J519" s="152">
        <v>0</v>
      </c>
      <c r="K519" s="151">
        <v>2736</v>
      </c>
      <c r="L519" s="152">
        <v>4924.8</v>
      </c>
      <c r="M519" s="150" t="s">
        <v>10066</v>
      </c>
    </row>
    <row r="520" spans="1:13" ht="30" customHeight="1">
      <c r="A520" s="149" t="s">
        <v>10067</v>
      </c>
      <c r="B520" s="149" t="s">
        <v>10068</v>
      </c>
      <c r="C520" s="149">
        <v>1.8</v>
      </c>
      <c r="D520" s="149" t="s">
        <v>10020</v>
      </c>
      <c r="E520" s="151">
        <v>1710</v>
      </c>
      <c r="F520" s="152">
        <v>3078</v>
      </c>
      <c r="G520" s="151">
        <v>0</v>
      </c>
      <c r="H520" s="152">
        <v>0</v>
      </c>
      <c r="I520" s="151">
        <v>0</v>
      </c>
      <c r="J520" s="152">
        <v>0</v>
      </c>
      <c r="K520" s="151">
        <v>1710</v>
      </c>
      <c r="L520" s="152">
        <v>3078</v>
      </c>
      <c r="M520" s="150" t="s">
        <v>1848</v>
      </c>
    </row>
    <row r="521" spans="1:13" ht="30" customHeight="1">
      <c r="A521" s="149" t="s">
        <v>10036</v>
      </c>
      <c r="B521" s="149" t="s">
        <v>6674</v>
      </c>
      <c r="C521" s="149">
        <v>22.5</v>
      </c>
      <c r="D521" s="149" t="s">
        <v>10037</v>
      </c>
      <c r="E521" s="151">
        <v>15</v>
      </c>
      <c r="F521" s="152">
        <v>337.5</v>
      </c>
      <c r="G521" s="151">
        <v>0</v>
      </c>
      <c r="H521" s="152">
        <v>0</v>
      </c>
      <c r="I521" s="151">
        <v>0</v>
      </c>
      <c r="J521" s="152">
        <v>0</v>
      </c>
      <c r="K521" s="151">
        <v>15</v>
      </c>
      <c r="L521" s="152">
        <v>337.5</v>
      </c>
      <c r="M521" s="150" t="s">
        <v>52</v>
      </c>
    </row>
    <row r="522" spans="1:13" ht="30" customHeight="1">
      <c r="A522" s="149" t="s">
        <v>10038</v>
      </c>
      <c r="B522" s="149" t="s">
        <v>6674</v>
      </c>
      <c r="C522" s="149">
        <v>22.5</v>
      </c>
      <c r="D522" s="149" t="s">
        <v>10037</v>
      </c>
      <c r="E522" s="151">
        <v>12</v>
      </c>
      <c r="F522" s="152">
        <v>270</v>
      </c>
      <c r="G522" s="151">
        <v>0</v>
      </c>
      <c r="H522" s="152">
        <v>0</v>
      </c>
      <c r="I522" s="151">
        <v>0</v>
      </c>
      <c r="J522" s="152">
        <v>0</v>
      </c>
      <c r="K522" s="151">
        <v>12</v>
      </c>
      <c r="L522" s="152">
        <v>270</v>
      </c>
      <c r="M522" s="150" t="s">
        <v>52</v>
      </c>
    </row>
    <row r="523" spans="1:13" ht="30" customHeight="1">
      <c r="A523" s="149" t="s">
        <v>10039</v>
      </c>
      <c r="B523" s="149" t="s">
        <v>6674</v>
      </c>
      <c r="C523" s="149">
        <v>22.5</v>
      </c>
      <c r="D523" s="149" t="s">
        <v>10037</v>
      </c>
      <c r="E523" s="151">
        <v>9</v>
      </c>
      <c r="F523" s="152">
        <v>202.5</v>
      </c>
      <c r="G523" s="151">
        <v>0</v>
      </c>
      <c r="H523" s="152">
        <v>0</v>
      </c>
      <c r="I523" s="151">
        <v>0</v>
      </c>
      <c r="J523" s="152">
        <v>0</v>
      </c>
      <c r="K523" s="151">
        <v>9</v>
      </c>
      <c r="L523" s="152">
        <v>202.5</v>
      </c>
      <c r="M523" s="150" t="s">
        <v>52</v>
      </c>
    </row>
    <row r="524" spans="1:13" ht="30" customHeight="1">
      <c r="A524" s="149" t="s">
        <v>9961</v>
      </c>
      <c r="B524" s="149" t="s">
        <v>9962</v>
      </c>
      <c r="C524" s="149">
        <v>0.248</v>
      </c>
      <c r="D524" s="149" t="s">
        <v>9901</v>
      </c>
      <c r="E524" s="151">
        <v>0</v>
      </c>
      <c r="F524" s="152">
        <v>0</v>
      </c>
      <c r="G524" s="151">
        <v>0</v>
      </c>
      <c r="H524" s="152">
        <v>0</v>
      </c>
      <c r="I524" s="151">
        <v>815</v>
      </c>
      <c r="J524" s="152">
        <v>202.1</v>
      </c>
      <c r="K524" s="151">
        <v>815</v>
      </c>
      <c r="L524" s="152">
        <v>202.1</v>
      </c>
      <c r="M524" s="150" t="s">
        <v>10069</v>
      </c>
    </row>
    <row r="525" spans="1:13" ht="30" customHeight="1">
      <c r="A525" s="149" t="s">
        <v>10047</v>
      </c>
      <c r="B525" s="149" t="s">
        <v>10048</v>
      </c>
      <c r="C525" s="149">
        <v>0.1166</v>
      </c>
      <c r="D525" s="149" t="s">
        <v>9901</v>
      </c>
      <c r="E525" s="151">
        <v>1337</v>
      </c>
      <c r="F525" s="152">
        <v>155.80000000000001</v>
      </c>
      <c r="G525" s="151">
        <v>0</v>
      </c>
      <c r="H525" s="152">
        <v>0</v>
      </c>
      <c r="I525" s="151">
        <v>89</v>
      </c>
      <c r="J525" s="152">
        <v>10.3</v>
      </c>
      <c r="K525" s="151">
        <v>1426</v>
      </c>
      <c r="L525" s="152">
        <v>166.10000000000002</v>
      </c>
      <c r="M525" s="150" t="s">
        <v>10070</v>
      </c>
    </row>
    <row r="526" spans="1:13" ht="30" customHeight="1">
      <c r="A526" s="149" t="s">
        <v>10071</v>
      </c>
      <c r="B526" s="149" t="s">
        <v>6674</v>
      </c>
      <c r="C526" s="149">
        <v>0.05</v>
      </c>
      <c r="D526" s="149" t="s">
        <v>9901</v>
      </c>
      <c r="E526" s="151">
        <v>0</v>
      </c>
      <c r="F526" s="152">
        <v>0</v>
      </c>
      <c r="G526" s="151">
        <v>0</v>
      </c>
      <c r="H526" s="152">
        <v>0</v>
      </c>
      <c r="I526" s="151">
        <v>1959</v>
      </c>
      <c r="J526" s="152">
        <v>97.9</v>
      </c>
      <c r="K526" s="151">
        <v>1959</v>
      </c>
      <c r="L526" s="152">
        <v>97.9</v>
      </c>
      <c r="M526" s="150" t="s">
        <v>1211</v>
      </c>
    </row>
    <row r="527" spans="1:13" ht="30" customHeight="1">
      <c r="A527" s="149" t="s">
        <v>10053</v>
      </c>
      <c r="B527" s="149" t="s">
        <v>10054</v>
      </c>
      <c r="C527" s="149">
        <v>0.4</v>
      </c>
      <c r="D527" s="149" t="s">
        <v>10055</v>
      </c>
      <c r="E527" s="151">
        <v>0</v>
      </c>
      <c r="F527" s="152">
        <v>0</v>
      </c>
      <c r="G527" s="151">
        <v>0</v>
      </c>
      <c r="H527" s="152">
        <v>0</v>
      </c>
      <c r="I527" s="151">
        <v>4619</v>
      </c>
      <c r="J527" s="152">
        <v>1847.6</v>
      </c>
      <c r="K527" s="151">
        <v>4619</v>
      </c>
      <c r="L527" s="152">
        <v>1847.6</v>
      </c>
      <c r="M527" s="150" t="s">
        <v>2635</v>
      </c>
    </row>
    <row r="528" spans="1:13" ht="30" customHeight="1">
      <c r="A528" s="149" t="s">
        <v>10056</v>
      </c>
      <c r="B528" s="149" t="s">
        <v>10072</v>
      </c>
      <c r="C528" s="149">
        <v>30</v>
      </c>
      <c r="D528" s="149" t="s">
        <v>9894</v>
      </c>
      <c r="E528" s="151">
        <v>0</v>
      </c>
      <c r="F528" s="152">
        <v>50943.8</v>
      </c>
      <c r="G528" s="151">
        <v>0</v>
      </c>
      <c r="H528" s="152">
        <v>0</v>
      </c>
      <c r="I528" s="151">
        <v>0</v>
      </c>
      <c r="J528" s="152">
        <v>0</v>
      </c>
      <c r="K528" s="151">
        <v>0</v>
      </c>
      <c r="L528" s="152">
        <v>50943.8</v>
      </c>
      <c r="M528" s="150" t="s">
        <v>52</v>
      </c>
    </row>
    <row r="529" spans="1:13" ht="30" customHeight="1">
      <c r="A529" s="149" t="s">
        <v>9860</v>
      </c>
      <c r="B529" s="149"/>
      <c r="C529" s="149"/>
      <c r="D529" s="149"/>
      <c r="E529" s="151"/>
      <c r="F529" s="152">
        <v>220912</v>
      </c>
      <c r="G529" s="151"/>
      <c r="H529" s="152">
        <v>106018</v>
      </c>
      <c r="I529" s="151"/>
      <c r="J529" s="152">
        <v>2157</v>
      </c>
      <c r="K529" s="151"/>
      <c r="L529" s="152">
        <v>329087</v>
      </c>
      <c r="M529" s="150"/>
    </row>
    <row r="530" spans="1:13" ht="30" customHeight="1">
      <c r="A530" s="149"/>
      <c r="B530" s="149"/>
      <c r="C530" s="149"/>
      <c r="D530" s="149"/>
      <c r="E530" s="151"/>
      <c r="F530" s="152"/>
      <c r="G530" s="151"/>
      <c r="H530" s="152"/>
      <c r="I530" s="151"/>
      <c r="J530" s="152"/>
      <c r="K530" s="151"/>
      <c r="L530" s="152"/>
      <c r="M530" s="150"/>
    </row>
    <row r="531" spans="1:13" ht="30" customHeight="1">
      <c r="A531" s="149" t="s">
        <v>10087</v>
      </c>
      <c r="B531" s="149" t="s">
        <v>1361</v>
      </c>
      <c r="C531" s="149">
        <v>1</v>
      </c>
      <c r="D531" s="149" t="s">
        <v>1200</v>
      </c>
      <c r="E531" s="151"/>
      <c r="F531" s="152"/>
      <c r="G531" s="151"/>
      <c r="H531" s="152"/>
      <c r="I531" s="151"/>
      <c r="J531" s="152"/>
      <c r="K531" s="151"/>
      <c r="L531" s="152"/>
      <c r="M531" s="150" t="s">
        <v>52</v>
      </c>
    </row>
    <row r="532" spans="1:13" ht="30" customHeight="1">
      <c r="A532" s="149" t="s">
        <v>10074</v>
      </c>
      <c r="B532" s="149" t="s">
        <v>10088</v>
      </c>
      <c r="C532" s="149">
        <v>1</v>
      </c>
      <c r="D532" s="149" t="s">
        <v>9968</v>
      </c>
      <c r="E532" s="151">
        <v>220912</v>
      </c>
      <c r="F532" s="152">
        <v>220912</v>
      </c>
      <c r="G532" s="151">
        <v>106018</v>
      </c>
      <c r="H532" s="152">
        <v>106018</v>
      </c>
      <c r="I532" s="151">
        <v>2157</v>
      </c>
      <c r="J532" s="152">
        <v>2157</v>
      </c>
      <c r="K532" s="151">
        <v>329087</v>
      </c>
      <c r="L532" s="152">
        <v>329087</v>
      </c>
      <c r="M532" s="150" t="s">
        <v>52</v>
      </c>
    </row>
    <row r="533" spans="1:13" ht="30" customHeight="1">
      <c r="A533" s="149" t="s">
        <v>9892</v>
      </c>
      <c r="B533" s="149" t="s">
        <v>9893</v>
      </c>
      <c r="C533" s="149">
        <v>1</v>
      </c>
      <c r="D533" s="149" t="s">
        <v>9894</v>
      </c>
      <c r="E533" s="151">
        <v>0</v>
      </c>
      <c r="F533" s="152">
        <v>0</v>
      </c>
      <c r="G533" s="151">
        <v>0</v>
      </c>
      <c r="H533" s="152">
        <v>7421.2</v>
      </c>
      <c r="I533" s="151">
        <v>0</v>
      </c>
      <c r="J533" s="152">
        <v>0</v>
      </c>
      <c r="K533" s="151">
        <v>0</v>
      </c>
      <c r="L533" s="152">
        <v>7421.2</v>
      </c>
      <c r="M533" s="150" t="s">
        <v>52</v>
      </c>
    </row>
    <row r="534" spans="1:13" ht="30" customHeight="1">
      <c r="A534" s="149" t="s">
        <v>9860</v>
      </c>
      <c r="B534" s="149"/>
      <c r="C534" s="149"/>
      <c r="D534" s="149"/>
      <c r="E534" s="151"/>
      <c r="F534" s="152">
        <v>220912</v>
      </c>
      <c r="G534" s="151"/>
      <c r="H534" s="152">
        <v>113439</v>
      </c>
      <c r="I534" s="151"/>
      <c r="J534" s="152">
        <v>2157</v>
      </c>
      <c r="K534" s="151"/>
      <c r="L534" s="152">
        <v>336508</v>
      </c>
      <c r="M534" s="150"/>
    </row>
    <row r="535" spans="1:13" ht="30" customHeight="1">
      <c r="A535" s="149"/>
      <c r="B535" s="149"/>
      <c r="C535" s="149"/>
      <c r="D535" s="149"/>
      <c r="E535" s="151"/>
      <c r="F535" s="152"/>
      <c r="G535" s="151"/>
      <c r="H535" s="152"/>
      <c r="I535" s="151"/>
      <c r="J535" s="152"/>
      <c r="K535" s="151"/>
      <c r="L535" s="152"/>
      <c r="M535" s="150"/>
    </row>
    <row r="536" spans="1:13" ht="30" customHeight="1">
      <c r="A536" s="149" t="s">
        <v>10089</v>
      </c>
      <c r="B536" s="149" t="s">
        <v>1365</v>
      </c>
      <c r="C536" s="149">
        <v>1</v>
      </c>
      <c r="D536" s="149" t="s">
        <v>1200</v>
      </c>
      <c r="E536" s="151"/>
      <c r="F536" s="152"/>
      <c r="G536" s="151"/>
      <c r="H536" s="152"/>
      <c r="I536" s="151"/>
      <c r="J536" s="152"/>
      <c r="K536" s="151"/>
      <c r="L536" s="152"/>
      <c r="M536" s="150" t="s">
        <v>52</v>
      </c>
    </row>
    <row r="537" spans="1:13" ht="30" customHeight="1">
      <c r="A537" s="149" t="s">
        <v>10040</v>
      </c>
      <c r="B537" s="149" t="s">
        <v>6674</v>
      </c>
      <c r="C537" s="149">
        <v>0.34</v>
      </c>
      <c r="D537" s="149" t="s">
        <v>9897</v>
      </c>
      <c r="E537" s="151">
        <v>0</v>
      </c>
      <c r="F537" s="152">
        <v>0</v>
      </c>
      <c r="G537" s="151">
        <v>143509</v>
      </c>
      <c r="H537" s="152">
        <v>48793</v>
      </c>
      <c r="I537" s="151">
        <v>0</v>
      </c>
      <c r="J537" s="152">
        <v>0</v>
      </c>
      <c r="K537" s="151">
        <v>143509</v>
      </c>
      <c r="L537" s="152">
        <v>48793</v>
      </c>
      <c r="M537" s="150" t="s">
        <v>52</v>
      </c>
    </row>
    <row r="538" spans="1:13" ht="30" customHeight="1">
      <c r="A538" s="149" t="s">
        <v>10041</v>
      </c>
      <c r="B538" s="149" t="s">
        <v>6674</v>
      </c>
      <c r="C538" s="149">
        <v>0.12</v>
      </c>
      <c r="D538" s="149" t="s">
        <v>9897</v>
      </c>
      <c r="E538" s="151">
        <v>0</v>
      </c>
      <c r="F538" s="152">
        <v>0</v>
      </c>
      <c r="G538" s="151">
        <v>115272</v>
      </c>
      <c r="H538" s="152">
        <v>13832.6</v>
      </c>
      <c r="I538" s="151">
        <v>0</v>
      </c>
      <c r="J538" s="152">
        <v>0</v>
      </c>
      <c r="K538" s="151">
        <v>115272</v>
      </c>
      <c r="L538" s="152">
        <v>13832.6</v>
      </c>
      <c r="M538" s="150" t="s">
        <v>52</v>
      </c>
    </row>
    <row r="539" spans="1:13" ht="30" customHeight="1">
      <c r="A539" s="149" t="s">
        <v>9898</v>
      </c>
      <c r="B539" s="149" t="s">
        <v>6674</v>
      </c>
      <c r="C539" s="149">
        <v>0.23</v>
      </c>
      <c r="D539" s="149" t="s">
        <v>9897</v>
      </c>
      <c r="E539" s="151">
        <v>0</v>
      </c>
      <c r="F539" s="152">
        <v>0</v>
      </c>
      <c r="G539" s="151">
        <v>94338</v>
      </c>
      <c r="H539" s="152">
        <v>21697.7</v>
      </c>
      <c r="I539" s="151">
        <v>0</v>
      </c>
      <c r="J539" s="152">
        <v>0</v>
      </c>
      <c r="K539" s="151">
        <v>94338</v>
      </c>
      <c r="L539" s="152">
        <v>21697.7</v>
      </c>
      <c r="M539" s="150" t="s">
        <v>52</v>
      </c>
    </row>
    <row r="540" spans="1:13" ht="30" customHeight="1">
      <c r="A540" s="149" t="s">
        <v>9960</v>
      </c>
      <c r="B540" s="149" t="s">
        <v>6674</v>
      </c>
      <c r="C540" s="149">
        <v>3.1E-2</v>
      </c>
      <c r="D540" s="149" t="s">
        <v>9897</v>
      </c>
      <c r="E540" s="151">
        <v>0</v>
      </c>
      <c r="F540" s="152">
        <v>0</v>
      </c>
      <c r="G540" s="151">
        <v>96512</v>
      </c>
      <c r="H540" s="152">
        <v>2991.8</v>
      </c>
      <c r="I540" s="151">
        <v>0</v>
      </c>
      <c r="J540" s="152">
        <v>0</v>
      </c>
      <c r="K540" s="151">
        <v>96512</v>
      </c>
      <c r="L540" s="152">
        <v>2991.8</v>
      </c>
      <c r="M540" s="150" t="s">
        <v>52</v>
      </c>
    </row>
    <row r="541" spans="1:13" ht="30" customHeight="1">
      <c r="A541" s="149" t="s">
        <v>9898</v>
      </c>
      <c r="B541" s="149" t="s">
        <v>6674</v>
      </c>
      <c r="C541" s="149">
        <v>3.1E-2</v>
      </c>
      <c r="D541" s="149" t="s">
        <v>9897</v>
      </c>
      <c r="E541" s="151">
        <v>0</v>
      </c>
      <c r="F541" s="152">
        <v>0</v>
      </c>
      <c r="G541" s="151">
        <v>94338</v>
      </c>
      <c r="H541" s="152">
        <v>2924.4</v>
      </c>
      <c r="I541" s="151">
        <v>0</v>
      </c>
      <c r="J541" s="152">
        <v>0</v>
      </c>
      <c r="K541" s="151">
        <v>94338</v>
      </c>
      <c r="L541" s="152">
        <v>2924.4</v>
      </c>
      <c r="M541" s="150" t="s">
        <v>52</v>
      </c>
    </row>
    <row r="542" spans="1:13" ht="30" customHeight="1">
      <c r="A542" s="149" t="s">
        <v>10077</v>
      </c>
      <c r="B542" s="149" t="s">
        <v>6674</v>
      </c>
      <c r="C542" s="149">
        <v>0.04</v>
      </c>
      <c r="D542" s="149" t="s">
        <v>9897</v>
      </c>
      <c r="E542" s="151">
        <v>0</v>
      </c>
      <c r="F542" s="152">
        <v>0</v>
      </c>
      <c r="G542" s="151">
        <v>121054</v>
      </c>
      <c r="H542" s="152">
        <v>4842.1000000000004</v>
      </c>
      <c r="I542" s="151">
        <v>0</v>
      </c>
      <c r="J542" s="152">
        <v>0</v>
      </c>
      <c r="K542" s="151">
        <v>121054</v>
      </c>
      <c r="L542" s="152">
        <v>4842.1000000000004</v>
      </c>
      <c r="M542" s="150" t="s">
        <v>52</v>
      </c>
    </row>
    <row r="543" spans="1:13" ht="30" customHeight="1">
      <c r="A543" s="149" t="s">
        <v>9961</v>
      </c>
      <c r="B543" s="149" t="s">
        <v>9962</v>
      </c>
      <c r="C543" s="149">
        <v>0.248</v>
      </c>
      <c r="D543" s="149" t="s">
        <v>9901</v>
      </c>
      <c r="E543" s="151">
        <v>0</v>
      </c>
      <c r="F543" s="152">
        <v>0</v>
      </c>
      <c r="G543" s="151">
        <v>0</v>
      </c>
      <c r="H543" s="152">
        <v>0</v>
      </c>
      <c r="I543" s="151">
        <v>815</v>
      </c>
      <c r="J543" s="152">
        <v>202.1</v>
      </c>
      <c r="K543" s="151">
        <v>815</v>
      </c>
      <c r="L543" s="152">
        <v>202.1</v>
      </c>
      <c r="M543" s="150" t="s">
        <v>52</v>
      </c>
    </row>
    <row r="544" spans="1:13" ht="30" customHeight="1">
      <c r="A544" s="149" t="s">
        <v>10047</v>
      </c>
      <c r="B544" s="149" t="s">
        <v>10048</v>
      </c>
      <c r="C544" s="149">
        <v>0.1166</v>
      </c>
      <c r="D544" s="149" t="s">
        <v>9901</v>
      </c>
      <c r="E544" s="151">
        <v>1337</v>
      </c>
      <c r="F544" s="152">
        <v>155.80000000000001</v>
      </c>
      <c r="G544" s="151">
        <v>0</v>
      </c>
      <c r="H544" s="152">
        <v>0</v>
      </c>
      <c r="I544" s="151">
        <v>89</v>
      </c>
      <c r="J544" s="152">
        <v>10.3</v>
      </c>
      <c r="K544" s="151">
        <v>1426</v>
      </c>
      <c r="L544" s="152">
        <v>166.10000000000002</v>
      </c>
      <c r="M544" s="150" t="s">
        <v>52</v>
      </c>
    </row>
    <row r="545" spans="1:13" ht="30" customHeight="1">
      <c r="A545" s="149" t="s">
        <v>10071</v>
      </c>
      <c r="B545" s="149" t="s">
        <v>6674</v>
      </c>
      <c r="C545" s="149">
        <v>0.05</v>
      </c>
      <c r="D545" s="149" t="s">
        <v>9901</v>
      </c>
      <c r="E545" s="151">
        <v>0</v>
      </c>
      <c r="F545" s="152">
        <v>0</v>
      </c>
      <c r="G545" s="151">
        <v>0</v>
      </c>
      <c r="H545" s="152">
        <v>0</v>
      </c>
      <c r="I545" s="151">
        <v>1959</v>
      </c>
      <c r="J545" s="152">
        <v>97.9</v>
      </c>
      <c r="K545" s="151">
        <v>1959</v>
      </c>
      <c r="L545" s="152">
        <v>97.9</v>
      </c>
      <c r="M545" s="150" t="s">
        <v>52</v>
      </c>
    </row>
    <row r="546" spans="1:13" ht="30" customHeight="1">
      <c r="A546" s="149" t="s">
        <v>10078</v>
      </c>
      <c r="B546" s="149" t="s">
        <v>6674</v>
      </c>
      <c r="C546" s="149">
        <v>0.41660000000000003</v>
      </c>
      <c r="D546" s="149" t="s">
        <v>9901</v>
      </c>
      <c r="E546" s="151">
        <v>0</v>
      </c>
      <c r="F546" s="152">
        <v>0</v>
      </c>
      <c r="G546" s="151">
        <v>0</v>
      </c>
      <c r="H546" s="152">
        <v>0</v>
      </c>
      <c r="I546" s="151">
        <v>1580</v>
      </c>
      <c r="J546" s="152">
        <v>658.2</v>
      </c>
      <c r="K546" s="151">
        <v>1580</v>
      </c>
      <c r="L546" s="152">
        <v>658.2</v>
      </c>
      <c r="M546" s="150" t="s">
        <v>52</v>
      </c>
    </row>
    <row r="547" spans="1:13" ht="30" customHeight="1">
      <c r="A547" s="149" t="s">
        <v>10082</v>
      </c>
      <c r="B547" s="149" t="s">
        <v>10086</v>
      </c>
      <c r="C547" s="149">
        <v>1</v>
      </c>
      <c r="D547" s="149" t="s">
        <v>10062</v>
      </c>
      <c r="E547" s="151">
        <v>160000</v>
      </c>
      <c r="F547" s="152">
        <v>160000</v>
      </c>
      <c r="G547" s="151">
        <v>0</v>
      </c>
      <c r="H547" s="152">
        <v>0</v>
      </c>
      <c r="I547" s="151">
        <v>0</v>
      </c>
      <c r="J547" s="152">
        <v>0</v>
      </c>
      <c r="K547" s="151">
        <v>160000</v>
      </c>
      <c r="L547" s="152">
        <v>160000</v>
      </c>
      <c r="M547" s="150" t="s">
        <v>52</v>
      </c>
    </row>
    <row r="548" spans="1:13" ht="30" customHeight="1">
      <c r="A548" s="149" t="s">
        <v>10064</v>
      </c>
      <c r="B548" s="149" t="s">
        <v>10065</v>
      </c>
      <c r="C548" s="149">
        <v>1</v>
      </c>
      <c r="D548" s="149" t="s">
        <v>9855</v>
      </c>
      <c r="E548" s="151">
        <v>1000</v>
      </c>
      <c r="F548" s="152">
        <v>1000</v>
      </c>
      <c r="G548" s="151">
        <v>0</v>
      </c>
      <c r="H548" s="152">
        <v>0</v>
      </c>
      <c r="I548" s="151">
        <v>0</v>
      </c>
      <c r="J548" s="152">
        <v>0</v>
      </c>
      <c r="K548" s="151">
        <v>1000</v>
      </c>
      <c r="L548" s="152">
        <v>1000</v>
      </c>
      <c r="M548" s="150" t="s">
        <v>52</v>
      </c>
    </row>
    <row r="549" spans="1:13" ht="30" customHeight="1">
      <c r="A549" s="149" t="s">
        <v>10021</v>
      </c>
      <c r="B549" s="149" t="s">
        <v>10022</v>
      </c>
      <c r="C549" s="149">
        <v>1.8</v>
      </c>
      <c r="D549" s="149" t="s">
        <v>10023</v>
      </c>
      <c r="E549" s="151">
        <v>2736</v>
      </c>
      <c r="F549" s="152">
        <v>4924.8</v>
      </c>
      <c r="G549" s="151">
        <v>0</v>
      </c>
      <c r="H549" s="152">
        <v>0</v>
      </c>
      <c r="I549" s="151">
        <v>0</v>
      </c>
      <c r="J549" s="152">
        <v>0</v>
      </c>
      <c r="K549" s="151">
        <v>2736</v>
      </c>
      <c r="L549" s="152">
        <v>4924.8</v>
      </c>
      <c r="M549" s="150" t="s">
        <v>52</v>
      </c>
    </row>
    <row r="550" spans="1:13" ht="30" customHeight="1">
      <c r="A550" s="149" t="s">
        <v>10067</v>
      </c>
      <c r="B550" s="149" t="s">
        <v>10068</v>
      </c>
      <c r="C550" s="149">
        <v>1.8</v>
      </c>
      <c r="D550" s="149" t="s">
        <v>10020</v>
      </c>
      <c r="E550" s="151">
        <v>1710</v>
      </c>
      <c r="F550" s="152">
        <v>3078</v>
      </c>
      <c r="G550" s="151">
        <v>0</v>
      </c>
      <c r="H550" s="152">
        <v>0</v>
      </c>
      <c r="I550" s="151">
        <v>0</v>
      </c>
      <c r="J550" s="152">
        <v>0</v>
      </c>
      <c r="K550" s="151">
        <v>1710</v>
      </c>
      <c r="L550" s="152">
        <v>3078</v>
      </c>
      <c r="M550" s="150" t="s">
        <v>52</v>
      </c>
    </row>
    <row r="551" spans="1:13" ht="30" customHeight="1">
      <c r="A551" s="149" t="s">
        <v>10056</v>
      </c>
      <c r="B551" s="149" t="s">
        <v>10072</v>
      </c>
      <c r="C551" s="149">
        <v>1</v>
      </c>
      <c r="D551" s="149" t="s">
        <v>9894</v>
      </c>
      <c r="E551" s="151">
        <v>0</v>
      </c>
      <c r="F551" s="152">
        <v>50700.800000000003</v>
      </c>
      <c r="G551" s="151">
        <v>0</v>
      </c>
      <c r="H551" s="152">
        <v>0</v>
      </c>
      <c r="I551" s="151">
        <v>0</v>
      </c>
      <c r="J551" s="152">
        <v>0</v>
      </c>
      <c r="K551" s="151">
        <v>0</v>
      </c>
      <c r="L551" s="152">
        <v>50700.800000000003</v>
      </c>
      <c r="M551" s="150" t="s">
        <v>52</v>
      </c>
    </row>
    <row r="552" spans="1:13" ht="30" customHeight="1">
      <c r="A552" s="149" t="s">
        <v>9908</v>
      </c>
      <c r="B552" s="149" t="s">
        <v>9909</v>
      </c>
      <c r="C552" s="149">
        <v>1</v>
      </c>
      <c r="D552" s="149" t="s">
        <v>9894</v>
      </c>
      <c r="E552" s="151">
        <v>0</v>
      </c>
      <c r="F552" s="152">
        <v>0</v>
      </c>
      <c r="G552" s="151">
        <v>0</v>
      </c>
      <c r="H552" s="152">
        <v>83196.399999999994</v>
      </c>
      <c r="I552" s="151">
        <v>0</v>
      </c>
      <c r="J552" s="152">
        <v>0</v>
      </c>
      <c r="K552" s="151">
        <v>0</v>
      </c>
      <c r="L552" s="152">
        <v>83196.399999999994</v>
      </c>
      <c r="M552" s="150" t="s">
        <v>9907</v>
      </c>
    </row>
    <row r="553" spans="1:13" ht="30" customHeight="1">
      <c r="A553" s="149" t="s">
        <v>9910</v>
      </c>
      <c r="B553" s="149" t="s">
        <v>9911</v>
      </c>
      <c r="C553" s="149">
        <v>1</v>
      </c>
      <c r="D553" s="149" t="s">
        <v>9894</v>
      </c>
      <c r="E553" s="151">
        <v>0</v>
      </c>
      <c r="F553" s="152">
        <v>0</v>
      </c>
      <c r="G553" s="151">
        <v>0</v>
      </c>
      <c r="H553" s="152">
        <v>0</v>
      </c>
      <c r="I553" s="151">
        <v>0</v>
      </c>
      <c r="J553" s="152">
        <v>0</v>
      </c>
      <c r="K553" s="151">
        <v>0</v>
      </c>
      <c r="L553" s="152">
        <v>0</v>
      </c>
      <c r="M553" s="150" t="s">
        <v>9907</v>
      </c>
    </row>
    <row r="554" spans="1:13" ht="30" customHeight="1">
      <c r="A554" s="149" t="s">
        <v>9912</v>
      </c>
      <c r="B554" s="149" t="s">
        <v>9913</v>
      </c>
      <c r="C554" s="149">
        <v>1</v>
      </c>
      <c r="D554" s="149" t="s">
        <v>9894</v>
      </c>
      <c r="E554" s="151">
        <v>0</v>
      </c>
      <c r="F554" s="152">
        <v>0</v>
      </c>
      <c r="G554" s="151">
        <v>0</v>
      </c>
      <c r="H554" s="152">
        <v>0</v>
      </c>
      <c r="I554" s="151">
        <v>0</v>
      </c>
      <c r="J554" s="152">
        <v>242.1</v>
      </c>
      <c r="K554" s="151">
        <v>0</v>
      </c>
      <c r="L554" s="152">
        <v>242.1</v>
      </c>
      <c r="M554" s="150" t="s">
        <v>9907</v>
      </c>
    </row>
    <row r="555" spans="1:13" ht="30" customHeight="1">
      <c r="A555" s="149" t="s">
        <v>9914</v>
      </c>
      <c r="B555" s="149" t="s">
        <v>9915</v>
      </c>
      <c r="C555" s="149">
        <v>1</v>
      </c>
      <c r="D555" s="149" t="s">
        <v>9894</v>
      </c>
      <c r="E555" s="151">
        <v>0</v>
      </c>
      <c r="F555" s="152">
        <v>0</v>
      </c>
      <c r="G555" s="151">
        <v>0</v>
      </c>
      <c r="H555" s="152">
        <v>53483.4</v>
      </c>
      <c r="I555" s="151">
        <v>0</v>
      </c>
      <c r="J555" s="152">
        <v>0</v>
      </c>
      <c r="K555" s="151">
        <v>0</v>
      </c>
      <c r="L555" s="152">
        <v>53483.4</v>
      </c>
      <c r="M555" s="150" t="s">
        <v>9907</v>
      </c>
    </row>
    <row r="556" spans="1:13" ht="30" customHeight="1">
      <c r="A556" s="149" t="s">
        <v>9860</v>
      </c>
      <c r="B556" s="149"/>
      <c r="C556" s="149"/>
      <c r="D556" s="149"/>
      <c r="E556" s="151"/>
      <c r="F556" s="152">
        <v>219859</v>
      </c>
      <c r="G556" s="151"/>
      <c r="H556" s="152">
        <v>231761</v>
      </c>
      <c r="I556" s="151"/>
      <c r="J556" s="152">
        <v>1210</v>
      </c>
      <c r="K556" s="151"/>
      <c r="L556" s="152">
        <v>452830</v>
      </c>
      <c r="M556" s="150"/>
    </row>
    <row r="557" spans="1:13" ht="30" customHeight="1">
      <c r="A557" s="149"/>
      <c r="B557" s="149"/>
      <c r="C557" s="149"/>
      <c r="D557" s="149"/>
      <c r="E557" s="151"/>
      <c r="F557" s="152"/>
      <c r="G557" s="151"/>
      <c r="H557" s="152"/>
      <c r="I557" s="151"/>
      <c r="J557" s="152"/>
      <c r="K557" s="151"/>
      <c r="L557" s="152"/>
      <c r="M557" s="150"/>
    </row>
    <row r="558" spans="1:13" ht="30" customHeight="1">
      <c r="A558" s="149" t="s">
        <v>10090</v>
      </c>
      <c r="B558" s="149" t="s">
        <v>52</v>
      </c>
      <c r="C558" s="149">
        <v>1</v>
      </c>
      <c r="D558" s="149" t="s">
        <v>1200</v>
      </c>
      <c r="E558" s="151"/>
      <c r="F558" s="152"/>
      <c r="G558" s="151"/>
      <c r="H558" s="152"/>
      <c r="I558" s="151"/>
      <c r="J558" s="152"/>
      <c r="K558" s="151"/>
      <c r="L558" s="152"/>
      <c r="M558" s="150" t="s">
        <v>52</v>
      </c>
    </row>
    <row r="559" spans="1:13" ht="30" customHeight="1">
      <c r="A559" s="149" t="s">
        <v>10040</v>
      </c>
      <c r="B559" s="149" t="s">
        <v>6674</v>
      </c>
      <c r="C559" s="149">
        <v>7.6899999999999996E-2</v>
      </c>
      <c r="D559" s="149" t="s">
        <v>9897</v>
      </c>
      <c r="E559" s="151">
        <v>0</v>
      </c>
      <c r="F559" s="152">
        <v>0</v>
      </c>
      <c r="G559" s="151">
        <v>143509</v>
      </c>
      <c r="H559" s="152">
        <v>11035.8</v>
      </c>
      <c r="I559" s="151">
        <v>0</v>
      </c>
      <c r="J559" s="152">
        <v>0</v>
      </c>
      <c r="K559" s="151">
        <v>143509</v>
      </c>
      <c r="L559" s="152">
        <v>11035.8</v>
      </c>
      <c r="M559" s="150" t="s">
        <v>52</v>
      </c>
    </row>
    <row r="560" spans="1:13" ht="30" customHeight="1">
      <c r="A560" s="149" t="s">
        <v>10021</v>
      </c>
      <c r="B560" s="149" t="s">
        <v>10022</v>
      </c>
      <c r="C560" s="149">
        <v>0.8</v>
      </c>
      <c r="D560" s="149" t="s">
        <v>10023</v>
      </c>
      <c r="E560" s="151">
        <v>2736</v>
      </c>
      <c r="F560" s="152">
        <v>2188.8000000000002</v>
      </c>
      <c r="G560" s="151">
        <v>0</v>
      </c>
      <c r="H560" s="152">
        <v>0</v>
      </c>
      <c r="I560" s="151">
        <v>0</v>
      </c>
      <c r="J560" s="152">
        <v>0</v>
      </c>
      <c r="K560" s="151">
        <v>2736</v>
      </c>
      <c r="L560" s="152">
        <v>2188.8000000000002</v>
      </c>
      <c r="M560" s="150" t="s">
        <v>52</v>
      </c>
    </row>
    <row r="561" spans="1:13" ht="30" customHeight="1">
      <c r="A561" s="149" t="s">
        <v>10018</v>
      </c>
      <c r="B561" s="149" t="s">
        <v>10019</v>
      </c>
      <c r="C561" s="149">
        <v>0.8</v>
      </c>
      <c r="D561" s="149" t="s">
        <v>10020</v>
      </c>
      <c r="E561" s="151">
        <v>9500</v>
      </c>
      <c r="F561" s="152">
        <v>7600</v>
      </c>
      <c r="G561" s="151">
        <v>0</v>
      </c>
      <c r="H561" s="152">
        <v>0</v>
      </c>
      <c r="I561" s="151">
        <v>0</v>
      </c>
      <c r="J561" s="152">
        <v>0</v>
      </c>
      <c r="K561" s="151">
        <v>9500</v>
      </c>
      <c r="L561" s="152">
        <v>7600</v>
      </c>
      <c r="M561" s="150" t="s">
        <v>52</v>
      </c>
    </row>
    <row r="562" spans="1:13" ht="30" customHeight="1">
      <c r="A562" s="149" t="s">
        <v>10091</v>
      </c>
      <c r="B562" s="149" t="s">
        <v>6674</v>
      </c>
      <c r="C562" s="149">
        <v>0.05</v>
      </c>
      <c r="D562" s="149" t="s">
        <v>9855</v>
      </c>
      <c r="E562" s="151">
        <v>22800</v>
      </c>
      <c r="F562" s="152">
        <v>1140</v>
      </c>
      <c r="G562" s="151">
        <v>0</v>
      </c>
      <c r="H562" s="152">
        <v>0</v>
      </c>
      <c r="I562" s="151">
        <v>0</v>
      </c>
      <c r="J562" s="152">
        <v>0</v>
      </c>
      <c r="K562" s="151">
        <v>22800</v>
      </c>
      <c r="L562" s="152">
        <v>1140</v>
      </c>
      <c r="M562" s="150" t="s">
        <v>52</v>
      </c>
    </row>
    <row r="563" spans="1:13" ht="30" customHeight="1">
      <c r="A563" s="149" t="s">
        <v>10092</v>
      </c>
      <c r="B563" s="149" t="s">
        <v>6674</v>
      </c>
      <c r="C563" s="149">
        <v>0.2833</v>
      </c>
      <c r="D563" s="149" t="s">
        <v>9901</v>
      </c>
      <c r="E563" s="151">
        <v>0</v>
      </c>
      <c r="F563" s="152">
        <v>0</v>
      </c>
      <c r="G563" s="151">
        <v>0</v>
      </c>
      <c r="H563" s="152">
        <v>0</v>
      </c>
      <c r="I563" s="151">
        <v>14788</v>
      </c>
      <c r="J563" s="152">
        <v>4189.3999999999996</v>
      </c>
      <c r="K563" s="151">
        <v>14788</v>
      </c>
      <c r="L563" s="152">
        <v>4189.3999999999996</v>
      </c>
      <c r="M563" s="150" t="s">
        <v>52</v>
      </c>
    </row>
    <row r="564" spans="1:13" ht="30" customHeight="1">
      <c r="A564" s="149" t="s">
        <v>10056</v>
      </c>
      <c r="B564" s="149" t="s">
        <v>10057</v>
      </c>
      <c r="C564" s="149">
        <v>1</v>
      </c>
      <c r="D564" s="149" t="s">
        <v>9894</v>
      </c>
      <c r="E564" s="151">
        <v>0</v>
      </c>
      <c r="F564" s="152">
        <v>1092.8</v>
      </c>
      <c r="G564" s="151">
        <v>0</v>
      </c>
      <c r="H564" s="152">
        <v>0</v>
      </c>
      <c r="I564" s="151">
        <v>0</v>
      </c>
      <c r="J564" s="152">
        <v>0</v>
      </c>
      <c r="K564" s="151">
        <v>0</v>
      </c>
      <c r="L564" s="152">
        <v>1092.8</v>
      </c>
      <c r="M564" s="150" t="s">
        <v>9907</v>
      </c>
    </row>
    <row r="565" spans="1:13" ht="30" customHeight="1">
      <c r="A565" s="149" t="s">
        <v>9860</v>
      </c>
      <c r="B565" s="149"/>
      <c r="C565" s="149"/>
      <c r="D565" s="149"/>
      <c r="E565" s="151"/>
      <c r="F565" s="152">
        <v>12021</v>
      </c>
      <c r="G565" s="151"/>
      <c r="H565" s="152">
        <v>11035</v>
      </c>
      <c r="I565" s="151"/>
      <c r="J565" s="152">
        <v>4189</v>
      </c>
      <c r="K565" s="151"/>
      <c r="L565" s="152">
        <v>27245</v>
      </c>
      <c r="M565" s="150"/>
    </row>
    <row r="566" spans="1:13" ht="30" customHeight="1">
      <c r="A566" s="149"/>
      <c r="B566" s="149"/>
      <c r="C566" s="149"/>
      <c r="D566" s="149"/>
      <c r="E566" s="151"/>
      <c r="F566" s="152"/>
      <c r="G566" s="151"/>
      <c r="H566" s="152"/>
      <c r="I566" s="151"/>
      <c r="J566" s="152"/>
      <c r="K566" s="151"/>
      <c r="L566" s="152"/>
      <c r="M566" s="150"/>
    </row>
    <row r="567" spans="1:13" ht="30" customHeight="1">
      <c r="A567" s="149" t="s">
        <v>10093</v>
      </c>
      <c r="B567" s="149" t="s">
        <v>1015</v>
      </c>
      <c r="C567" s="149">
        <v>1</v>
      </c>
      <c r="D567" s="149" t="s">
        <v>1200</v>
      </c>
      <c r="E567" s="151"/>
      <c r="F567" s="152"/>
      <c r="G567" s="151"/>
      <c r="H567" s="152"/>
      <c r="I567" s="151"/>
      <c r="J567" s="152"/>
      <c r="K567" s="151"/>
      <c r="L567" s="152"/>
      <c r="M567" s="150" t="s">
        <v>52</v>
      </c>
    </row>
    <row r="568" spans="1:13" ht="30" customHeight="1">
      <c r="A568" s="149" t="s">
        <v>10094</v>
      </c>
      <c r="B568" s="149" t="s">
        <v>6674</v>
      </c>
      <c r="C568" s="149">
        <v>1</v>
      </c>
      <c r="D568" s="149" t="s">
        <v>9968</v>
      </c>
      <c r="E568" s="151">
        <v>12021</v>
      </c>
      <c r="F568" s="152">
        <v>12021</v>
      </c>
      <c r="G568" s="151">
        <v>11035</v>
      </c>
      <c r="H568" s="152">
        <v>11035</v>
      </c>
      <c r="I568" s="151">
        <v>4189</v>
      </c>
      <c r="J568" s="152">
        <v>4189</v>
      </c>
      <c r="K568" s="151">
        <v>27245</v>
      </c>
      <c r="L568" s="152">
        <v>27245</v>
      </c>
      <c r="M568" s="150" t="s">
        <v>52</v>
      </c>
    </row>
    <row r="569" spans="1:13" ht="30" customHeight="1">
      <c r="A569" s="149" t="s">
        <v>9892</v>
      </c>
      <c r="B569" s="149" t="s">
        <v>9893</v>
      </c>
      <c r="C569" s="149">
        <v>1</v>
      </c>
      <c r="D569" s="149" t="s">
        <v>9894</v>
      </c>
      <c r="E569" s="151">
        <v>0</v>
      </c>
      <c r="F569" s="152">
        <v>0</v>
      </c>
      <c r="G569" s="151">
        <v>0</v>
      </c>
      <c r="H569" s="152">
        <v>772.4</v>
      </c>
      <c r="I569" s="151">
        <v>0</v>
      </c>
      <c r="J569" s="152">
        <v>0</v>
      </c>
      <c r="K569" s="151">
        <v>0</v>
      </c>
      <c r="L569" s="152">
        <v>772.4</v>
      </c>
      <c r="M569" s="150" t="s">
        <v>52</v>
      </c>
    </row>
    <row r="570" spans="1:13" ht="30" customHeight="1">
      <c r="A570" s="149" t="s">
        <v>9860</v>
      </c>
      <c r="B570" s="149"/>
      <c r="C570" s="149"/>
      <c r="D570" s="149"/>
      <c r="E570" s="151"/>
      <c r="F570" s="152">
        <v>12021</v>
      </c>
      <c r="G570" s="151"/>
      <c r="H570" s="152">
        <v>11807</v>
      </c>
      <c r="I570" s="151"/>
      <c r="J570" s="152">
        <v>4189</v>
      </c>
      <c r="K570" s="151"/>
      <c r="L570" s="152">
        <v>28017</v>
      </c>
      <c r="M570" s="150"/>
    </row>
    <row r="571" spans="1:13" ht="30" customHeight="1">
      <c r="A571" s="149"/>
      <c r="B571" s="149"/>
      <c r="C571" s="149"/>
      <c r="D571" s="149"/>
      <c r="E571" s="151"/>
      <c r="F571" s="152"/>
      <c r="G571" s="151"/>
      <c r="H571" s="152"/>
      <c r="I571" s="151"/>
      <c r="J571" s="152"/>
      <c r="K571" s="151"/>
      <c r="L571" s="152"/>
      <c r="M571" s="150"/>
    </row>
    <row r="572" spans="1:13" ht="30" customHeight="1">
      <c r="A572" s="149" t="s">
        <v>10095</v>
      </c>
      <c r="B572" s="149" t="s">
        <v>1021</v>
      </c>
      <c r="C572" s="149">
        <v>1</v>
      </c>
      <c r="D572" s="149" t="s">
        <v>1200</v>
      </c>
      <c r="E572" s="151"/>
      <c r="F572" s="152"/>
      <c r="G572" s="151"/>
      <c r="H572" s="152"/>
      <c r="I572" s="151"/>
      <c r="J572" s="152"/>
      <c r="K572" s="151"/>
      <c r="L572" s="152"/>
      <c r="M572" s="150" t="s">
        <v>52</v>
      </c>
    </row>
    <row r="573" spans="1:13" ht="30" customHeight="1">
      <c r="A573" s="149" t="s">
        <v>10040</v>
      </c>
      <c r="B573" s="149" t="s">
        <v>6674</v>
      </c>
      <c r="C573" s="149">
        <v>7.6899999999999996E-2</v>
      </c>
      <c r="D573" s="149" t="s">
        <v>9897</v>
      </c>
      <c r="E573" s="151">
        <v>0</v>
      </c>
      <c r="F573" s="152">
        <v>0</v>
      </c>
      <c r="G573" s="151">
        <v>143509</v>
      </c>
      <c r="H573" s="152">
        <v>11035.8</v>
      </c>
      <c r="I573" s="151">
        <v>0</v>
      </c>
      <c r="J573" s="152">
        <v>0</v>
      </c>
      <c r="K573" s="151">
        <v>143509</v>
      </c>
      <c r="L573" s="152">
        <v>11035.8</v>
      </c>
      <c r="M573" s="150" t="s">
        <v>52</v>
      </c>
    </row>
    <row r="574" spans="1:13" ht="30" customHeight="1">
      <c r="A574" s="149" t="s">
        <v>10092</v>
      </c>
      <c r="B574" s="149" t="s">
        <v>6674</v>
      </c>
      <c r="C574" s="149">
        <v>0.2833</v>
      </c>
      <c r="D574" s="149" t="s">
        <v>9901</v>
      </c>
      <c r="E574" s="151">
        <v>0</v>
      </c>
      <c r="F574" s="152">
        <v>0</v>
      </c>
      <c r="G574" s="151">
        <v>0</v>
      </c>
      <c r="H574" s="152">
        <v>0</v>
      </c>
      <c r="I574" s="151">
        <v>14788</v>
      </c>
      <c r="J574" s="152">
        <v>4189.3999999999996</v>
      </c>
      <c r="K574" s="151">
        <v>14788</v>
      </c>
      <c r="L574" s="152">
        <v>4189.3999999999996</v>
      </c>
      <c r="M574" s="150" t="s">
        <v>52</v>
      </c>
    </row>
    <row r="575" spans="1:13" ht="30" customHeight="1">
      <c r="A575" s="149" t="s">
        <v>10021</v>
      </c>
      <c r="B575" s="149" t="s">
        <v>10022</v>
      </c>
      <c r="C575" s="149">
        <v>0.8</v>
      </c>
      <c r="D575" s="149" t="s">
        <v>10023</v>
      </c>
      <c r="E575" s="151">
        <v>2736</v>
      </c>
      <c r="F575" s="152">
        <v>2188.8000000000002</v>
      </c>
      <c r="G575" s="151">
        <v>0</v>
      </c>
      <c r="H575" s="152">
        <v>0</v>
      </c>
      <c r="I575" s="151">
        <v>0</v>
      </c>
      <c r="J575" s="152">
        <v>0</v>
      </c>
      <c r="K575" s="151">
        <v>2736</v>
      </c>
      <c r="L575" s="152">
        <v>2188.8000000000002</v>
      </c>
      <c r="M575" s="150" t="s">
        <v>52</v>
      </c>
    </row>
    <row r="576" spans="1:13" ht="30" customHeight="1">
      <c r="A576" s="149" t="s">
        <v>10018</v>
      </c>
      <c r="B576" s="149" t="s">
        <v>10019</v>
      </c>
      <c r="C576" s="149">
        <v>0.8</v>
      </c>
      <c r="D576" s="149" t="s">
        <v>10020</v>
      </c>
      <c r="E576" s="151">
        <v>9500</v>
      </c>
      <c r="F576" s="152">
        <v>7600</v>
      </c>
      <c r="G576" s="151">
        <v>0</v>
      </c>
      <c r="H576" s="152">
        <v>0</v>
      </c>
      <c r="I576" s="151">
        <v>0</v>
      </c>
      <c r="J576" s="152">
        <v>0</v>
      </c>
      <c r="K576" s="151">
        <v>9500</v>
      </c>
      <c r="L576" s="152">
        <v>7600</v>
      </c>
      <c r="M576" s="150" t="s">
        <v>52</v>
      </c>
    </row>
    <row r="577" spans="1:13" ht="30" customHeight="1">
      <c r="A577" s="149" t="s">
        <v>10091</v>
      </c>
      <c r="B577" s="149" t="s">
        <v>6674</v>
      </c>
      <c r="C577" s="149">
        <v>0.05</v>
      </c>
      <c r="D577" s="149" t="s">
        <v>9855</v>
      </c>
      <c r="E577" s="151">
        <v>22800</v>
      </c>
      <c r="F577" s="152">
        <v>1140</v>
      </c>
      <c r="G577" s="151">
        <v>0</v>
      </c>
      <c r="H577" s="152">
        <v>0</v>
      </c>
      <c r="I577" s="151">
        <v>0</v>
      </c>
      <c r="J577" s="152">
        <v>0</v>
      </c>
      <c r="K577" s="151">
        <v>22800</v>
      </c>
      <c r="L577" s="152">
        <v>1140</v>
      </c>
      <c r="M577" s="150" t="s">
        <v>52</v>
      </c>
    </row>
    <row r="578" spans="1:13" ht="30" customHeight="1">
      <c r="A578" s="149" t="s">
        <v>10056</v>
      </c>
      <c r="B578" s="149" t="s">
        <v>10057</v>
      </c>
      <c r="C578" s="149">
        <v>1</v>
      </c>
      <c r="D578" s="149" t="s">
        <v>9894</v>
      </c>
      <c r="E578" s="151">
        <v>0</v>
      </c>
      <c r="F578" s="152">
        <v>1092.8</v>
      </c>
      <c r="G578" s="151">
        <v>0</v>
      </c>
      <c r="H578" s="152">
        <v>0</v>
      </c>
      <c r="I578" s="151">
        <v>0</v>
      </c>
      <c r="J578" s="152">
        <v>0</v>
      </c>
      <c r="K578" s="151">
        <v>0</v>
      </c>
      <c r="L578" s="152">
        <v>1092.8</v>
      </c>
      <c r="M578" s="150" t="s">
        <v>9907</v>
      </c>
    </row>
    <row r="579" spans="1:13" ht="30" customHeight="1">
      <c r="A579" s="149" t="s">
        <v>9908</v>
      </c>
      <c r="B579" s="149" t="s">
        <v>9909</v>
      </c>
      <c r="C579" s="149">
        <v>1</v>
      </c>
      <c r="D579" s="149" t="s">
        <v>9894</v>
      </c>
      <c r="E579" s="151">
        <v>0</v>
      </c>
      <c r="F579" s="152">
        <v>0</v>
      </c>
      <c r="G579" s="151">
        <v>0</v>
      </c>
      <c r="H579" s="152">
        <v>9656.2999999999993</v>
      </c>
      <c r="I579" s="151">
        <v>0</v>
      </c>
      <c r="J579" s="152">
        <v>0</v>
      </c>
      <c r="K579" s="151">
        <v>0</v>
      </c>
      <c r="L579" s="152">
        <v>9656.2999999999993</v>
      </c>
      <c r="M579" s="150" t="s">
        <v>9907</v>
      </c>
    </row>
    <row r="580" spans="1:13" ht="30" customHeight="1">
      <c r="A580" s="149" t="s">
        <v>9910</v>
      </c>
      <c r="B580" s="149" t="s">
        <v>9911</v>
      </c>
      <c r="C580" s="149">
        <v>1</v>
      </c>
      <c r="D580" s="149" t="s">
        <v>9894</v>
      </c>
      <c r="E580" s="151">
        <v>0</v>
      </c>
      <c r="F580" s="152">
        <v>0</v>
      </c>
      <c r="G580" s="151">
        <v>0</v>
      </c>
      <c r="H580" s="152">
        <v>0</v>
      </c>
      <c r="I580" s="151">
        <v>0</v>
      </c>
      <c r="J580" s="152">
        <v>0</v>
      </c>
      <c r="K580" s="151">
        <v>0</v>
      </c>
      <c r="L580" s="152">
        <v>0</v>
      </c>
      <c r="M580" s="150" t="s">
        <v>9907</v>
      </c>
    </row>
    <row r="581" spans="1:13" ht="30" customHeight="1">
      <c r="A581" s="149" t="s">
        <v>9912</v>
      </c>
      <c r="B581" s="149" t="s">
        <v>9913</v>
      </c>
      <c r="C581" s="149">
        <v>1</v>
      </c>
      <c r="D581" s="149" t="s">
        <v>9894</v>
      </c>
      <c r="E581" s="151">
        <v>0</v>
      </c>
      <c r="F581" s="152">
        <v>0</v>
      </c>
      <c r="G581" s="151">
        <v>0</v>
      </c>
      <c r="H581" s="152">
        <v>0</v>
      </c>
      <c r="I581" s="151">
        <v>0</v>
      </c>
      <c r="J581" s="152">
        <v>1047.3</v>
      </c>
      <c r="K581" s="151">
        <v>0</v>
      </c>
      <c r="L581" s="152">
        <v>1047.3</v>
      </c>
      <c r="M581" s="150" t="s">
        <v>9907</v>
      </c>
    </row>
    <row r="582" spans="1:13" ht="30" customHeight="1">
      <c r="A582" s="149" t="s">
        <v>9914</v>
      </c>
      <c r="B582" s="149" t="s">
        <v>9915</v>
      </c>
      <c r="C582" s="149">
        <v>1</v>
      </c>
      <c r="D582" s="149" t="s">
        <v>9894</v>
      </c>
      <c r="E582" s="151">
        <v>0</v>
      </c>
      <c r="F582" s="152">
        <v>0</v>
      </c>
      <c r="G582" s="151">
        <v>0</v>
      </c>
      <c r="H582" s="152">
        <v>6207.6</v>
      </c>
      <c r="I582" s="151">
        <v>0</v>
      </c>
      <c r="J582" s="152">
        <v>0</v>
      </c>
      <c r="K582" s="151">
        <v>0</v>
      </c>
      <c r="L582" s="152">
        <v>6207.6</v>
      </c>
      <c r="M582" s="150" t="s">
        <v>9907</v>
      </c>
    </row>
    <row r="583" spans="1:13" ht="30" customHeight="1">
      <c r="A583" s="149" t="s">
        <v>9860</v>
      </c>
      <c r="B583" s="149"/>
      <c r="C583" s="149"/>
      <c r="D583" s="149"/>
      <c r="E583" s="151"/>
      <c r="F583" s="152">
        <v>12021</v>
      </c>
      <c r="G583" s="151"/>
      <c r="H583" s="152">
        <v>26899</v>
      </c>
      <c r="I583" s="151"/>
      <c r="J583" s="152">
        <v>5236</v>
      </c>
      <c r="K583" s="151"/>
      <c r="L583" s="152">
        <v>44156</v>
      </c>
      <c r="M583" s="150"/>
    </row>
    <row r="584" spans="1:13" ht="30" customHeight="1">
      <c r="A584" s="149"/>
      <c r="B584" s="149"/>
      <c r="C584" s="149"/>
      <c r="D584" s="149"/>
      <c r="E584" s="151"/>
      <c r="F584" s="152"/>
      <c r="G584" s="151"/>
      <c r="H584" s="152"/>
      <c r="I584" s="151"/>
      <c r="J584" s="152"/>
      <c r="K584" s="151"/>
      <c r="L584" s="152"/>
      <c r="M584" s="150"/>
    </row>
    <row r="585" spans="1:13" ht="30" customHeight="1">
      <c r="A585" s="149" t="s">
        <v>10096</v>
      </c>
      <c r="B585" s="149" t="s">
        <v>1459</v>
      </c>
      <c r="C585" s="149">
        <v>1</v>
      </c>
      <c r="D585" s="149" t="s">
        <v>1200</v>
      </c>
      <c r="E585" s="151"/>
      <c r="F585" s="152"/>
      <c r="G585" s="151"/>
      <c r="H585" s="152"/>
      <c r="I585" s="151"/>
      <c r="J585" s="152"/>
      <c r="K585" s="151"/>
      <c r="L585" s="152"/>
      <c r="M585" s="150" t="s">
        <v>52</v>
      </c>
    </row>
    <row r="586" spans="1:13" ht="30" customHeight="1">
      <c r="A586" s="149" t="s">
        <v>9992</v>
      </c>
      <c r="B586" s="149" t="s">
        <v>6674</v>
      </c>
      <c r="C586" s="149">
        <v>5.0000000000000001E-3</v>
      </c>
      <c r="D586" s="149" t="s">
        <v>9897</v>
      </c>
      <c r="E586" s="151">
        <v>0</v>
      </c>
      <c r="F586" s="152">
        <v>0</v>
      </c>
      <c r="G586" s="151">
        <v>106163</v>
      </c>
      <c r="H586" s="152">
        <v>530.79999999999995</v>
      </c>
      <c r="I586" s="151">
        <v>0</v>
      </c>
      <c r="J586" s="152">
        <v>0</v>
      </c>
      <c r="K586" s="151">
        <v>106163</v>
      </c>
      <c r="L586" s="152">
        <v>530.79999999999995</v>
      </c>
      <c r="M586" s="150" t="s">
        <v>10097</v>
      </c>
    </row>
    <row r="587" spans="1:13" ht="30" customHeight="1">
      <c r="A587" s="149" t="s">
        <v>9898</v>
      </c>
      <c r="B587" s="149" t="s">
        <v>6674</v>
      </c>
      <c r="C587" s="149">
        <v>5.0999999999999997E-2</v>
      </c>
      <c r="D587" s="149" t="s">
        <v>9897</v>
      </c>
      <c r="E587" s="151">
        <v>0</v>
      </c>
      <c r="F587" s="152">
        <v>0</v>
      </c>
      <c r="G587" s="151">
        <v>94338</v>
      </c>
      <c r="H587" s="152">
        <v>4811.2</v>
      </c>
      <c r="I587" s="151">
        <v>0</v>
      </c>
      <c r="J587" s="152">
        <v>0</v>
      </c>
      <c r="K587" s="151">
        <v>94338</v>
      </c>
      <c r="L587" s="152">
        <v>4811.2</v>
      </c>
      <c r="M587" s="150" t="s">
        <v>10098</v>
      </c>
    </row>
    <row r="588" spans="1:13" ht="30" customHeight="1">
      <c r="A588" s="149" t="s">
        <v>10099</v>
      </c>
      <c r="B588" s="149" t="s">
        <v>10100</v>
      </c>
      <c r="C588" s="149">
        <v>1</v>
      </c>
      <c r="D588" s="149" t="s">
        <v>9855</v>
      </c>
      <c r="E588" s="151">
        <v>1500000</v>
      </c>
      <c r="F588" s="152">
        <v>1500000</v>
      </c>
      <c r="G588" s="151">
        <v>0</v>
      </c>
      <c r="H588" s="152">
        <v>0</v>
      </c>
      <c r="I588" s="151">
        <v>0</v>
      </c>
      <c r="J588" s="152">
        <v>0</v>
      </c>
      <c r="K588" s="151">
        <v>1500000</v>
      </c>
      <c r="L588" s="152">
        <v>1500000</v>
      </c>
      <c r="M588" s="150" t="s">
        <v>52</v>
      </c>
    </row>
    <row r="589" spans="1:13" ht="30" customHeight="1">
      <c r="A589" s="149" t="s">
        <v>9905</v>
      </c>
      <c r="B589" s="149" t="s">
        <v>9994</v>
      </c>
      <c r="C589" s="149">
        <v>1</v>
      </c>
      <c r="D589" s="149" t="s">
        <v>10101</v>
      </c>
      <c r="E589" s="151">
        <v>0</v>
      </c>
      <c r="F589" s="152">
        <v>160.19999999999999</v>
      </c>
      <c r="G589" s="151">
        <v>0</v>
      </c>
      <c r="H589" s="152">
        <v>0</v>
      </c>
      <c r="I589" s="151">
        <v>0</v>
      </c>
      <c r="J589" s="152">
        <v>0</v>
      </c>
      <c r="K589" s="151">
        <v>0</v>
      </c>
      <c r="L589" s="152">
        <v>160.19999999999999</v>
      </c>
      <c r="M589" s="150" t="s">
        <v>52</v>
      </c>
    </row>
    <row r="590" spans="1:13" ht="30" customHeight="1">
      <c r="A590" s="149" t="s">
        <v>9860</v>
      </c>
      <c r="B590" s="149"/>
      <c r="C590" s="149"/>
      <c r="D590" s="149"/>
      <c r="E590" s="151"/>
      <c r="F590" s="152">
        <v>1500160</v>
      </c>
      <c r="G590" s="151"/>
      <c r="H590" s="152">
        <v>5342</v>
      </c>
      <c r="I590" s="151"/>
      <c r="J590" s="152">
        <v>0</v>
      </c>
      <c r="K590" s="151"/>
      <c r="L590" s="152">
        <v>1505502</v>
      </c>
      <c r="M590" s="150"/>
    </row>
    <row r="591" spans="1:13" ht="30" customHeight="1">
      <c r="A591" s="149"/>
      <c r="B591" s="149"/>
      <c r="C591" s="149"/>
      <c r="D591" s="149"/>
      <c r="E591" s="151"/>
      <c r="F591" s="152"/>
      <c r="G591" s="151"/>
      <c r="H591" s="152"/>
      <c r="I591" s="151"/>
      <c r="J591" s="152"/>
      <c r="K591" s="151"/>
      <c r="L591" s="152"/>
      <c r="M591" s="150"/>
    </row>
    <row r="592" spans="1:13" ht="30" customHeight="1">
      <c r="A592" s="149" t="s">
        <v>10102</v>
      </c>
      <c r="B592" s="149" t="s">
        <v>1651</v>
      </c>
      <c r="C592" s="149">
        <v>1</v>
      </c>
      <c r="D592" s="149" t="s">
        <v>960</v>
      </c>
      <c r="E592" s="151"/>
      <c r="F592" s="152"/>
      <c r="G592" s="151"/>
      <c r="H592" s="152"/>
      <c r="I592" s="151"/>
      <c r="J592" s="152"/>
      <c r="K592" s="151"/>
      <c r="L592" s="152"/>
      <c r="M592" s="150" t="s">
        <v>52</v>
      </c>
    </row>
    <row r="593" spans="1:13" ht="30" customHeight="1">
      <c r="A593" s="149" t="s">
        <v>9848</v>
      </c>
      <c r="B593" s="149" t="s">
        <v>9870</v>
      </c>
      <c r="C593" s="149">
        <v>1</v>
      </c>
      <c r="D593" s="149" t="s">
        <v>9850</v>
      </c>
      <c r="E593" s="151">
        <v>28047</v>
      </c>
      <c r="F593" s="152">
        <v>28047</v>
      </c>
      <c r="G593" s="151">
        <v>934918</v>
      </c>
      <c r="H593" s="152">
        <v>934918</v>
      </c>
      <c r="I593" s="151">
        <v>0</v>
      </c>
      <c r="J593" s="152">
        <v>0</v>
      </c>
      <c r="K593" s="151">
        <v>962965</v>
      </c>
      <c r="L593" s="152">
        <v>962965</v>
      </c>
      <c r="M593" s="150" t="s">
        <v>52</v>
      </c>
    </row>
    <row r="594" spans="1:13" ht="30" customHeight="1">
      <c r="A594" s="149" t="s">
        <v>9885</v>
      </c>
      <c r="B594" s="149" t="s">
        <v>9870</v>
      </c>
      <c r="C594" s="149">
        <v>1</v>
      </c>
      <c r="D594" s="149" t="s">
        <v>9850</v>
      </c>
      <c r="E594" s="151">
        <v>12901</v>
      </c>
      <c r="F594" s="152">
        <v>12901</v>
      </c>
      <c r="G594" s="151">
        <v>278653</v>
      </c>
      <c r="H594" s="152">
        <v>278653</v>
      </c>
      <c r="I594" s="151">
        <v>1360024</v>
      </c>
      <c r="J594" s="152">
        <v>1360024</v>
      </c>
      <c r="K594" s="151">
        <v>1651578</v>
      </c>
      <c r="L594" s="152">
        <v>1651578</v>
      </c>
      <c r="M594" s="150" t="s">
        <v>52</v>
      </c>
    </row>
    <row r="595" spans="1:13" ht="30" customHeight="1">
      <c r="A595" s="149" t="s">
        <v>9852</v>
      </c>
      <c r="B595" s="149" t="s">
        <v>9870</v>
      </c>
      <c r="C595" s="149">
        <v>1</v>
      </c>
      <c r="D595" s="149" t="s">
        <v>9850</v>
      </c>
      <c r="E595" s="151">
        <v>28047</v>
      </c>
      <c r="F595" s="152">
        <v>28047</v>
      </c>
      <c r="G595" s="151">
        <v>934918</v>
      </c>
      <c r="H595" s="152">
        <v>934918</v>
      </c>
      <c r="I595" s="151">
        <v>0</v>
      </c>
      <c r="J595" s="152">
        <v>0</v>
      </c>
      <c r="K595" s="151">
        <v>962965</v>
      </c>
      <c r="L595" s="152">
        <v>962965</v>
      </c>
      <c r="M595" s="150" t="s">
        <v>52</v>
      </c>
    </row>
    <row r="596" spans="1:13" ht="30" customHeight="1">
      <c r="A596" s="149" t="s">
        <v>9886</v>
      </c>
      <c r="B596" s="149" t="s">
        <v>10103</v>
      </c>
      <c r="C596" s="149">
        <v>1567</v>
      </c>
      <c r="D596" s="149" t="s">
        <v>9855</v>
      </c>
      <c r="E596" s="151">
        <v>50</v>
      </c>
      <c r="F596" s="152">
        <v>78350</v>
      </c>
      <c r="G596" s="151">
        <v>229</v>
      </c>
      <c r="H596" s="152">
        <v>358843</v>
      </c>
      <c r="I596" s="151">
        <v>36</v>
      </c>
      <c r="J596" s="152">
        <v>56412</v>
      </c>
      <c r="K596" s="151">
        <v>315</v>
      </c>
      <c r="L596" s="152">
        <v>493605</v>
      </c>
      <c r="M596" s="150" t="s">
        <v>52</v>
      </c>
    </row>
    <row r="597" spans="1:13" ht="30" customHeight="1">
      <c r="A597" s="149" t="s">
        <v>9887</v>
      </c>
      <c r="B597" s="149" t="s">
        <v>10103</v>
      </c>
      <c r="C597" s="149">
        <v>1567</v>
      </c>
      <c r="D597" s="149" t="s">
        <v>9855</v>
      </c>
      <c r="E597" s="151">
        <v>139</v>
      </c>
      <c r="F597" s="152">
        <v>217813</v>
      </c>
      <c r="G597" s="151">
        <v>515</v>
      </c>
      <c r="H597" s="152">
        <v>807005</v>
      </c>
      <c r="I597" s="151">
        <v>248</v>
      </c>
      <c r="J597" s="152">
        <v>388616</v>
      </c>
      <c r="K597" s="151">
        <v>902</v>
      </c>
      <c r="L597" s="152">
        <v>1413434</v>
      </c>
      <c r="M597" s="150" t="s">
        <v>52</v>
      </c>
    </row>
    <row r="598" spans="1:13" ht="30" customHeight="1">
      <c r="A598" s="149" t="s">
        <v>9888</v>
      </c>
      <c r="B598" s="149" t="s">
        <v>10103</v>
      </c>
      <c r="C598" s="149">
        <v>1567</v>
      </c>
      <c r="D598" s="149" t="s">
        <v>9855</v>
      </c>
      <c r="E598" s="151">
        <v>14</v>
      </c>
      <c r="F598" s="152">
        <v>21938</v>
      </c>
      <c r="G598" s="151">
        <v>66</v>
      </c>
      <c r="H598" s="152">
        <v>103422</v>
      </c>
      <c r="I598" s="151">
        <v>10</v>
      </c>
      <c r="J598" s="152">
        <v>15670</v>
      </c>
      <c r="K598" s="151">
        <v>90</v>
      </c>
      <c r="L598" s="152">
        <v>141030</v>
      </c>
      <c r="M598" s="150" t="s">
        <v>52</v>
      </c>
    </row>
    <row r="599" spans="1:13" ht="30" customHeight="1">
      <c r="A599" s="149" t="s">
        <v>9858</v>
      </c>
      <c r="B599" s="149" t="s">
        <v>10104</v>
      </c>
      <c r="C599" s="149">
        <v>1</v>
      </c>
      <c r="D599" s="149" t="s">
        <v>9850</v>
      </c>
      <c r="E599" s="151">
        <v>726926</v>
      </c>
      <c r="F599" s="152">
        <v>726926</v>
      </c>
      <c r="G599" s="151">
        <v>10409540</v>
      </c>
      <c r="H599" s="152">
        <v>10409540</v>
      </c>
      <c r="I599" s="151">
        <v>587664</v>
      </c>
      <c r="J599" s="152">
        <v>587664</v>
      </c>
      <c r="K599" s="151">
        <v>11724130</v>
      </c>
      <c r="L599" s="152">
        <v>11724130</v>
      </c>
      <c r="M599" s="150" t="s">
        <v>52</v>
      </c>
    </row>
    <row r="600" spans="1:13" ht="30" customHeight="1">
      <c r="A600" s="149" t="s">
        <v>9860</v>
      </c>
      <c r="B600" s="149"/>
      <c r="C600" s="149"/>
      <c r="D600" s="149"/>
      <c r="E600" s="151"/>
      <c r="F600" s="152">
        <v>1114022</v>
      </c>
      <c r="G600" s="151"/>
      <c r="H600" s="152">
        <v>13827299</v>
      </c>
      <c r="I600" s="151"/>
      <c r="J600" s="152">
        <v>2408386</v>
      </c>
      <c r="K600" s="151"/>
      <c r="L600" s="152">
        <v>17349707</v>
      </c>
      <c r="M600" s="150"/>
    </row>
    <row r="601" spans="1:13" ht="30" customHeight="1">
      <c r="A601" s="149"/>
      <c r="B601" s="149"/>
      <c r="C601" s="149"/>
      <c r="D601" s="149"/>
      <c r="E601" s="151"/>
      <c r="F601" s="152"/>
      <c r="G601" s="151"/>
      <c r="H601" s="152"/>
      <c r="I601" s="151"/>
      <c r="J601" s="152"/>
      <c r="K601" s="151"/>
      <c r="L601" s="152"/>
      <c r="M601" s="150"/>
    </row>
    <row r="602" spans="1:13" ht="30" customHeight="1">
      <c r="A602" s="149" t="s">
        <v>10105</v>
      </c>
      <c r="B602" s="149" t="s">
        <v>1684</v>
      </c>
      <c r="C602" s="149">
        <v>1</v>
      </c>
      <c r="D602" s="149" t="s">
        <v>960</v>
      </c>
      <c r="E602" s="151"/>
      <c r="F602" s="152"/>
      <c r="G602" s="151"/>
      <c r="H602" s="152"/>
      <c r="I602" s="151"/>
      <c r="J602" s="152"/>
      <c r="K602" s="151"/>
      <c r="L602" s="152"/>
      <c r="M602" s="150" t="s">
        <v>52</v>
      </c>
    </row>
    <row r="603" spans="1:13" ht="30" customHeight="1">
      <c r="A603" s="149" t="s">
        <v>10106</v>
      </c>
      <c r="B603" s="149" t="s">
        <v>10107</v>
      </c>
      <c r="C603" s="149">
        <v>1</v>
      </c>
      <c r="D603" s="149" t="s">
        <v>9850</v>
      </c>
      <c r="E603" s="151">
        <v>156035</v>
      </c>
      <c r="F603" s="152">
        <v>156035</v>
      </c>
      <c r="G603" s="151">
        <v>849159</v>
      </c>
      <c r="H603" s="152">
        <v>849159</v>
      </c>
      <c r="I603" s="151">
        <v>47</v>
      </c>
      <c r="J603" s="152">
        <v>47</v>
      </c>
      <c r="K603" s="151">
        <v>1005241</v>
      </c>
      <c r="L603" s="152">
        <v>1005241</v>
      </c>
      <c r="M603" s="150" t="s">
        <v>10108</v>
      </c>
    </row>
    <row r="604" spans="1:13" ht="30" customHeight="1">
      <c r="A604" s="149" t="s">
        <v>9860</v>
      </c>
      <c r="B604" s="149"/>
      <c r="C604" s="149"/>
      <c r="D604" s="149"/>
      <c r="E604" s="151"/>
      <c r="F604" s="152">
        <v>156035</v>
      </c>
      <c r="G604" s="151"/>
      <c r="H604" s="152">
        <v>849159</v>
      </c>
      <c r="I604" s="151"/>
      <c r="J604" s="152">
        <v>47</v>
      </c>
      <c r="K604" s="151"/>
      <c r="L604" s="152">
        <v>1005241</v>
      </c>
      <c r="M604" s="150"/>
    </row>
    <row r="605" spans="1:13" ht="30" customHeight="1">
      <c r="A605" s="149"/>
      <c r="B605" s="149"/>
      <c r="C605" s="149"/>
      <c r="D605" s="149"/>
      <c r="E605" s="151"/>
      <c r="F605" s="152"/>
      <c r="G605" s="151"/>
      <c r="H605" s="152"/>
      <c r="I605" s="151"/>
      <c r="J605" s="152"/>
      <c r="K605" s="151"/>
      <c r="L605" s="152"/>
      <c r="M605" s="150"/>
    </row>
    <row r="606" spans="1:13" ht="30" customHeight="1">
      <c r="A606" s="149" t="s">
        <v>10109</v>
      </c>
      <c r="B606" s="149" t="s">
        <v>1691</v>
      </c>
      <c r="C606" s="149">
        <v>1</v>
      </c>
      <c r="D606" s="149" t="s">
        <v>1045</v>
      </c>
      <c r="E606" s="151"/>
      <c r="F606" s="152"/>
      <c r="G606" s="151"/>
      <c r="H606" s="152"/>
      <c r="I606" s="151"/>
      <c r="J606" s="152"/>
      <c r="K606" s="151"/>
      <c r="L606" s="152"/>
      <c r="M606" s="150" t="s">
        <v>52</v>
      </c>
    </row>
    <row r="607" spans="1:13" ht="30" customHeight="1">
      <c r="A607" s="149" t="s">
        <v>10110</v>
      </c>
      <c r="B607" s="149" t="s">
        <v>10111</v>
      </c>
      <c r="C607" s="149">
        <v>1</v>
      </c>
      <c r="D607" s="149" t="s">
        <v>9925</v>
      </c>
      <c r="E607" s="151">
        <v>1563</v>
      </c>
      <c r="F607" s="152">
        <v>1563</v>
      </c>
      <c r="G607" s="151">
        <v>7725</v>
      </c>
      <c r="H607" s="152">
        <v>7725</v>
      </c>
      <c r="I607" s="151">
        <v>2783</v>
      </c>
      <c r="J607" s="152">
        <v>2783</v>
      </c>
      <c r="K607" s="151">
        <v>12071</v>
      </c>
      <c r="L607" s="152">
        <v>12071</v>
      </c>
      <c r="M607" s="150" t="s">
        <v>52</v>
      </c>
    </row>
    <row r="608" spans="1:13" ht="30" customHeight="1">
      <c r="A608" s="149" t="s">
        <v>9860</v>
      </c>
      <c r="B608" s="149"/>
      <c r="C608" s="149"/>
      <c r="D608" s="149"/>
      <c r="E608" s="151"/>
      <c r="F608" s="152">
        <v>1563</v>
      </c>
      <c r="G608" s="151"/>
      <c r="H608" s="152">
        <v>7725</v>
      </c>
      <c r="I608" s="151"/>
      <c r="J608" s="152">
        <v>2783</v>
      </c>
      <c r="K608" s="151"/>
      <c r="L608" s="152">
        <v>12071</v>
      </c>
      <c r="M608" s="150"/>
    </row>
    <row r="609" spans="1:13" ht="30" customHeight="1">
      <c r="A609" s="149"/>
      <c r="B609" s="149"/>
      <c r="C609" s="149"/>
      <c r="D609" s="149"/>
      <c r="E609" s="151"/>
      <c r="F609" s="152"/>
      <c r="G609" s="151"/>
      <c r="H609" s="152"/>
      <c r="I609" s="151"/>
      <c r="J609" s="152"/>
      <c r="K609" s="151"/>
      <c r="L609" s="152"/>
      <c r="M609" s="150"/>
    </row>
    <row r="610" spans="1:13" ht="30" customHeight="1">
      <c r="A610" s="149" t="s">
        <v>10112</v>
      </c>
      <c r="B610" s="149" t="s">
        <v>3164</v>
      </c>
      <c r="C610" s="149">
        <v>1</v>
      </c>
      <c r="D610" s="149" t="s">
        <v>1045</v>
      </c>
      <c r="E610" s="151"/>
      <c r="F610" s="152"/>
      <c r="G610" s="151"/>
      <c r="H610" s="152"/>
      <c r="I610" s="151"/>
      <c r="J610" s="152"/>
      <c r="K610" s="151"/>
      <c r="L610" s="152"/>
      <c r="M610" s="150" t="s">
        <v>52</v>
      </c>
    </row>
    <row r="611" spans="1:13" ht="30" customHeight="1">
      <c r="A611" s="149" t="s">
        <v>10113</v>
      </c>
      <c r="B611" s="149" t="s">
        <v>6674</v>
      </c>
      <c r="C611" s="149">
        <v>1</v>
      </c>
      <c r="D611" s="149" t="s">
        <v>9925</v>
      </c>
      <c r="E611" s="151">
        <v>1793</v>
      </c>
      <c r="F611" s="152">
        <v>1793</v>
      </c>
      <c r="G611" s="151">
        <v>21582</v>
      </c>
      <c r="H611" s="152">
        <v>21582</v>
      </c>
      <c r="I611" s="151">
        <v>1315</v>
      </c>
      <c r="J611" s="152">
        <v>1315</v>
      </c>
      <c r="K611" s="151">
        <v>24690</v>
      </c>
      <c r="L611" s="152">
        <v>24690</v>
      </c>
      <c r="M611" s="150" t="s">
        <v>52</v>
      </c>
    </row>
    <row r="612" spans="1:13" ht="30" customHeight="1">
      <c r="A612" s="149" t="s">
        <v>9860</v>
      </c>
      <c r="B612" s="149"/>
      <c r="C612" s="149"/>
      <c r="D612" s="149"/>
      <c r="E612" s="151"/>
      <c r="F612" s="152">
        <v>1793</v>
      </c>
      <c r="G612" s="151"/>
      <c r="H612" s="152">
        <v>21582</v>
      </c>
      <c r="I612" s="151"/>
      <c r="J612" s="152">
        <v>1315</v>
      </c>
      <c r="K612" s="151"/>
      <c r="L612" s="152">
        <v>24690</v>
      </c>
      <c r="M612" s="150"/>
    </row>
    <row r="613" spans="1:13" ht="30" customHeight="1">
      <c r="A613" s="149"/>
      <c r="B613" s="149"/>
      <c r="C613" s="149"/>
      <c r="D613" s="149"/>
      <c r="E613" s="151"/>
      <c r="F613" s="152"/>
      <c r="G613" s="151"/>
      <c r="H613" s="152"/>
      <c r="I613" s="151"/>
      <c r="J613" s="152"/>
      <c r="K613" s="151"/>
      <c r="L613" s="152"/>
      <c r="M613" s="150"/>
    </row>
    <row r="614" spans="1:13" ht="30" customHeight="1">
      <c r="A614" s="149" t="s">
        <v>10114</v>
      </c>
      <c r="B614" s="149" t="s">
        <v>52</v>
      </c>
      <c r="C614" s="149">
        <v>1</v>
      </c>
      <c r="D614" s="149" t="s">
        <v>69</v>
      </c>
      <c r="E614" s="151"/>
      <c r="F614" s="152"/>
      <c r="G614" s="151"/>
      <c r="H614" s="152"/>
      <c r="I614" s="151"/>
      <c r="J614" s="152"/>
      <c r="K614" s="151"/>
      <c r="L614" s="152"/>
      <c r="M614" s="150" t="s">
        <v>52</v>
      </c>
    </row>
    <row r="615" spans="1:13" ht="30" customHeight="1">
      <c r="A615" s="149" t="s">
        <v>10115</v>
      </c>
      <c r="B615" s="149" t="s">
        <v>6674</v>
      </c>
      <c r="C615" s="149">
        <v>1</v>
      </c>
      <c r="D615" s="149" t="s">
        <v>9990</v>
      </c>
      <c r="E615" s="151">
        <v>197</v>
      </c>
      <c r="F615" s="152">
        <v>197</v>
      </c>
      <c r="G615" s="151">
        <v>483</v>
      </c>
      <c r="H615" s="152">
        <v>483</v>
      </c>
      <c r="I615" s="151">
        <v>0</v>
      </c>
      <c r="J615" s="152">
        <v>0</v>
      </c>
      <c r="K615" s="151">
        <v>680</v>
      </c>
      <c r="L615" s="152">
        <v>680</v>
      </c>
      <c r="M615" s="150" t="s">
        <v>52</v>
      </c>
    </row>
    <row r="616" spans="1:13" ht="30" customHeight="1">
      <c r="A616" s="149" t="s">
        <v>9860</v>
      </c>
      <c r="B616" s="149"/>
      <c r="C616" s="149"/>
      <c r="D616" s="149"/>
      <c r="E616" s="151"/>
      <c r="F616" s="152">
        <v>197</v>
      </c>
      <c r="G616" s="151"/>
      <c r="H616" s="152">
        <v>483</v>
      </c>
      <c r="I616" s="151"/>
      <c r="J616" s="152">
        <v>0</v>
      </c>
      <c r="K616" s="151"/>
      <c r="L616" s="152">
        <v>680</v>
      </c>
      <c r="M616" s="150"/>
    </row>
    <row r="617" spans="1:13" ht="30" customHeight="1">
      <c r="A617" s="149"/>
      <c r="B617" s="149"/>
      <c r="C617" s="149"/>
      <c r="D617" s="149"/>
      <c r="E617" s="151"/>
      <c r="F617" s="152"/>
      <c r="G617" s="151"/>
      <c r="H617" s="152"/>
      <c r="I617" s="151"/>
      <c r="J617" s="152"/>
      <c r="K617" s="151"/>
      <c r="L617" s="152"/>
      <c r="M617" s="150"/>
    </row>
    <row r="618" spans="1:13" ht="30" customHeight="1">
      <c r="A618" s="149" t="s">
        <v>10116</v>
      </c>
      <c r="B618" s="149" t="s">
        <v>1742</v>
      </c>
      <c r="C618" s="149">
        <v>1</v>
      </c>
      <c r="D618" s="149" t="s">
        <v>69</v>
      </c>
      <c r="E618" s="151"/>
      <c r="F618" s="152"/>
      <c r="G618" s="151"/>
      <c r="H618" s="152"/>
      <c r="I618" s="151"/>
      <c r="J618" s="152"/>
      <c r="K618" s="151"/>
      <c r="L618" s="152"/>
      <c r="M618" s="150" t="s">
        <v>52</v>
      </c>
    </row>
    <row r="619" spans="1:13" ht="30" customHeight="1">
      <c r="A619" s="149" t="s">
        <v>10117</v>
      </c>
      <c r="B619" s="149" t="s">
        <v>10007</v>
      </c>
      <c r="C619" s="149">
        <v>1</v>
      </c>
      <c r="D619" s="149" t="s">
        <v>9990</v>
      </c>
      <c r="E619" s="151">
        <v>624</v>
      </c>
      <c r="F619" s="152">
        <v>624</v>
      </c>
      <c r="G619" s="151">
        <v>20186</v>
      </c>
      <c r="H619" s="152">
        <v>20186</v>
      </c>
      <c r="I619" s="151">
        <v>0</v>
      </c>
      <c r="J619" s="152">
        <v>0</v>
      </c>
      <c r="K619" s="151">
        <v>20810</v>
      </c>
      <c r="L619" s="152">
        <v>20810</v>
      </c>
      <c r="M619" s="150" t="s">
        <v>52</v>
      </c>
    </row>
    <row r="620" spans="1:13" ht="30" customHeight="1">
      <c r="A620" s="149" t="s">
        <v>9860</v>
      </c>
      <c r="B620" s="149"/>
      <c r="C620" s="149"/>
      <c r="D620" s="149"/>
      <c r="E620" s="151"/>
      <c r="F620" s="152">
        <v>624</v>
      </c>
      <c r="G620" s="151"/>
      <c r="H620" s="152">
        <v>20186</v>
      </c>
      <c r="I620" s="151"/>
      <c r="J620" s="152">
        <v>0</v>
      </c>
      <c r="K620" s="151"/>
      <c r="L620" s="152">
        <v>20810</v>
      </c>
      <c r="M620" s="150"/>
    </row>
    <row r="621" spans="1:13" ht="30" customHeight="1">
      <c r="A621" s="149"/>
      <c r="B621" s="149"/>
      <c r="C621" s="149"/>
      <c r="D621" s="149"/>
      <c r="E621" s="151"/>
      <c r="F621" s="152"/>
      <c r="G621" s="151"/>
      <c r="H621" s="152"/>
      <c r="I621" s="151"/>
      <c r="J621" s="152"/>
      <c r="K621" s="151"/>
      <c r="L621" s="152"/>
      <c r="M621" s="150"/>
    </row>
    <row r="622" spans="1:13" ht="30" customHeight="1">
      <c r="A622" s="149" t="s">
        <v>10118</v>
      </c>
      <c r="B622" s="149" t="s">
        <v>3168</v>
      </c>
      <c r="C622" s="149">
        <v>1</v>
      </c>
      <c r="D622" s="149" t="s">
        <v>960</v>
      </c>
      <c r="E622" s="151"/>
      <c r="F622" s="152"/>
      <c r="G622" s="151"/>
      <c r="H622" s="152"/>
      <c r="I622" s="151"/>
      <c r="J622" s="152"/>
      <c r="K622" s="151"/>
      <c r="L622" s="152"/>
      <c r="M622" s="150" t="s">
        <v>52</v>
      </c>
    </row>
    <row r="623" spans="1:13" ht="30" customHeight="1">
      <c r="A623" s="149" t="s">
        <v>9848</v>
      </c>
      <c r="B623" s="149" t="s">
        <v>9870</v>
      </c>
      <c r="C623" s="149">
        <v>1</v>
      </c>
      <c r="D623" s="149" t="s">
        <v>9850</v>
      </c>
      <c r="E623" s="151">
        <v>28047</v>
      </c>
      <c r="F623" s="152">
        <v>28047</v>
      </c>
      <c r="G623" s="151">
        <v>934918</v>
      </c>
      <c r="H623" s="152">
        <v>934918</v>
      </c>
      <c r="I623" s="151">
        <v>0</v>
      </c>
      <c r="J623" s="152">
        <v>0</v>
      </c>
      <c r="K623" s="151">
        <v>962965</v>
      </c>
      <c r="L623" s="152">
        <v>962965</v>
      </c>
      <c r="M623" s="150" t="s">
        <v>52</v>
      </c>
    </row>
    <row r="624" spans="1:13" ht="30" customHeight="1">
      <c r="A624" s="149" t="s">
        <v>9885</v>
      </c>
      <c r="B624" s="149" t="s">
        <v>9870</v>
      </c>
      <c r="C624" s="149">
        <v>1</v>
      </c>
      <c r="D624" s="149" t="s">
        <v>9850</v>
      </c>
      <c r="E624" s="151">
        <v>12901</v>
      </c>
      <c r="F624" s="152">
        <v>12901</v>
      </c>
      <c r="G624" s="151">
        <v>278653</v>
      </c>
      <c r="H624" s="152">
        <v>278653</v>
      </c>
      <c r="I624" s="151">
        <v>1360024</v>
      </c>
      <c r="J624" s="152">
        <v>1360024</v>
      </c>
      <c r="K624" s="151">
        <v>1651578</v>
      </c>
      <c r="L624" s="152">
        <v>1651578</v>
      </c>
      <c r="M624" s="150" t="s">
        <v>52</v>
      </c>
    </row>
    <row r="625" spans="1:13" ht="30" customHeight="1">
      <c r="A625" s="149" t="s">
        <v>9852</v>
      </c>
      <c r="B625" s="149" t="s">
        <v>9870</v>
      </c>
      <c r="C625" s="149">
        <v>1</v>
      </c>
      <c r="D625" s="149" t="s">
        <v>9850</v>
      </c>
      <c r="E625" s="151">
        <v>28047</v>
      </c>
      <c r="F625" s="152">
        <v>28047</v>
      </c>
      <c r="G625" s="151">
        <v>934918</v>
      </c>
      <c r="H625" s="152">
        <v>934918</v>
      </c>
      <c r="I625" s="151">
        <v>0</v>
      </c>
      <c r="J625" s="152">
        <v>0</v>
      </c>
      <c r="K625" s="151">
        <v>962965</v>
      </c>
      <c r="L625" s="152">
        <v>962965</v>
      </c>
      <c r="M625" s="150" t="s">
        <v>52</v>
      </c>
    </row>
    <row r="626" spans="1:13" ht="30" customHeight="1">
      <c r="A626" s="149" t="s">
        <v>9886</v>
      </c>
      <c r="B626" s="149" t="s">
        <v>9854</v>
      </c>
      <c r="C626" s="149">
        <v>1600</v>
      </c>
      <c r="D626" s="149" t="s">
        <v>9855</v>
      </c>
      <c r="E626" s="151">
        <v>47</v>
      </c>
      <c r="F626" s="152">
        <v>75200</v>
      </c>
      <c r="G626" s="151">
        <v>223</v>
      </c>
      <c r="H626" s="152">
        <v>356800</v>
      </c>
      <c r="I626" s="151">
        <v>34</v>
      </c>
      <c r="J626" s="152">
        <v>54400</v>
      </c>
      <c r="K626" s="151">
        <v>304</v>
      </c>
      <c r="L626" s="152">
        <v>486400</v>
      </c>
      <c r="M626" s="150" t="s">
        <v>52</v>
      </c>
    </row>
    <row r="627" spans="1:13" ht="30" customHeight="1">
      <c r="A627" s="149" t="s">
        <v>9887</v>
      </c>
      <c r="B627" s="149" t="s">
        <v>9854</v>
      </c>
      <c r="C627" s="149">
        <v>1600</v>
      </c>
      <c r="D627" s="149" t="s">
        <v>9855</v>
      </c>
      <c r="E627" s="151">
        <v>139</v>
      </c>
      <c r="F627" s="152">
        <v>222400</v>
      </c>
      <c r="G627" s="151">
        <v>515</v>
      </c>
      <c r="H627" s="152">
        <v>824000</v>
      </c>
      <c r="I627" s="151">
        <v>248</v>
      </c>
      <c r="J627" s="152">
        <v>396800</v>
      </c>
      <c r="K627" s="151">
        <v>902</v>
      </c>
      <c r="L627" s="152">
        <v>1443200</v>
      </c>
      <c r="M627" s="150" t="s">
        <v>52</v>
      </c>
    </row>
    <row r="628" spans="1:13" ht="30" customHeight="1">
      <c r="A628" s="149" t="s">
        <v>9888</v>
      </c>
      <c r="B628" s="149" t="s">
        <v>9854</v>
      </c>
      <c r="C628" s="149">
        <v>1600</v>
      </c>
      <c r="D628" s="149" t="s">
        <v>9855</v>
      </c>
      <c r="E628" s="151">
        <v>14</v>
      </c>
      <c r="F628" s="152">
        <v>22400</v>
      </c>
      <c r="G628" s="151">
        <v>66</v>
      </c>
      <c r="H628" s="152">
        <v>105600</v>
      </c>
      <c r="I628" s="151">
        <v>10</v>
      </c>
      <c r="J628" s="152">
        <v>16000</v>
      </c>
      <c r="K628" s="151">
        <v>90</v>
      </c>
      <c r="L628" s="152">
        <v>144000</v>
      </c>
      <c r="M628" s="150" t="s">
        <v>52</v>
      </c>
    </row>
    <row r="629" spans="1:13" ht="30" customHeight="1">
      <c r="A629" s="149" t="s">
        <v>9858</v>
      </c>
      <c r="B629" s="149" t="s">
        <v>10104</v>
      </c>
      <c r="C629" s="149">
        <v>1</v>
      </c>
      <c r="D629" s="149" t="s">
        <v>9850</v>
      </c>
      <c r="E629" s="151">
        <v>726926</v>
      </c>
      <c r="F629" s="152">
        <v>726926</v>
      </c>
      <c r="G629" s="151">
        <v>10409540</v>
      </c>
      <c r="H629" s="152">
        <v>10409540</v>
      </c>
      <c r="I629" s="151">
        <v>587664</v>
      </c>
      <c r="J629" s="152">
        <v>587664</v>
      </c>
      <c r="K629" s="151">
        <v>11724130</v>
      </c>
      <c r="L629" s="152">
        <v>11724130</v>
      </c>
      <c r="M629" s="150" t="s">
        <v>52</v>
      </c>
    </row>
    <row r="630" spans="1:13" ht="30" customHeight="1">
      <c r="A630" s="149" t="s">
        <v>9860</v>
      </c>
      <c r="B630" s="149"/>
      <c r="C630" s="149"/>
      <c r="D630" s="149"/>
      <c r="E630" s="151"/>
      <c r="F630" s="152">
        <v>1115921</v>
      </c>
      <c r="G630" s="151"/>
      <c r="H630" s="152">
        <v>13844429</v>
      </c>
      <c r="I630" s="151"/>
      <c r="J630" s="152">
        <v>2414888</v>
      </c>
      <c r="K630" s="151"/>
      <c r="L630" s="152">
        <v>17375238</v>
      </c>
      <c r="M630" s="150"/>
    </row>
    <row r="631" spans="1:13" ht="30" customHeight="1">
      <c r="A631" s="149"/>
      <c r="B631" s="149"/>
      <c r="C631" s="149"/>
      <c r="D631" s="149"/>
      <c r="E631" s="151"/>
      <c r="F631" s="152"/>
      <c r="G631" s="151"/>
      <c r="H631" s="152"/>
      <c r="I631" s="151"/>
      <c r="J631" s="152"/>
      <c r="K631" s="151"/>
      <c r="L631" s="152"/>
      <c r="M631" s="150"/>
    </row>
    <row r="632" spans="1:13" ht="30" customHeight="1">
      <c r="A632" s="149" t="s">
        <v>10119</v>
      </c>
      <c r="B632" s="149" t="s">
        <v>1765</v>
      </c>
      <c r="C632" s="149">
        <v>1</v>
      </c>
      <c r="D632" s="149" t="s">
        <v>960</v>
      </c>
      <c r="E632" s="151"/>
      <c r="F632" s="152"/>
      <c r="G632" s="151"/>
      <c r="H632" s="152"/>
      <c r="I632" s="151"/>
      <c r="J632" s="152"/>
      <c r="K632" s="151"/>
      <c r="L632" s="152"/>
      <c r="M632" s="150" t="s">
        <v>52</v>
      </c>
    </row>
    <row r="633" spans="1:13" ht="30" customHeight="1">
      <c r="A633" s="149" t="s">
        <v>10106</v>
      </c>
      <c r="B633" s="149" t="s">
        <v>10120</v>
      </c>
      <c r="C633" s="149">
        <v>1</v>
      </c>
      <c r="D633" s="149" t="s">
        <v>9850</v>
      </c>
      <c r="E633" s="151">
        <v>179338</v>
      </c>
      <c r="F633" s="152">
        <v>179338</v>
      </c>
      <c r="G633" s="151">
        <v>849560</v>
      </c>
      <c r="H633" s="152">
        <v>849560</v>
      </c>
      <c r="I633" s="151">
        <v>47</v>
      </c>
      <c r="J633" s="152">
        <v>47</v>
      </c>
      <c r="K633" s="151">
        <v>1028945</v>
      </c>
      <c r="L633" s="152">
        <v>1028945</v>
      </c>
      <c r="M633" s="150" t="s">
        <v>52</v>
      </c>
    </row>
    <row r="634" spans="1:13" ht="30" customHeight="1">
      <c r="A634" s="149" t="s">
        <v>9860</v>
      </c>
      <c r="B634" s="149"/>
      <c r="C634" s="149"/>
      <c r="D634" s="149"/>
      <c r="E634" s="151"/>
      <c r="F634" s="152">
        <v>179338</v>
      </c>
      <c r="G634" s="151"/>
      <c r="H634" s="152">
        <v>849560</v>
      </c>
      <c r="I634" s="151"/>
      <c r="J634" s="152">
        <v>47</v>
      </c>
      <c r="K634" s="151"/>
      <c r="L634" s="152">
        <v>1028945</v>
      </c>
      <c r="M634" s="150"/>
    </row>
    <row r="635" spans="1:13" ht="30" customHeight="1">
      <c r="A635" s="149"/>
      <c r="B635" s="149"/>
      <c r="C635" s="149"/>
      <c r="D635" s="149"/>
      <c r="E635" s="151"/>
      <c r="F635" s="152"/>
      <c r="G635" s="151"/>
      <c r="H635" s="152"/>
      <c r="I635" s="151"/>
      <c r="J635" s="152"/>
      <c r="K635" s="151"/>
      <c r="L635" s="152"/>
      <c r="M635" s="150"/>
    </row>
    <row r="636" spans="1:13" ht="30" customHeight="1">
      <c r="A636" s="149" t="s">
        <v>10121</v>
      </c>
      <c r="B636" s="149" t="s">
        <v>3171</v>
      </c>
      <c r="C636" s="149">
        <v>1</v>
      </c>
      <c r="D636" s="149" t="s">
        <v>1200</v>
      </c>
      <c r="E636" s="151"/>
      <c r="F636" s="152"/>
      <c r="G636" s="151"/>
      <c r="H636" s="152"/>
      <c r="I636" s="151"/>
      <c r="J636" s="152"/>
      <c r="K636" s="151"/>
      <c r="L636" s="152"/>
      <c r="M636" s="150" t="s">
        <v>52</v>
      </c>
    </row>
    <row r="637" spans="1:13" ht="30" customHeight="1">
      <c r="A637" s="149" t="s">
        <v>9848</v>
      </c>
      <c r="B637" s="149" t="s">
        <v>9870</v>
      </c>
      <c r="C637" s="149">
        <v>0.02</v>
      </c>
      <c r="D637" s="149" t="s">
        <v>9850</v>
      </c>
      <c r="E637" s="151">
        <v>28047</v>
      </c>
      <c r="F637" s="152">
        <v>560.9</v>
      </c>
      <c r="G637" s="151">
        <v>934918</v>
      </c>
      <c r="H637" s="152">
        <v>18698.3</v>
      </c>
      <c r="I637" s="151">
        <v>0</v>
      </c>
      <c r="J637" s="152">
        <v>0</v>
      </c>
      <c r="K637" s="151">
        <v>962965</v>
      </c>
      <c r="L637" s="152">
        <v>19259.2</v>
      </c>
      <c r="M637" s="150" t="s">
        <v>3323</v>
      </c>
    </row>
    <row r="638" spans="1:13" ht="30" customHeight="1">
      <c r="A638" s="149" t="s">
        <v>10122</v>
      </c>
      <c r="B638" s="149" t="s">
        <v>9870</v>
      </c>
      <c r="C638" s="149">
        <v>0.02</v>
      </c>
      <c r="D638" s="149" t="s">
        <v>9850</v>
      </c>
      <c r="E638" s="151">
        <v>12901</v>
      </c>
      <c r="F638" s="152">
        <v>258</v>
      </c>
      <c r="G638" s="151">
        <v>278653</v>
      </c>
      <c r="H638" s="152">
        <v>5573</v>
      </c>
      <c r="I638" s="151">
        <v>554127</v>
      </c>
      <c r="J638" s="152">
        <v>11082.5</v>
      </c>
      <c r="K638" s="151">
        <v>845681</v>
      </c>
      <c r="L638" s="152">
        <v>16913.5</v>
      </c>
      <c r="M638" s="150" t="s">
        <v>52</v>
      </c>
    </row>
    <row r="639" spans="1:13" ht="30" customHeight="1">
      <c r="A639" s="149" t="s">
        <v>9852</v>
      </c>
      <c r="B639" s="149" t="s">
        <v>9870</v>
      </c>
      <c r="C639" s="149">
        <v>0.02</v>
      </c>
      <c r="D639" s="149" t="s">
        <v>9850</v>
      </c>
      <c r="E639" s="151">
        <v>28047</v>
      </c>
      <c r="F639" s="152">
        <v>560.9</v>
      </c>
      <c r="G639" s="151">
        <v>934918</v>
      </c>
      <c r="H639" s="152">
        <v>18698.3</v>
      </c>
      <c r="I639" s="151">
        <v>0</v>
      </c>
      <c r="J639" s="152">
        <v>0</v>
      </c>
      <c r="K639" s="151">
        <v>962965</v>
      </c>
      <c r="L639" s="152">
        <v>19259.2</v>
      </c>
      <c r="M639" s="150" t="s">
        <v>52</v>
      </c>
    </row>
    <row r="640" spans="1:13" ht="30" customHeight="1">
      <c r="A640" s="149" t="s">
        <v>10123</v>
      </c>
      <c r="B640" s="149" t="s">
        <v>10124</v>
      </c>
      <c r="C640" s="149">
        <v>0.02</v>
      </c>
      <c r="D640" s="149" t="s">
        <v>9850</v>
      </c>
      <c r="E640" s="151">
        <v>143195</v>
      </c>
      <c r="F640" s="152">
        <v>2863.9</v>
      </c>
      <c r="G640" s="151">
        <v>1128672</v>
      </c>
      <c r="H640" s="152">
        <v>22573.4</v>
      </c>
      <c r="I640" s="151">
        <v>119183</v>
      </c>
      <c r="J640" s="152">
        <v>2383.6</v>
      </c>
      <c r="K640" s="151">
        <v>1391050</v>
      </c>
      <c r="L640" s="152">
        <v>27820.9</v>
      </c>
      <c r="M640" s="150" t="s">
        <v>52</v>
      </c>
    </row>
    <row r="641" spans="1:13" ht="30" customHeight="1">
      <c r="A641" s="149" t="s">
        <v>9858</v>
      </c>
      <c r="B641" s="149" t="s">
        <v>10125</v>
      </c>
      <c r="C641" s="149">
        <v>33</v>
      </c>
      <c r="D641" s="149" t="s">
        <v>9855</v>
      </c>
      <c r="E641" s="151">
        <v>26</v>
      </c>
      <c r="F641" s="152">
        <v>858</v>
      </c>
      <c r="G641" s="151">
        <v>889</v>
      </c>
      <c r="H641" s="152">
        <v>29337</v>
      </c>
      <c r="I641" s="151">
        <v>0</v>
      </c>
      <c r="J641" s="152">
        <v>0</v>
      </c>
      <c r="K641" s="151">
        <v>915</v>
      </c>
      <c r="L641" s="152">
        <v>30195</v>
      </c>
      <c r="M641" s="150" t="s">
        <v>52</v>
      </c>
    </row>
    <row r="642" spans="1:13" ht="30" customHeight="1">
      <c r="A642" s="149" t="s">
        <v>9860</v>
      </c>
      <c r="B642" s="149"/>
      <c r="C642" s="149"/>
      <c r="D642" s="149"/>
      <c r="E642" s="151"/>
      <c r="F642" s="152">
        <v>5101</v>
      </c>
      <c r="G642" s="151"/>
      <c r="H642" s="152">
        <v>94880</v>
      </c>
      <c r="I642" s="151"/>
      <c r="J642" s="152">
        <v>13466</v>
      </c>
      <c r="K642" s="151"/>
      <c r="L642" s="152">
        <v>113447</v>
      </c>
      <c r="M642" s="150"/>
    </row>
    <row r="643" spans="1:13" ht="30" customHeight="1">
      <c r="A643" s="149"/>
      <c r="B643" s="149"/>
      <c r="C643" s="149"/>
      <c r="D643" s="149"/>
      <c r="E643" s="151"/>
      <c r="F643" s="152"/>
      <c r="G643" s="151"/>
      <c r="H643" s="152"/>
      <c r="I643" s="151"/>
      <c r="J643" s="152"/>
      <c r="K643" s="151"/>
      <c r="L643" s="152"/>
      <c r="M643" s="150"/>
    </row>
    <row r="644" spans="1:13" ht="30" customHeight="1">
      <c r="A644" s="149" t="s">
        <v>10126</v>
      </c>
      <c r="B644" s="149" t="s">
        <v>1854</v>
      </c>
      <c r="C644" s="149">
        <v>1</v>
      </c>
      <c r="D644" s="149" t="s">
        <v>1855</v>
      </c>
      <c r="E644" s="151"/>
      <c r="F644" s="152"/>
      <c r="G644" s="151"/>
      <c r="H644" s="152"/>
      <c r="I644" s="151"/>
      <c r="J644" s="152"/>
      <c r="K644" s="151"/>
      <c r="L644" s="152"/>
      <c r="M644" s="150" t="s">
        <v>52</v>
      </c>
    </row>
    <row r="645" spans="1:13" ht="30" customHeight="1">
      <c r="A645" s="149" t="s">
        <v>10127</v>
      </c>
      <c r="B645" s="149" t="s">
        <v>10128</v>
      </c>
      <c r="C645" s="149">
        <v>1</v>
      </c>
      <c r="D645" s="149" t="s">
        <v>10129</v>
      </c>
      <c r="E645" s="151">
        <v>1011579</v>
      </c>
      <c r="F645" s="152">
        <v>1011579</v>
      </c>
      <c r="G645" s="151">
        <v>2359165</v>
      </c>
      <c r="H645" s="152">
        <v>2359165</v>
      </c>
      <c r="I645" s="151">
        <v>657411</v>
      </c>
      <c r="J645" s="152">
        <v>657411</v>
      </c>
      <c r="K645" s="151">
        <v>4028155</v>
      </c>
      <c r="L645" s="152">
        <v>4028155</v>
      </c>
      <c r="M645" s="150" t="s">
        <v>52</v>
      </c>
    </row>
    <row r="646" spans="1:13" ht="30" customHeight="1">
      <c r="A646" s="149" t="s">
        <v>9892</v>
      </c>
      <c r="B646" s="149" t="s">
        <v>9893</v>
      </c>
      <c r="C646" s="149">
        <v>1</v>
      </c>
      <c r="D646" s="149" t="s">
        <v>9894</v>
      </c>
      <c r="E646" s="151">
        <v>0</v>
      </c>
      <c r="F646" s="152">
        <v>0</v>
      </c>
      <c r="G646" s="151">
        <v>0</v>
      </c>
      <c r="H646" s="152">
        <v>165141.5</v>
      </c>
      <c r="I646" s="151">
        <v>0</v>
      </c>
      <c r="J646" s="152">
        <v>0</v>
      </c>
      <c r="K646" s="151">
        <v>0</v>
      </c>
      <c r="L646" s="152">
        <v>165141.5</v>
      </c>
      <c r="M646" s="150" t="s">
        <v>52</v>
      </c>
    </row>
    <row r="647" spans="1:13" ht="30" customHeight="1">
      <c r="A647" s="149" t="s">
        <v>9860</v>
      </c>
      <c r="B647" s="149"/>
      <c r="C647" s="149"/>
      <c r="D647" s="149"/>
      <c r="E647" s="151"/>
      <c r="F647" s="152">
        <v>1011579</v>
      </c>
      <c r="G647" s="151"/>
      <c r="H647" s="152">
        <v>2524306</v>
      </c>
      <c r="I647" s="151"/>
      <c r="J647" s="152">
        <v>657411</v>
      </c>
      <c r="K647" s="151"/>
      <c r="L647" s="152">
        <v>4193296</v>
      </c>
      <c r="M647" s="150"/>
    </row>
    <row r="648" spans="1:13" ht="30" customHeight="1">
      <c r="A648" s="149"/>
      <c r="B648" s="149"/>
      <c r="C648" s="149"/>
      <c r="D648" s="149"/>
      <c r="E648" s="151"/>
      <c r="F648" s="152"/>
      <c r="G648" s="151"/>
      <c r="H648" s="152"/>
      <c r="I648" s="151"/>
      <c r="J648" s="152"/>
      <c r="K648" s="151"/>
      <c r="L648" s="152"/>
      <c r="M648" s="150"/>
    </row>
    <row r="649" spans="1:13" ht="30" customHeight="1">
      <c r="A649" s="149" t="s">
        <v>10130</v>
      </c>
      <c r="B649" s="149" t="s">
        <v>1861</v>
      </c>
      <c r="C649" s="149">
        <v>1</v>
      </c>
      <c r="D649" s="149" t="s">
        <v>1855</v>
      </c>
      <c r="E649" s="151"/>
      <c r="F649" s="152"/>
      <c r="G649" s="151"/>
      <c r="H649" s="152"/>
      <c r="I649" s="151"/>
      <c r="J649" s="152"/>
      <c r="K649" s="151"/>
      <c r="L649" s="152"/>
      <c r="M649" s="150" t="s">
        <v>52</v>
      </c>
    </row>
    <row r="650" spans="1:13" ht="30" customHeight="1">
      <c r="A650" s="149" t="s">
        <v>10131</v>
      </c>
      <c r="B650" s="149" t="s">
        <v>10132</v>
      </c>
      <c r="C650" s="149">
        <v>1</v>
      </c>
      <c r="D650" s="149" t="s">
        <v>10129</v>
      </c>
      <c r="E650" s="151">
        <v>30664</v>
      </c>
      <c r="F650" s="152">
        <v>30664</v>
      </c>
      <c r="G650" s="151">
        <v>113276</v>
      </c>
      <c r="H650" s="152">
        <v>113276</v>
      </c>
      <c r="I650" s="151">
        <v>153292</v>
      </c>
      <c r="J650" s="152">
        <v>153292</v>
      </c>
      <c r="K650" s="151">
        <v>297232</v>
      </c>
      <c r="L650" s="152">
        <v>297232</v>
      </c>
      <c r="M650" s="150" t="s">
        <v>52</v>
      </c>
    </row>
    <row r="651" spans="1:13" ht="30" customHeight="1">
      <c r="A651" s="149" t="s">
        <v>10133</v>
      </c>
      <c r="B651" s="149" t="s">
        <v>10134</v>
      </c>
      <c r="C651" s="149">
        <v>1</v>
      </c>
      <c r="D651" s="149" t="s">
        <v>10129</v>
      </c>
      <c r="E651" s="151">
        <v>15896</v>
      </c>
      <c r="F651" s="152">
        <v>15896</v>
      </c>
      <c r="G651" s="151">
        <v>240549</v>
      </c>
      <c r="H651" s="152">
        <v>240549</v>
      </c>
      <c r="I651" s="151">
        <v>175866</v>
      </c>
      <c r="J651" s="152">
        <v>175866</v>
      </c>
      <c r="K651" s="151">
        <v>432311</v>
      </c>
      <c r="L651" s="152">
        <v>432311</v>
      </c>
      <c r="M651" s="150" t="s">
        <v>52</v>
      </c>
    </row>
    <row r="652" spans="1:13" ht="30" customHeight="1">
      <c r="A652" s="149" t="s">
        <v>10135</v>
      </c>
      <c r="B652" s="149" t="s">
        <v>10136</v>
      </c>
      <c r="C652" s="149">
        <v>1</v>
      </c>
      <c r="D652" s="149" t="s">
        <v>10129</v>
      </c>
      <c r="E652" s="151">
        <v>16828</v>
      </c>
      <c r="F652" s="152">
        <v>16828</v>
      </c>
      <c r="G652" s="151">
        <v>150393</v>
      </c>
      <c r="H652" s="152">
        <v>150393</v>
      </c>
      <c r="I652" s="151">
        <v>84126</v>
      </c>
      <c r="J652" s="152">
        <v>84126</v>
      </c>
      <c r="K652" s="151">
        <v>251347</v>
      </c>
      <c r="L652" s="152">
        <v>251347</v>
      </c>
      <c r="M652" s="150" t="s">
        <v>52</v>
      </c>
    </row>
    <row r="653" spans="1:13" ht="30" customHeight="1">
      <c r="A653" s="149" t="s">
        <v>10127</v>
      </c>
      <c r="B653" s="149" t="s">
        <v>10137</v>
      </c>
      <c r="C653" s="149">
        <v>1</v>
      </c>
      <c r="D653" s="149" t="s">
        <v>10129</v>
      </c>
      <c r="E653" s="151">
        <v>71074</v>
      </c>
      <c r="F653" s="152">
        <v>71074</v>
      </c>
      <c r="G653" s="151">
        <v>3289962</v>
      </c>
      <c r="H653" s="152">
        <v>3289962</v>
      </c>
      <c r="I653" s="151">
        <v>218571</v>
      </c>
      <c r="J653" s="152">
        <v>218571</v>
      </c>
      <c r="K653" s="151">
        <v>3579607</v>
      </c>
      <c r="L653" s="152">
        <v>3579607</v>
      </c>
      <c r="M653" s="150" t="s">
        <v>52</v>
      </c>
    </row>
    <row r="654" spans="1:13" ht="30" customHeight="1">
      <c r="A654" s="149" t="s">
        <v>10074</v>
      </c>
      <c r="B654" s="149" t="s">
        <v>10138</v>
      </c>
      <c r="C654" s="149">
        <v>4</v>
      </c>
      <c r="D654" s="149" t="s">
        <v>9968</v>
      </c>
      <c r="E654" s="151">
        <v>206178</v>
      </c>
      <c r="F654" s="152">
        <v>824712</v>
      </c>
      <c r="G654" s="151">
        <v>291819</v>
      </c>
      <c r="H654" s="152">
        <v>1167276</v>
      </c>
      <c r="I654" s="151">
        <v>2680</v>
      </c>
      <c r="J654" s="152">
        <v>10720</v>
      </c>
      <c r="K654" s="151">
        <v>500677</v>
      </c>
      <c r="L654" s="152">
        <v>2002708</v>
      </c>
      <c r="M654" s="150" t="s">
        <v>52</v>
      </c>
    </row>
    <row r="655" spans="1:13" ht="30" customHeight="1">
      <c r="A655" s="149" t="s">
        <v>10139</v>
      </c>
      <c r="B655" s="149" t="s">
        <v>9938</v>
      </c>
      <c r="C655" s="149">
        <v>4</v>
      </c>
      <c r="D655" s="149" t="s">
        <v>9968</v>
      </c>
      <c r="E655" s="151">
        <v>12021</v>
      </c>
      <c r="F655" s="152">
        <v>48084</v>
      </c>
      <c r="G655" s="151">
        <v>26899</v>
      </c>
      <c r="H655" s="152">
        <v>107596</v>
      </c>
      <c r="I655" s="151">
        <v>5236</v>
      </c>
      <c r="J655" s="152">
        <v>20944</v>
      </c>
      <c r="K655" s="151">
        <v>44156</v>
      </c>
      <c r="L655" s="152">
        <v>176624</v>
      </c>
      <c r="M655" s="150" t="s">
        <v>52</v>
      </c>
    </row>
    <row r="656" spans="1:13" ht="30" customHeight="1">
      <c r="A656" s="149" t="s">
        <v>9955</v>
      </c>
      <c r="B656" s="149" t="s">
        <v>10140</v>
      </c>
      <c r="C656" s="149">
        <v>2.6190000000000001E-2</v>
      </c>
      <c r="D656" s="149" t="s">
        <v>9850</v>
      </c>
      <c r="E656" s="151">
        <v>357473</v>
      </c>
      <c r="F656" s="152">
        <v>9362.2000000000007</v>
      </c>
      <c r="G656" s="151">
        <v>20343122</v>
      </c>
      <c r="H656" s="152">
        <v>532786.30000000005</v>
      </c>
      <c r="I656" s="151">
        <v>624155</v>
      </c>
      <c r="J656" s="152">
        <v>16346.6</v>
      </c>
      <c r="K656" s="151">
        <v>21324750</v>
      </c>
      <c r="L656" s="152">
        <v>558495.1</v>
      </c>
      <c r="M656" s="150" t="s">
        <v>52</v>
      </c>
    </row>
    <row r="657" spans="1:13" ht="30" customHeight="1">
      <c r="A657" s="149" t="s">
        <v>9860</v>
      </c>
      <c r="B657" s="149"/>
      <c r="C657" s="149"/>
      <c r="D657" s="149"/>
      <c r="E657" s="151"/>
      <c r="F657" s="152">
        <v>1016620</v>
      </c>
      <c r="G657" s="151"/>
      <c r="H657" s="152">
        <v>5601838</v>
      </c>
      <c r="I657" s="151"/>
      <c r="J657" s="152">
        <v>679865</v>
      </c>
      <c r="K657" s="151"/>
      <c r="L657" s="152">
        <v>7298323</v>
      </c>
      <c r="M657" s="150"/>
    </row>
    <row r="658" spans="1:13" ht="30" customHeight="1">
      <c r="A658" s="149"/>
      <c r="B658" s="149"/>
      <c r="C658" s="149"/>
      <c r="D658" s="149"/>
      <c r="E658" s="151"/>
      <c r="F658" s="152"/>
      <c r="G658" s="151"/>
      <c r="H658" s="152"/>
      <c r="I658" s="151"/>
      <c r="J658" s="152"/>
      <c r="K658" s="151"/>
      <c r="L658" s="152"/>
      <c r="M658" s="150"/>
    </row>
    <row r="659" spans="1:13" ht="30" customHeight="1">
      <c r="A659" s="149" t="s">
        <v>10141</v>
      </c>
      <c r="B659" s="149" t="s">
        <v>1867</v>
      </c>
      <c r="C659" s="149">
        <v>1</v>
      </c>
      <c r="D659" s="149" t="s">
        <v>1855</v>
      </c>
      <c r="E659" s="151"/>
      <c r="F659" s="152"/>
      <c r="G659" s="151"/>
      <c r="H659" s="152"/>
      <c r="I659" s="151"/>
      <c r="J659" s="152"/>
      <c r="K659" s="151"/>
      <c r="L659" s="152"/>
      <c r="M659" s="150" t="s">
        <v>52</v>
      </c>
    </row>
    <row r="660" spans="1:13" ht="30" customHeight="1">
      <c r="A660" s="149" t="s">
        <v>10127</v>
      </c>
      <c r="B660" s="149" t="s">
        <v>10142</v>
      </c>
      <c r="C660" s="149">
        <v>1</v>
      </c>
      <c r="D660" s="149" t="s">
        <v>10129</v>
      </c>
      <c r="E660" s="151">
        <v>1035694</v>
      </c>
      <c r="F660" s="152">
        <v>1035694</v>
      </c>
      <c r="G660" s="151">
        <v>2691921</v>
      </c>
      <c r="H660" s="152">
        <v>2691921</v>
      </c>
      <c r="I660" s="151">
        <v>766270</v>
      </c>
      <c r="J660" s="152">
        <v>766270</v>
      </c>
      <c r="K660" s="151">
        <v>4493885</v>
      </c>
      <c r="L660" s="152">
        <v>4493885</v>
      </c>
      <c r="M660" s="150" t="s">
        <v>52</v>
      </c>
    </row>
    <row r="661" spans="1:13" ht="30" customHeight="1">
      <c r="A661" s="149" t="s">
        <v>9892</v>
      </c>
      <c r="B661" s="149" t="s">
        <v>9893</v>
      </c>
      <c r="C661" s="149">
        <v>1</v>
      </c>
      <c r="D661" s="149" t="s">
        <v>9894</v>
      </c>
      <c r="E661" s="151">
        <v>0</v>
      </c>
      <c r="F661" s="152">
        <v>0</v>
      </c>
      <c r="G661" s="151">
        <v>0</v>
      </c>
      <c r="H661" s="152">
        <v>188434.4</v>
      </c>
      <c r="I661" s="151">
        <v>0</v>
      </c>
      <c r="J661" s="152">
        <v>0</v>
      </c>
      <c r="K661" s="151">
        <v>0</v>
      </c>
      <c r="L661" s="152">
        <v>188434.4</v>
      </c>
      <c r="M661" s="150" t="s">
        <v>52</v>
      </c>
    </row>
    <row r="662" spans="1:13" ht="30" customHeight="1">
      <c r="A662" s="149" t="s">
        <v>9860</v>
      </c>
      <c r="B662" s="149"/>
      <c r="C662" s="149"/>
      <c r="D662" s="149"/>
      <c r="E662" s="151"/>
      <c r="F662" s="152">
        <v>1035694</v>
      </c>
      <c r="G662" s="151"/>
      <c r="H662" s="152">
        <v>2880355</v>
      </c>
      <c r="I662" s="151"/>
      <c r="J662" s="152">
        <v>766270</v>
      </c>
      <c r="K662" s="151"/>
      <c r="L662" s="152">
        <v>4682319</v>
      </c>
      <c r="M662" s="150"/>
    </row>
    <row r="663" spans="1:13" ht="30" customHeight="1">
      <c r="A663" s="149"/>
      <c r="B663" s="149"/>
      <c r="C663" s="149"/>
      <c r="D663" s="149"/>
      <c r="E663" s="151"/>
      <c r="F663" s="152"/>
      <c r="G663" s="151"/>
      <c r="H663" s="152"/>
      <c r="I663" s="151"/>
      <c r="J663" s="152"/>
      <c r="K663" s="151"/>
      <c r="L663" s="152"/>
      <c r="M663" s="150"/>
    </row>
    <row r="664" spans="1:13" ht="30" customHeight="1">
      <c r="A664" s="149" t="s">
        <v>10143</v>
      </c>
      <c r="B664" s="149" t="s">
        <v>1873</v>
      </c>
      <c r="C664" s="149">
        <v>1</v>
      </c>
      <c r="D664" s="149" t="s">
        <v>1855</v>
      </c>
      <c r="E664" s="151"/>
      <c r="F664" s="152"/>
      <c r="G664" s="151"/>
      <c r="H664" s="152"/>
      <c r="I664" s="151"/>
      <c r="J664" s="152"/>
      <c r="K664" s="151"/>
      <c r="L664" s="152"/>
      <c r="M664" s="150" t="s">
        <v>52</v>
      </c>
    </row>
    <row r="665" spans="1:13" ht="30" customHeight="1">
      <c r="A665" s="149" t="s">
        <v>10131</v>
      </c>
      <c r="B665" s="149" t="s">
        <v>10144</v>
      </c>
      <c r="C665" s="149">
        <v>1</v>
      </c>
      <c r="D665" s="149" t="s">
        <v>10129</v>
      </c>
      <c r="E665" s="151">
        <v>35921</v>
      </c>
      <c r="F665" s="152">
        <v>35921</v>
      </c>
      <c r="G665" s="151">
        <v>132694</v>
      </c>
      <c r="H665" s="152">
        <v>132694</v>
      </c>
      <c r="I665" s="151">
        <v>179571</v>
      </c>
      <c r="J665" s="152">
        <v>179571</v>
      </c>
      <c r="K665" s="151">
        <v>348186</v>
      </c>
      <c r="L665" s="152">
        <v>348186</v>
      </c>
      <c r="M665" s="150" t="s">
        <v>52</v>
      </c>
    </row>
    <row r="666" spans="1:13" ht="30" customHeight="1">
      <c r="A666" s="149" t="s">
        <v>10133</v>
      </c>
      <c r="B666" s="149" t="s">
        <v>10145</v>
      </c>
      <c r="C666" s="149">
        <v>1</v>
      </c>
      <c r="D666" s="149" t="s">
        <v>10129</v>
      </c>
      <c r="E666" s="151">
        <v>15896</v>
      </c>
      <c r="F666" s="152">
        <v>15896</v>
      </c>
      <c r="G666" s="151">
        <v>240549</v>
      </c>
      <c r="H666" s="152">
        <v>240549</v>
      </c>
      <c r="I666" s="151">
        <v>175866</v>
      </c>
      <c r="J666" s="152">
        <v>175866</v>
      </c>
      <c r="K666" s="151">
        <v>432311</v>
      </c>
      <c r="L666" s="152">
        <v>432311</v>
      </c>
      <c r="M666" s="150" t="s">
        <v>52</v>
      </c>
    </row>
    <row r="667" spans="1:13" ht="30" customHeight="1">
      <c r="A667" s="149" t="s">
        <v>10135</v>
      </c>
      <c r="B667" s="149" t="s">
        <v>10146</v>
      </c>
      <c r="C667" s="149">
        <v>1</v>
      </c>
      <c r="D667" s="149" t="s">
        <v>10129</v>
      </c>
      <c r="E667" s="151">
        <v>43984</v>
      </c>
      <c r="F667" s="152">
        <v>43984</v>
      </c>
      <c r="G667" s="151">
        <v>217431</v>
      </c>
      <c r="H667" s="152">
        <v>217431</v>
      </c>
      <c r="I667" s="151">
        <v>219878</v>
      </c>
      <c r="J667" s="152">
        <v>219878</v>
      </c>
      <c r="K667" s="151">
        <v>481293</v>
      </c>
      <c r="L667" s="152">
        <v>481293</v>
      </c>
      <c r="M667" s="150" t="s">
        <v>52</v>
      </c>
    </row>
    <row r="668" spans="1:13" ht="30" customHeight="1">
      <c r="A668" s="149" t="s">
        <v>10127</v>
      </c>
      <c r="B668" s="149" t="s">
        <v>10147</v>
      </c>
      <c r="C668" s="149">
        <v>1</v>
      </c>
      <c r="D668" s="149" t="s">
        <v>10129</v>
      </c>
      <c r="E668" s="151">
        <v>83258</v>
      </c>
      <c r="F668" s="152">
        <v>83258</v>
      </c>
      <c r="G668" s="151">
        <v>3853955</v>
      </c>
      <c r="H668" s="152">
        <v>3853955</v>
      </c>
      <c r="I668" s="151">
        <v>256040</v>
      </c>
      <c r="J668" s="152">
        <v>256040</v>
      </c>
      <c r="K668" s="151">
        <v>4193253</v>
      </c>
      <c r="L668" s="152">
        <v>4193253</v>
      </c>
      <c r="M668" s="150" t="s">
        <v>52</v>
      </c>
    </row>
    <row r="669" spans="1:13" ht="30" customHeight="1">
      <c r="A669" s="149" t="s">
        <v>10074</v>
      </c>
      <c r="B669" s="149" t="s">
        <v>10138</v>
      </c>
      <c r="C669" s="149">
        <v>4</v>
      </c>
      <c r="D669" s="149" t="s">
        <v>9968</v>
      </c>
      <c r="E669" s="151">
        <v>206178</v>
      </c>
      <c r="F669" s="152">
        <v>824712</v>
      </c>
      <c r="G669" s="151">
        <v>291819</v>
      </c>
      <c r="H669" s="152">
        <v>1167276</v>
      </c>
      <c r="I669" s="151">
        <v>2680</v>
      </c>
      <c r="J669" s="152">
        <v>10720</v>
      </c>
      <c r="K669" s="151">
        <v>500677</v>
      </c>
      <c r="L669" s="152">
        <v>2002708</v>
      </c>
      <c r="M669" s="150" t="s">
        <v>52</v>
      </c>
    </row>
    <row r="670" spans="1:13" ht="30" customHeight="1">
      <c r="A670" s="149" t="s">
        <v>10139</v>
      </c>
      <c r="B670" s="149" t="s">
        <v>9938</v>
      </c>
      <c r="C670" s="149">
        <v>4</v>
      </c>
      <c r="D670" s="149" t="s">
        <v>9968</v>
      </c>
      <c r="E670" s="151">
        <v>12021</v>
      </c>
      <c r="F670" s="152">
        <v>48084</v>
      </c>
      <c r="G670" s="151">
        <v>26899</v>
      </c>
      <c r="H670" s="152">
        <v>107596</v>
      </c>
      <c r="I670" s="151">
        <v>5236</v>
      </c>
      <c r="J670" s="152">
        <v>20944</v>
      </c>
      <c r="K670" s="151">
        <v>44156</v>
      </c>
      <c r="L670" s="152">
        <v>176624</v>
      </c>
      <c r="M670" s="150" t="s">
        <v>52</v>
      </c>
    </row>
    <row r="671" spans="1:13" ht="30" customHeight="1">
      <c r="A671" s="149" t="s">
        <v>9955</v>
      </c>
      <c r="B671" s="149" t="s">
        <v>10140</v>
      </c>
      <c r="C671" s="149">
        <v>3.1677999999999998E-2</v>
      </c>
      <c r="D671" s="149" t="s">
        <v>9850</v>
      </c>
      <c r="E671" s="151">
        <v>357473</v>
      </c>
      <c r="F671" s="152">
        <v>11324</v>
      </c>
      <c r="G671" s="151">
        <v>20343122</v>
      </c>
      <c r="H671" s="152">
        <v>644429.4</v>
      </c>
      <c r="I671" s="151">
        <v>624155</v>
      </c>
      <c r="J671" s="152">
        <v>19771.900000000001</v>
      </c>
      <c r="K671" s="151">
        <v>21324750</v>
      </c>
      <c r="L671" s="152">
        <v>675525.3</v>
      </c>
      <c r="M671" s="150" t="s">
        <v>52</v>
      </c>
    </row>
    <row r="672" spans="1:13" ht="30" customHeight="1">
      <c r="A672" s="149" t="s">
        <v>9860</v>
      </c>
      <c r="B672" s="149"/>
      <c r="C672" s="149"/>
      <c r="D672" s="149"/>
      <c r="E672" s="151"/>
      <c r="F672" s="152">
        <v>1063179</v>
      </c>
      <c r="G672" s="151"/>
      <c r="H672" s="152">
        <v>6363930</v>
      </c>
      <c r="I672" s="151"/>
      <c r="J672" s="152">
        <v>882790</v>
      </c>
      <c r="K672" s="151"/>
      <c r="L672" s="152">
        <v>8309899</v>
      </c>
      <c r="M672" s="150"/>
    </row>
    <row r="673" spans="1:13" ht="30" customHeight="1">
      <c r="A673" s="149"/>
      <c r="B673" s="149"/>
      <c r="C673" s="149"/>
      <c r="D673" s="149"/>
      <c r="E673" s="151"/>
      <c r="F673" s="152"/>
      <c r="G673" s="151"/>
      <c r="H673" s="152"/>
      <c r="I673" s="151"/>
      <c r="J673" s="152"/>
      <c r="K673" s="151"/>
      <c r="L673" s="152"/>
      <c r="M673" s="150"/>
    </row>
    <row r="674" spans="1:13" ht="30" customHeight="1">
      <c r="A674" s="149" t="s">
        <v>10148</v>
      </c>
      <c r="B674" s="149" t="s">
        <v>1879</v>
      </c>
      <c r="C674" s="149">
        <v>1</v>
      </c>
      <c r="D674" s="149" t="s">
        <v>1855</v>
      </c>
      <c r="E674" s="151"/>
      <c r="F674" s="152"/>
      <c r="G674" s="151"/>
      <c r="H674" s="152"/>
      <c r="I674" s="151"/>
      <c r="J674" s="152"/>
      <c r="K674" s="151"/>
      <c r="L674" s="152"/>
      <c r="M674" s="150" t="s">
        <v>52</v>
      </c>
    </row>
    <row r="675" spans="1:13" ht="30" customHeight="1">
      <c r="A675" s="149" t="s">
        <v>10131</v>
      </c>
      <c r="B675" s="149" t="s">
        <v>10149</v>
      </c>
      <c r="C675" s="149">
        <v>1</v>
      </c>
      <c r="D675" s="149" t="s">
        <v>10129</v>
      </c>
      <c r="E675" s="151">
        <v>39425</v>
      </c>
      <c r="F675" s="152">
        <v>39425</v>
      </c>
      <c r="G675" s="151">
        <v>145641</v>
      </c>
      <c r="H675" s="152">
        <v>145641</v>
      </c>
      <c r="I675" s="151">
        <v>197090</v>
      </c>
      <c r="J675" s="152">
        <v>197090</v>
      </c>
      <c r="K675" s="151">
        <v>382156</v>
      </c>
      <c r="L675" s="152">
        <v>382156</v>
      </c>
      <c r="M675" s="150" t="s">
        <v>52</v>
      </c>
    </row>
    <row r="676" spans="1:13" ht="30" customHeight="1">
      <c r="A676" s="149" t="s">
        <v>10133</v>
      </c>
      <c r="B676" s="149" t="s">
        <v>10150</v>
      </c>
      <c r="C676" s="149">
        <v>1</v>
      </c>
      <c r="D676" s="149" t="s">
        <v>10129</v>
      </c>
      <c r="E676" s="151">
        <v>20437</v>
      </c>
      <c r="F676" s="152">
        <v>20437</v>
      </c>
      <c r="G676" s="151">
        <v>309282</v>
      </c>
      <c r="H676" s="152">
        <v>309282</v>
      </c>
      <c r="I676" s="151">
        <v>226116</v>
      </c>
      <c r="J676" s="152">
        <v>226116</v>
      </c>
      <c r="K676" s="151">
        <v>555835</v>
      </c>
      <c r="L676" s="152">
        <v>555835</v>
      </c>
      <c r="M676" s="150" t="s">
        <v>52</v>
      </c>
    </row>
    <row r="677" spans="1:13" ht="30" customHeight="1">
      <c r="A677" s="149" t="s">
        <v>10135</v>
      </c>
      <c r="B677" s="149" t="s">
        <v>10151</v>
      </c>
      <c r="C677" s="149">
        <v>1</v>
      </c>
      <c r="D677" s="149" t="s">
        <v>10129</v>
      </c>
      <c r="E677" s="151">
        <v>21636</v>
      </c>
      <c r="F677" s="152">
        <v>21636</v>
      </c>
      <c r="G677" s="151">
        <v>193362</v>
      </c>
      <c r="H677" s="152">
        <v>193362</v>
      </c>
      <c r="I677" s="151">
        <v>108162</v>
      </c>
      <c r="J677" s="152">
        <v>108162</v>
      </c>
      <c r="K677" s="151">
        <v>323160</v>
      </c>
      <c r="L677" s="152">
        <v>323160</v>
      </c>
      <c r="M677" s="150" t="s">
        <v>52</v>
      </c>
    </row>
    <row r="678" spans="1:13" ht="30" customHeight="1">
      <c r="A678" s="149" t="s">
        <v>10127</v>
      </c>
      <c r="B678" s="149" t="s">
        <v>10152</v>
      </c>
      <c r="C678" s="149">
        <v>1</v>
      </c>
      <c r="D678" s="149" t="s">
        <v>10129</v>
      </c>
      <c r="E678" s="151">
        <v>91381</v>
      </c>
      <c r="F678" s="152">
        <v>91381</v>
      </c>
      <c r="G678" s="151">
        <v>4229951</v>
      </c>
      <c r="H678" s="152">
        <v>4229951</v>
      </c>
      <c r="I678" s="151">
        <v>281020</v>
      </c>
      <c r="J678" s="152">
        <v>281020</v>
      </c>
      <c r="K678" s="151">
        <v>4602352</v>
      </c>
      <c r="L678" s="152">
        <v>4602352</v>
      </c>
      <c r="M678" s="150" t="s">
        <v>52</v>
      </c>
    </row>
    <row r="679" spans="1:13" ht="30" customHeight="1">
      <c r="A679" s="149" t="s">
        <v>10074</v>
      </c>
      <c r="B679" s="149" t="s">
        <v>10153</v>
      </c>
      <c r="C679" s="149">
        <v>4</v>
      </c>
      <c r="D679" s="149" t="s">
        <v>9968</v>
      </c>
      <c r="E679" s="151">
        <v>219859</v>
      </c>
      <c r="F679" s="152">
        <v>879436</v>
      </c>
      <c r="G679" s="151">
        <v>231761</v>
      </c>
      <c r="H679" s="152">
        <v>927044</v>
      </c>
      <c r="I679" s="151">
        <v>1210</v>
      </c>
      <c r="J679" s="152">
        <v>4840</v>
      </c>
      <c r="K679" s="151">
        <v>452830</v>
      </c>
      <c r="L679" s="152">
        <v>1811320</v>
      </c>
      <c r="M679" s="150" t="s">
        <v>52</v>
      </c>
    </row>
    <row r="680" spans="1:13" ht="30" customHeight="1">
      <c r="A680" s="149" t="s">
        <v>10139</v>
      </c>
      <c r="B680" s="149" t="s">
        <v>9938</v>
      </c>
      <c r="C680" s="149">
        <v>4</v>
      </c>
      <c r="D680" s="149" t="s">
        <v>9968</v>
      </c>
      <c r="E680" s="151">
        <v>12021</v>
      </c>
      <c r="F680" s="152">
        <v>48084</v>
      </c>
      <c r="G680" s="151">
        <v>26899</v>
      </c>
      <c r="H680" s="152">
        <v>107596</v>
      </c>
      <c r="I680" s="151">
        <v>5236</v>
      </c>
      <c r="J680" s="152">
        <v>20944</v>
      </c>
      <c r="K680" s="151">
        <v>44156</v>
      </c>
      <c r="L680" s="152">
        <v>176624</v>
      </c>
      <c r="M680" s="150" t="s">
        <v>52</v>
      </c>
    </row>
    <row r="681" spans="1:13" ht="30" customHeight="1">
      <c r="A681" s="149" t="s">
        <v>9955</v>
      </c>
      <c r="B681" s="149" t="s">
        <v>10140</v>
      </c>
      <c r="C681" s="149">
        <v>3.7751E-2</v>
      </c>
      <c r="D681" s="149" t="s">
        <v>9850</v>
      </c>
      <c r="E681" s="151">
        <v>357473</v>
      </c>
      <c r="F681" s="152">
        <v>13494.9</v>
      </c>
      <c r="G681" s="151">
        <v>20343122</v>
      </c>
      <c r="H681" s="152">
        <v>767973.1</v>
      </c>
      <c r="I681" s="151">
        <v>624155</v>
      </c>
      <c r="J681" s="152">
        <v>23562.400000000001</v>
      </c>
      <c r="K681" s="151">
        <v>21324750</v>
      </c>
      <c r="L681" s="152">
        <v>805030.40000000002</v>
      </c>
      <c r="M681" s="150" t="s">
        <v>52</v>
      </c>
    </row>
    <row r="682" spans="1:13" ht="30" customHeight="1">
      <c r="A682" s="149" t="s">
        <v>9860</v>
      </c>
      <c r="B682" s="149"/>
      <c r="C682" s="149"/>
      <c r="D682" s="149"/>
      <c r="E682" s="151"/>
      <c r="F682" s="152">
        <v>1113893</v>
      </c>
      <c r="G682" s="151"/>
      <c r="H682" s="152">
        <v>6680849</v>
      </c>
      <c r="I682" s="151"/>
      <c r="J682" s="152">
        <v>861734</v>
      </c>
      <c r="K682" s="151"/>
      <c r="L682" s="152">
        <v>8656476</v>
      </c>
      <c r="M682" s="150"/>
    </row>
    <row r="683" spans="1:13" ht="30" customHeight="1">
      <c r="A683" s="149"/>
      <c r="B683" s="149"/>
      <c r="C683" s="149"/>
      <c r="D683" s="149"/>
      <c r="E683" s="151"/>
      <c r="F683" s="152"/>
      <c r="G683" s="151"/>
      <c r="H683" s="152"/>
      <c r="I683" s="151"/>
      <c r="J683" s="152"/>
      <c r="K683" s="151"/>
      <c r="L683" s="152"/>
      <c r="M683" s="150"/>
    </row>
    <row r="684" spans="1:13" ht="30" customHeight="1">
      <c r="A684" s="149" t="s">
        <v>10154</v>
      </c>
      <c r="B684" s="149" t="s">
        <v>3178</v>
      </c>
      <c r="C684" s="149">
        <v>1</v>
      </c>
      <c r="D684" s="149" t="s">
        <v>1855</v>
      </c>
      <c r="E684" s="151"/>
      <c r="F684" s="152"/>
      <c r="G684" s="151"/>
      <c r="H684" s="152"/>
      <c r="I684" s="151"/>
      <c r="J684" s="152"/>
      <c r="K684" s="151"/>
      <c r="L684" s="152"/>
      <c r="M684" s="150" t="s">
        <v>52</v>
      </c>
    </row>
    <row r="685" spans="1:13" ht="30" customHeight="1">
      <c r="A685" s="149" t="s">
        <v>10131</v>
      </c>
      <c r="B685" s="149" t="s">
        <v>10155</v>
      </c>
      <c r="C685" s="149">
        <v>1</v>
      </c>
      <c r="D685" s="149" t="s">
        <v>10129</v>
      </c>
      <c r="E685" s="151">
        <v>32854</v>
      </c>
      <c r="F685" s="152">
        <v>32854</v>
      </c>
      <c r="G685" s="151">
        <v>121368</v>
      </c>
      <c r="H685" s="152">
        <v>121368</v>
      </c>
      <c r="I685" s="151">
        <v>164242</v>
      </c>
      <c r="J685" s="152">
        <v>164242</v>
      </c>
      <c r="K685" s="151">
        <v>318464</v>
      </c>
      <c r="L685" s="152">
        <v>318464</v>
      </c>
      <c r="M685" s="150" t="s">
        <v>10156</v>
      </c>
    </row>
    <row r="686" spans="1:13" ht="30" customHeight="1">
      <c r="A686" s="149" t="s">
        <v>10133</v>
      </c>
      <c r="B686" s="149" t="s">
        <v>10155</v>
      </c>
      <c r="C686" s="149">
        <v>1</v>
      </c>
      <c r="D686" s="149" t="s">
        <v>10129</v>
      </c>
      <c r="E686" s="151">
        <v>13625</v>
      </c>
      <c r="F686" s="152">
        <v>13625</v>
      </c>
      <c r="G686" s="151">
        <v>105737</v>
      </c>
      <c r="H686" s="152">
        <v>105737</v>
      </c>
      <c r="I686" s="151">
        <v>150744</v>
      </c>
      <c r="J686" s="152">
        <v>150744</v>
      </c>
      <c r="K686" s="151">
        <v>270106</v>
      </c>
      <c r="L686" s="152">
        <v>270106</v>
      </c>
      <c r="M686" s="150" t="s">
        <v>52</v>
      </c>
    </row>
    <row r="687" spans="1:13" ht="30" customHeight="1">
      <c r="A687" s="149" t="s">
        <v>10135</v>
      </c>
      <c r="B687" s="149" t="s">
        <v>10155</v>
      </c>
      <c r="C687" s="149">
        <v>1</v>
      </c>
      <c r="D687" s="149" t="s">
        <v>10129</v>
      </c>
      <c r="E687" s="151">
        <v>32183</v>
      </c>
      <c r="F687" s="152">
        <v>32183</v>
      </c>
      <c r="G687" s="151">
        <v>120227</v>
      </c>
      <c r="H687" s="152">
        <v>120227</v>
      </c>
      <c r="I687" s="151">
        <v>160886</v>
      </c>
      <c r="J687" s="152">
        <v>160886</v>
      </c>
      <c r="K687" s="151">
        <v>313296</v>
      </c>
      <c r="L687" s="152">
        <v>313296</v>
      </c>
      <c r="M687" s="150" t="s">
        <v>2712</v>
      </c>
    </row>
    <row r="688" spans="1:13" ht="30" customHeight="1">
      <c r="A688" s="149" t="s">
        <v>10127</v>
      </c>
      <c r="B688" s="149" t="s">
        <v>10157</v>
      </c>
      <c r="C688" s="149">
        <v>1</v>
      </c>
      <c r="D688" s="149" t="s">
        <v>10129</v>
      </c>
      <c r="E688" s="151">
        <v>60921</v>
      </c>
      <c r="F688" s="152">
        <v>60921</v>
      </c>
      <c r="G688" s="151">
        <v>1462578</v>
      </c>
      <c r="H688" s="152">
        <v>1462578</v>
      </c>
      <c r="I688" s="151">
        <v>187347</v>
      </c>
      <c r="J688" s="152">
        <v>187347</v>
      </c>
      <c r="K688" s="151">
        <v>1710846</v>
      </c>
      <c r="L688" s="152">
        <v>1710846</v>
      </c>
      <c r="M688" s="150" t="s">
        <v>10158</v>
      </c>
    </row>
    <row r="689" spans="1:13" ht="30" customHeight="1">
      <c r="A689" s="149" t="s">
        <v>10074</v>
      </c>
      <c r="B689" s="149" t="s">
        <v>10088</v>
      </c>
      <c r="C689" s="149">
        <v>8</v>
      </c>
      <c r="D689" s="149" t="s">
        <v>9968</v>
      </c>
      <c r="E689" s="151">
        <v>220912</v>
      </c>
      <c r="F689" s="152">
        <v>1767296</v>
      </c>
      <c r="G689" s="151">
        <v>106018</v>
      </c>
      <c r="H689" s="152">
        <v>848144</v>
      </c>
      <c r="I689" s="151">
        <v>2157</v>
      </c>
      <c r="J689" s="152">
        <v>17256</v>
      </c>
      <c r="K689" s="151">
        <v>329087</v>
      </c>
      <c r="L689" s="152">
        <v>2632696</v>
      </c>
      <c r="M689" s="150" t="s">
        <v>10159</v>
      </c>
    </row>
    <row r="690" spans="1:13" ht="30" customHeight="1">
      <c r="A690" s="149" t="s">
        <v>10139</v>
      </c>
      <c r="B690" s="149" t="s">
        <v>6674</v>
      </c>
      <c r="C690" s="149">
        <v>8</v>
      </c>
      <c r="D690" s="149" t="s">
        <v>9968</v>
      </c>
      <c r="E690" s="151">
        <v>12021</v>
      </c>
      <c r="F690" s="152">
        <v>96168</v>
      </c>
      <c r="G690" s="151">
        <v>11035</v>
      </c>
      <c r="H690" s="152">
        <v>88280</v>
      </c>
      <c r="I690" s="151">
        <v>4189</v>
      </c>
      <c r="J690" s="152">
        <v>33512</v>
      </c>
      <c r="K690" s="151">
        <v>27245</v>
      </c>
      <c r="L690" s="152">
        <v>217960</v>
      </c>
      <c r="M690" s="150" t="s">
        <v>52</v>
      </c>
    </row>
    <row r="691" spans="1:13" ht="30" customHeight="1">
      <c r="A691" s="149" t="s">
        <v>9955</v>
      </c>
      <c r="B691" s="149" t="s">
        <v>9958</v>
      </c>
      <c r="C691" s="149">
        <v>2.6314000000000001E-2</v>
      </c>
      <c r="D691" s="149" t="s">
        <v>9850</v>
      </c>
      <c r="E691" s="151">
        <v>340992</v>
      </c>
      <c r="F691" s="152">
        <v>8972.7999999999993</v>
      </c>
      <c r="G691" s="151">
        <v>8762902</v>
      </c>
      <c r="H691" s="152">
        <v>230587</v>
      </c>
      <c r="I691" s="151">
        <v>524288</v>
      </c>
      <c r="J691" s="152">
        <v>13796.1</v>
      </c>
      <c r="K691" s="151">
        <v>9628182</v>
      </c>
      <c r="L691" s="152">
        <v>253355.9</v>
      </c>
      <c r="M691" s="150" t="s">
        <v>10160</v>
      </c>
    </row>
    <row r="692" spans="1:13" ht="30" customHeight="1">
      <c r="A692" s="149" t="s">
        <v>9860</v>
      </c>
      <c r="B692" s="149"/>
      <c r="C692" s="149"/>
      <c r="D692" s="149"/>
      <c r="E692" s="151"/>
      <c r="F692" s="152">
        <v>2012019</v>
      </c>
      <c r="G692" s="151"/>
      <c r="H692" s="152">
        <v>2976921</v>
      </c>
      <c r="I692" s="151"/>
      <c r="J692" s="152">
        <v>727783</v>
      </c>
      <c r="K692" s="151"/>
      <c r="L692" s="152">
        <v>5716723</v>
      </c>
      <c r="M692" s="150"/>
    </row>
    <row r="693" spans="1:13" ht="30" customHeight="1">
      <c r="A693" s="149"/>
      <c r="B693" s="149"/>
      <c r="C693" s="149"/>
      <c r="D693" s="149"/>
      <c r="E693" s="151"/>
      <c r="F693" s="152"/>
      <c r="G693" s="151"/>
      <c r="H693" s="152"/>
      <c r="I693" s="151"/>
      <c r="J693" s="152"/>
      <c r="K693" s="151"/>
      <c r="L693" s="152"/>
      <c r="M693" s="150"/>
    </row>
    <row r="694" spans="1:13" ht="30" customHeight="1">
      <c r="A694" s="149" t="s">
        <v>10161</v>
      </c>
      <c r="B694" s="149" t="s">
        <v>3180</v>
      </c>
      <c r="C694" s="149">
        <v>1</v>
      </c>
      <c r="D694" s="149" t="s">
        <v>1855</v>
      </c>
      <c r="E694" s="151"/>
      <c r="F694" s="152"/>
      <c r="G694" s="151"/>
      <c r="H694" s="152"/>
      <c r="I694" s="151"/>
      <c r="J694" s="152"/>
      <c r="K694" s="151"/>
      <c r="L694" s="152"/>
      <c r="M694" s="150" t="s">
        <v>52</v>
      </c>
    </row>
    <row r="695" spans="1:13" ht="30" customHeight="1">
      <c r="A695" s="149" t="s">
        <v>10127</v>
      </c>
      <c r="B695" s="149" t="s">
        <v>10162</v>
      </c>
      <c r="C695" s="149">
        <v>1</v>
      </c>
      <c r="D695" s="149" t="s">
        <v>10129</v>
      </c>
      <c r="E695" s="151">
        <v>2012019</v>
      </c>
      <c r="F695" s="152">
        <v>2012019</v>
      </c>
      <c r="G695" s="151">
        <v>2976921</v>
      </c>
      <c r="H695" s="152">
        <v>2976921</v>
      </c>
      <c r="I695" s="151">
        <v>727783</v>
      </c>
      <c r="J695" s="152">
        <v>727783</v>
      </c>
      <c r="K695" s="151">
        <v>5716723</v>
      </c>
      <c r="L695" s="152">
        <v>5716723</v>
      </c>
      <c r="M695" s="150" t="s">
        <v>52</v>
      </c>
    </row>
    <row r="696" spans="1:13" ht="30" customHeight="1">
      <c r="A696" s="149" t="s">
        <v>9892</v>
      </c>
      <c r="B696" s="149" t="s">
        <v>9893</v>
      </c>
      <c r="C696" s="149">
        <v>1</v>
      </c>
      <c r="D696" s="149" t="s">
        <v>9894</v>
      </c>
      <c r="E696" s="151">
        <v>0</v>
      </c>
      <c r="F696" s="152">
        <v>0</v>
      </c>
      <c r="G696" s="151">
        <v>0</v>
      </c>
      <c r="H696" s="152">
        <v>208384.4</v>
      </c>
      <c r="I696" s="151">
        <v>0</v>
      </c>
      <c r="J696" s="152">
        <v>0</v>
      </c>
      <c r="K696" s="151">
        <v>0</v>
      </c>
      <c r="L696" s="152">
        <v>208384.4</v>
      </c>
      <c r="M696" s="150" t="s">
        <v>52</v>
      </c>
    </row>
    <row r="697" spans="1:13" ht="30" customHeight="1">
      <c r="A697" s="149" t="s">
        <v>9860</v>
      </c>
      <c r="B697" s="149"/>
      <c r="C697" s="149"/>
      <c r="D697" s="149"/>
      <c r="E697" s="151"/>
      <c r="F697" s="152">
        <v>2012019</v>
      </c>
      <c r="G697" s="151"/>
      <c r="H697" s="152">
        <v>3185305</v>
      </c>
      <c r="I697" s="151"/>
      <c r="J697" s="152">
        <v>727783</v>
      </c>
      <c r="K697" s="151"/>
      <c r="L697" s="152">
        <v>5925107</v>
      </c>
      <c r="M697" s="150"/>
    </row>
    <row r="698" spans="1:13" ht="30" customHeight="1">
      <c r="A698" s="149"/>
      <c r="B698" s="149"/>
      <c r="C698" s="149"/>
      <c r="D698" s="149"/>
      <c r="E698" s="151"/>
      <c r="F698" s="152"/>
      <c r="G698" s="151"/>
      <c r="H698" s="152"/>
      <c r="I698" s="151"/>
      <c r="J698" s="152"/>
      <c r="K698" s="151"/>
      <c r="L698" s="152"/>
      <c r="M698" s="150"/>
    </row>
    <row r="699" spans="1:13" ht="30" customHeight="1">
      <c r="A699" s="149" t="s">
        <v>10163</v>
      </c>
      <c r="B699" s="149" t="s">
        <v>1895</v>
      </c>
      <c r="C699" s="149">
        <v>1</v>
      </c>
      <c r="D699" s="149" t="s">
        <v>1855</v>
      </c>
      <c r="E699" s="151"/>
      <c r="F699" s="152"/>
      <c r="G699" s="151"/>
      <c r="H699" s="152"/>
      <c r="I699" s="151"/>
      <c r="J699" s="152"/>
      <c r="K699" s="151"/>
      <c r="L699" s="152"/>
      <c r="M699" s="150" t="s">
        <v>52</v>
      </c>
    </row>
    <row r="700" spans="1:13" ht="30" customHeight="1">
      <c r="A700" s="149" t="s">
        <v>10131</v>
      </c>
      <c r="B700" s="149" t="s">
        <v>10155</v>
      </c>
      <c r="C700" s="149">
        <v>0.46100000000000002</v>
      </c>
      <c r="D700" s="149" t="s">
        <v>10129</v>
      </c>
      <c r="E700" s="151">
        <v>32854</v>
      </c>
      <c r="F700" s="152">
        <v>15145.6</v>
      </c>
      <c r="G700" s="151">
        <v>121368</v>
      </c>
      <c r="H700" s="152">
        <v>55950.6</v>
      </c>
      <c r="I700" s="151">
        <v>164242</v>
      </c>
      <c r="J700" s="152">
        <v>75715.5</v>
      </c>
      <c r="K700" s="151">
        <v>318464</v>
      </c>
      <c r="L700" s="152">
        <v>146811.70000000001</v>
      </c>
      <c r="M700" s="150" t="s">
        <v>10156</v>
      </c>
    </row>
    <row r="701" spans="1:13" ht="30" customHeight="1">
      <c r="A701" s="149" t="s">
        <v>10133</v>
      </c>
      <c r="B701" s="149" t="s">
        <v>10164</v>
      </c>
      <c r="C701" s="149">
        <v>0.46100000000000002</v>
      </c>
      <c r="D701" s="149" t="s">
        <v>10129</v>
      </c>
      <c r="E701" s="151">
        <v>17031</v>
      </c>
      <c r="F701" s="152">
        <v>7851.2</v>
      </c>
      <c r="G701" s="151">
        <v>257733</v>
      </c>
      <c r="H701" s="152">
        <v>118814.9</v>
      </c>
      <c r="I701" s="151">
        <v>188430</v>
      </c>
      <c r="J701" s="152">
        <v>86866.2</v>
      </c>
      <c r="K701" s="151">
        <v>463194</v>
      </c>
      <c r="L701" s="152">
        <v>213532.3</v>
      </c>
      <c r="M701" s="150" t="s">
        <v>52</v>
      </c>
    </row>
    <row r="702" spans="1:13" ht="30" customHeight="1">
      <c r="A702" s="149" t="s">
        <v>10135</v>
      </c>
      <c r="B702" s="149" t="s">
        <v>10164</v>
      </c>
      <c r="C702" s="149">
        <v>0.46100000000000002</v>
      </c>
      <c r="D702" s="149" t="s">
        <v>10129</v>
      </c>
      <c r="E702" s="151">
        <v>40229</v>
      </c>
      <c r="F702" s="152">
        <v>18545.5</v>
      </c>
      <c r="G702" s="151">
        <v>198872</v>
      </c>
      <c r="H702" s="152">
        <v>91679.9</v>
      </c>
      <c r="I702" s="151">
        <v>201108</v>
      </c>
      <c r="J702" s="152">
        <v>92710.7</v>
      </c>
      <c r="K702" s="151">
        <v>440209</v>
      </c>
      <c r="L702" s="152">
        <v>202936.09999999998</v>
      </c>
      <c r="M702" s="150" t="s">
        <v>52</v>
      </c>
    </row>
    <row r="703" spans="1:13" ht="30" customHeight="1">
      <c r="A703" s="149" t="s">
        <v>10127</v>
      </c>
      <c r="B703" s="149" t="s">
        <v>10165</v>
      </c>
      <c r="C703" s="149">
        <v>0.46100000000000002</v>
      </c>
      <c r="D703" s="149" t="s">
        <v>10129</v>
      </c>
      <c r="E703" s="151">
        <v>76151</v>
      </c>
      <c r="F703" s="152">
        <v>35105.599999999999</v>
      </c>
      <c r="G703" s="151">
        <v>3524959</v>
      </c>
      <c r="H703" s="152">
        <v>1625006</v>
      </c>
      <c r="I703" s="151">
        <v>234183</v>
      </c>
      <c r="J703" s="152">
        <v>107958.3</v>
      </c>
      <c r="K703" s="151">
        <v>3835293</v>
      </c>
      <c r="L703" s="152">
        <v>1768069.9000000001</v>
      </c>
      <c r="M703" s="150" t="s">
        <v>52</v>
      </c>
    </row>
    <row r="704" spans="1:13" ht="30" customHeight="1">
      <c r="A704" s="149" t="s">
        <v>10074</v>
      </c>
      <c r="B704" s="149" t="s">
        <v>10153</v>
      </c>
      <c r="C704" s="149">
        <v>8</v>
      </c>
      <c r="D704" s="149" t="s">
        <v>9968</v>
      </c>
      <c r="E704" s="151">
        <v>219859</v>
      </c>
      <c r="F704" s="152">
        <v>1758872</v>
      </c>
      <c r="G704" s="151">
        <v>231761</v>
      </c>
      <c r="H704" s="152">
        <v>1854088</v>
      </c>
      <c r="I704" s="151">
        <v>1210</v>
      </c>
      <c r="J704" s="152">
        <v>9680</v>
      </c>
      <c r="K704" s="151">
        <v>452830</v>
      </c>
      <c r="L704" s="152">
        <v>3622640</v>
      </c>
      <c r="M704" s="150" t="s">
        <v>52</v>
      </c>
    </row>
    <row r="705" spans="1:13" ht="30" customHeight="1">
      <c r="A705" s="149" t="s">
        <v>10139</v>
      </c>
      <c r="B705" s="149" t="s">
        <v>9938</v>
      </c>
      <c r="C705" s="149">
        <v>8</v>
      </c>
      <c r="D705" s="149" t="s">
        <v>9968</v>
      </c>
      <c r="E705" s="151">
        <v>12021</v>
      </c>
      <c r="F705" s="152">
        <v>96168</v>
      </c>
      <c r="G705" s="151">
        <v>26899</v>
      </c>
      <c r="H705" s="152">
        <v>215192</v>
      </c>
      <c r="I705" s="151">
        <v>5236</v>
      </c>
      <c r="J705" s="152">
        <v>41888</v>
      </c>
      <c r="K705" s="151">
        <v>44156</v>
      </c>
      <c r="L705" s="152">
        <v>353248</v>
      </c>
      <c r="M705" s="150" t="s">
        <v>52</v>
      </c>
    </row>
    <row r="706" spans="1:13" ht="30" customHeight="1">
      <c r="A706" s="149" t="s">
        <v>9955</v>
      </c>
      <c r="B706" s="149" t="s">
        <v>10166</v>
      </c>
      <c r="C706" s="149">
        <v>1.2144E-2</v>
      </c>
      <c r="D706" s="149" t="s">
        <v>9850</v>
      </c>
      <c r="E706" s="151">
        <v>375338</v>
      </c>
      <c r="F706" s="152">
        <v>4558.1000000000004</v>
      </c>
      <c r="G706" s="151">
        <v>21359575</v>
      </c>
      <c r="H706" s="152">
        <v>259390.6</v>
      </c>
      <c r="I706" s="151">
        <v>655361</v>
      </c>
      <c r="J706" s="152">
        <v>7958.7</v>
      </c>
      <c r="K706" s="151">
        <v>22390274</v>
      </c>
      <c r="L706" s="152">
        <v>271907.40000000002</v>
      </c>
      <c r="M706" s="150" t="s">
        <v>52</v>
      </c>
    </row>
    <row r="707" spans="1:13" ht="30" customHeight="1">
      <c r="A707" s="149" t="s">
        <v>9860</v>
      </c>
      <c r="B707" s="149"/>
      <c r="C707" s="149"/>
      <c r="D707" s="149"/>
      <c r="E707" s="151"/>
      <c r="F707" s="152">
        <v>1936246</v>
      </c>
      <c r="G707" s="151"/>
      <c r="H707" s="152">
        <v>4220122</v>
      </c>
      <c r="I707" s="151"/>
      <c r="J707" s="152">
        <v>422777</v>
      </c>
      <c r="K707" s="151"/>
      <c r="L707" s="152">
        <v>6579145</v>
      </c>
      <c r="M707" s="150"/>
    </row>
    <row r="708" spans="1:13" ht="30" customHeight="1">
      <c r="A708" s="149"/>
      <c r="B708" s="149"/>
      <c r="C708" s="149"/>
      <c r="D708" s="149"/>
      <c r="E708" s="151"/>
      <c r="F708" s="152"/>
      <c r="G708" s="151"/>
      <c r="H708" s="152"/>
      <c r="I708" s="151"/>
      <c r="J708" s="152"/>
      <c r="K708" s="151"/>
      <c r="L708" s="152"/>
      <c r="M708" s="150"/>
    </row>
    <row r="709" spans="1:13" ht="30" customHeight="1">
      <c r="A709" s="149" t="s">
        <v>10167</v>
      </c>
      <c r="B709" s="149" t="s">
        <v>3183</v>
      </c>
      <c r="C709" s="149">
        <v>1</v>
      </c>
      <c r="D709" s="149" t="s">
        <v>1855</v>
      </c>
      <c r="E709" s="151"/>
      <c r="F709" s="152"/>
      <c r="G709" s="151"/>
      <c r="H709" s="152"/>
      <c r="I709" s="151"/>
      <c r="J709" s="152"/>
      <c r="K709" s="151"/>
      <c r="L709" s="152"/>
      <c r="M709" s="150" t="s">
        <v>52</v>
      </c>
    </row>
    <row r="710" spans="1:13" ht="30" customHeight="1">
      <c r="A710" s="149" t="s">
        <v>10127</v>
      </c>
      <c r="B710" s="149" t="s">
        <v>10168</v>
      </c>
      <c r="C710" s="149">
        <v>1</v>
      </c>
      <c r="D710" s="149" t="s">
        <v>10129</v>
      </c>
      <c r="E710" s="151">
        <v>2041808</v>
      </c>
      <c r="F710" s="152">
        <v>2041808</v>
      </c>
      <c r="G710" s="151">
        <v>3386993</v>
      </c>
      <c r="H710" s="152">
        <v>3386993</v>
      </c>
      <c r="I710" s="151">
        <v>863303</v>
      </c>
      <c r="J710" s="152">
        <v>863303</v>
      </c>
      <c r="K710" s="151">
        <v>6292104</v>
      </c>
      <c r="L710" s="152">
        <v>6292104</v>
      </c>
      <c r="M710" s="150" t="s">
        <v>52</v>
      </c>
    </row>
    <row r="711" spans="1:13" ht="30" customHeight="1">
      <c r="A711" s="149" t="s">
        <v>9892</v>
      </c>
      <c r="B711" s="149" t="s">
        <v>9893</v>
      </c>
      <c r="C711" s="149">
        <v>1</v>
      </c>
      <c r="D711" s="149" t="s">
        <v>9894</v>
      </c>
      <c r="E711" s="151">
        <v>0</v>
      </c>
      <c r="F711" s="152">
        <v>0</v>
      </c>
      <c r="G711" s="151">
        <v>0</v>
      </c>
      <c r="H711" s="152">
        <v>237089.5</v>
      </c>
      <c r="I711" s="151">
        <v>0</v>
      </c>
      <c r="J711" s="152">
        <v>0</v>
      </c>
      <c r="K711" s="151">
        <v>0</v>
      </c>
      <c r="L711" s="152">
        <v>237089.5</v>
      </c>
      <c r="M711" s="150" t="s">
        <v>52</v>
      </c>
    </row>
    <row r="712" spans="1:13" ht="30" customHeight="1">
      <c r="A712" s="149" t="s">
        <v>9860</v>
      </c>
      <c r="B712" s="149"/>
      <c r="C712" s="149"/>
      <c r="D712" s="149"/>
      <c r="E712" s="151"/>
      <c r="F712" s="152">
        <v>2041808</v>
      </c>
      <c r="G712" s="151"/>
      <c r="H712" s="152">
        <v>3624082</v>
      </c>
      <c r="I712" s="151"/>
      <c r="J712" s="152">
        <v>863303</v>
      </c>
      <c r="K712" s="151"/>
      <c r="L712" s="152">
        <v>6529193</v>
      </c>
      <c r="M712" s="150"/>
    </row>
    <row r="713" spans="1:13" ht="30" customHeight="1">
      <c r="A713" s="149"/>
      <c r="B713" s="149"/>
      <c r="C713" s="149"/>
      <c r="D713" s="149"/>
      <c r="E713" s="151"/>
      <c r="F713" s="152"/>
      <c r="G713" s="151"/>
      <c r="H713" s="152"/>
      <c r="I713" s="151"/>
      <c r="J713" s="152"/>
      <c r="K713" s="151"/>
      <c r="L713" s="152"/>
      <c r="M713" s="150"/>
    </row>
    <row r="714" spans="1:13" ht="30" customHeight="1">
      <c r="A714" s="149" t="s">
        <v>10169</v>
      </c>
      <c r="B714" s="149" t="s">
        <v>1907</v>
      </c>
      <c r="C714" s="149">
        <v>1</v>
      </c>
      <c r="D714" s="149" t="s">
        <v>1855</v>
      </c>
      <c r="E714" s="151"/>
      <c r="F714" s="152"/>
      <c r="G714" s="151"/>
      <c r="H714" s="152"/>
      <c r="I714" s="151"/>
      <c r="J714" s="152"/>
      <c r="K714" s="151"/>
      <c r="L714" s="152"/>
      <c r="M714" s="150" t="s">
        <v>52</v>
      </c>
    </row>
    <row r="715" spans="1:13" ht="30" customHeight="1">
      <c r="A715" s="149" t="s">
        <v>10131</v>
      </c>
      <c r="B715" s="149" t="s">
        <v>10170</v>
      </c>
      <c r="C715" s="149">
        <v>1</v>
      </c>
      <c r="D715" s="149" t="s">
        <v>10129</v>
      </c>
      <c r="E715" s="151">
        <v>39425</v>
      </c>
      <c r="F715" s="152">
        <v>39425</v>
      </c>
      <c r="G715" s="151">
        <v>145641</v>
      </c>
      <c r="H715" s="152">
        <v>145641</v>
      </c>
      <c r="I715" s="151">
        <v>197090</v>
      </c>
      <c r="J715" s="152">
        <v>197090</v>
      </c>
      <c r="K715" s="151">
        <v>382156</v>
      </c>
      <c r="L715" s="152">
        <v>382156</v>
      </c>
      <c r="M715" s="150" t="s">
        <v>10156</v>
      </c>
    </row>
    <row r="716" spans="1:13" ht="30" customHeight="1">
      <c r="A716" s="149" t="s">
        <v>10133</v>
      </c>
      <c r="B716" s="149" t="s">
        <v>10171</v>
      </c>
      <c r="C716" s="149">
        <v>1</v>
      </c>
      <c r="D716" s="149" t="s">
        <v>10129</v>
      </c>
      <c r="E716" s="151">
        <v>20437</v>
      </c>
      <c r="F716" s="152">
        <v>20437</v>
      </c>
      <c r="G716" s="151">
        <v>309282</v>
      </c>
      <c r="H716" s="152">
        <v>309282</v>
      </c>
      <c r="I716" s="151">
        <v>226116</v>
      </c>
      <c r="J716" s="152">
        <v>226116</v>
      </c>
      <c r="K716" s="151">
        <v>555835</v>
      </c>
      <c r="L716" s="152">
        <v>555835</v>
      </c>
      <c r="M716" s="150" t="s">
        <v>52</v>
      </c>
    </row>
    <row r="717" spans="1:13" ht="30" customHeight="1">
      <c r="A717" s="149" t="s">
        <v>10135</v>
      </c>
      <c r="B717" s="149" t="s">
        <v>10171</v>
      </c>
      <c r="C717" s="149">
        <v>1</v>
      </c>
      <c r="D717" s="149" t="s">
        <v>10129</v>
      </c>
      <c r="E717" s="151">
        <v>48275</v>
      </c>
      <c r="F717" s="152">
        <v>48275</v>
      </c>
      <c r="G717" s="151">
        <v>238646</v>
      </c>
      <c r="H717" s="152">
        <v>238646</v>
      </c>
      <c r="I717" s="151">
        <v>241329</v>
      </c>
      <c r="J717" s="152">
        <v>241329</v>
      </c>
      <c r="K717" s="151">
        <v>528250</v>
      </c>
      <c r="L717" s="152">
        <v>528250</v>
      </c>
      <c r="M717" s="150" t="s">
        <v>52</v>
      </c>
    </row>
    <row r="718" spans="1:13" ht="30" customHeight="1">
      <c r="A718" s="149" t="s">
        <v>10127</v>
      </c>
      <c r="B718" s="149" t="s">
        <v>10172</v>
      </c>
      <c r="C718" s="149">
        <v>1</v>
      </c>
      <c r="D718" s="149" t="s">
        <v>10129</v>
      </c>
      <c r="E718" s="151">
        <v>91381</v>
      </c>
      <c r="F718" s="152">
        <v>91381</v>
      </c>
      <c r="G718" s="151">
        <v>4229951</v>
      </c>
      <c r="H718" s="152">
        <v>4229951</v>
      </c>
      <c r="I718" s="151">
        <v>281020</v>
      </c>
      <c r="J718" s="152">
        <v>281020</v>
      </c>
      <c r="K718" s="151">
        <v>4602352</v>
      </c>
      <c r="L718" s="152">
        <v>4602352</v>
      </c>
      <c r="M718" s="150" t="s">
        <v>52</v>
      </c>
    </row>
    <row r="719" spans="1:13" ht="30" customHeight="1">
      <c r="A719" s="149" t="s">
        <v>10074</v>
      </c>
      <c r="B719" s="149" t="s">
        <v>10153</v>
      </c>
      <c r="C719" s="149">
        <v>8</v>
      </c>
      <c r="D719" s="149" t="s">
        <v>9968</v>
      </c>
      <c r="E719" s="151">
        <v>219859</v>
      </c>
      <c r="F719" s="152">
        <v>1758872</v>
      </c>
      <c r="G719" s="151">
        <v>231761</v>
      </c>
      <c r="H719" s="152">
        <v>1854088</v>
      </c>
      <c r="I719" s="151">
        <v>1210</v>
      </c>
      <c r="J719" s="152">
        <v>9680</v>
      </c>
      <c r="K719" s="151">
        <v>452830</v>
      </c>
      <c r="L719" s="152">
        <v>3622640</v>
      </c>
      <c r="M719" s="150" t="s">
        <v>52</v>
      </c>
    </row>
    <row r="720" spans="1:13" ht="30" customHeight="1">
      <c r="A720" s="149" t="s">
        <v>10139</v>
      </c>
      <c r="B720" s="149" t="s">
        <v>9938</v>
      </c>
      <c r="C720" s="149">
        <v>8</v>
      </c>
      <c r="D720" s="149" t="s">
        <v>9968</v>
      </c>
      <c r="E720" s="151">
        <v>12021</v>
      </c>
      <c r="F720" s="152">
        <v>96168</v>
      </c>
      <c r="G720" s="151">
        <v>26899</v>
      </c>
      <c r="H720" s="152">
        <v>215192</v>
      </c>
      <c r="I720" s="151">
        <v>5236</v>
      </c>
      <c r="J720" s="152">
        <v>41888</v>
      </c>
      <c r="K720" s="151">
        <v>44156</v>
      </c>
      <c r="L720" s="152">
        <v>353248</v>
      </c>
      <c r="M720" s="150" t="s">
        <v>52</v>
      </c>
    </row>
    <row r="721" spans="1:13" ht="30" customHeight="1">
      <c r="A721" s="149" t="s">
        <v>9955</v>
      </c>
      <c r="B721" s="149" t="s">
        <v>10166</v>
      </c>
      <c r="C721" s="149">
        <v>3.1801999999999997E-2</v>
      </c>
      <c r="D721" s="149" t="s">
        <v>9850</v>
      </c>
      <c r="E721" s="151">
        <v>375338</v>
      </c>
      <c r="F721" s="152">
        <v>11936.4</v>
      </c>
      <c r="G721" s="151">
        <v>21359575</v>
      </c>
      <c r="H721" s="152">
        <v>679277.2</v>
      </c>
      <c r="I721" s="151">
        <v>655361</v>
      </c>
      <c r="J721" s="152">
        <v>20841.7</v>
      </c>
      <c r="K721" s="151">
        <v>22390274</v>
      </c>
      <c r="L721" s="152">
        <v>712055.29999999993</v>
      </c>
      <c r="M721" s="150" t="s">
        <v>52</v>
      </c>
    </row>
    <row r="722" spans="1:13" ht="30" customHeight="1">
      <c r="A722" s="149" t="s">
        <v>9860</v>
      </c>
      <c r="B722" s="149"/>
      <c r="C722" s="149"/>
      <c r="D722" s="149"/>
      <c r="E722" s="151"/>
      <c r="F722" s="152">
        <v>2066494</v>
      </c>
      <c r="G722" s="151"/>
      <c r="H722" s="152">
        <v>7672077</v>
      </c>
      <c r="I722" s="151"/>
      <c r="J722" s="152">
        <v>1017964</v>
      </c>
      <c r="K722" s="151"/>
      <c r="L722" s="152">
        <v>10756535</v>
      </c>
      <c r="M722" s="150"/>
    </row>
    <row r="723" spans="1:13" ht="30" customHeight="1">
      <c r="A723" s="149"/>
      <c r="B723" s="149"/>
      <c r="C723" s="149"/>
      <c r="D723" s="149"/>
      <c r="E723" s="151"/>
      <c r="F723" s="152"/>
      <c r="G723" s="151"/>
      <c r="H723" s="152"/>
      <c r="I723" s="151"/>
      <c r="J723" s="152"/>
      <c r="K723" s="151"/>
      <c r="L723" s="152"/>
      <c r="M723" s="150"/>
    </row>
    <row r="724" spans="1:13" ht="30" customHeight="1">
      <c r="A724" s="149" t="s">
        <v>10173</v>
      </c>
      <c r="B724" s="149" t="s">
        <v>3186</v>
      </c>
      <c r="C724" s="149">
        <v>1</v>
      </c>
      <c r="D724" s="149" t="s">
        <v>1855</v>
      </c>
      <c r="E724" s="151"/>
      <c r="F724" s="152"/>
      <c r="G724" s="151"/>
      <c r="H724" s="152"/>
      <c r="I724" s="151"/>
      <c r="J724" s="152"/>
      <c r="K724" s="151"/>
      <c r="L724" s="152"/>
      <c r="M724" s="150" t="s">
        <v>52</v>
      </c>
    </row>
    <row r="725" spans="1:13" ht="30" customHeight="1">
      <c r="A725" s="149" t="s">
        <v>10131</v>
      </c>
      <c r="B725" s="149" t="s">
        <v>10174</v>
      </c>
      <c r="C725" s="149">
        <v>1</v>
      </c>
      <c r="D725" s="149" t="s">
        <v>10129</v>
      </c>
      <c r="E725" s="151">
        <v>43806</v>
      </c>
      <c r="F725" s="152">
        <v>43806</v>
      </c>
      <c r="G725" s="151">
        <v>161824</v>
      </c>
      <c r="H725" s="152">
        <v>161824</v>
      </c>
      <c r="I725" s="151">
        <v>218989</v>
      </c>
      <c r="J725" s="152">
        <v>218989</v>
      </c>
      <c r="K725" s="151">
        <v>424619</v>
      </c>
      <c r="L725" s="152">
        <v>424619</v>
      </c>
      <c r="M725" s="150" t="s">
        <v>10156</v>
      </c>
    </row>
    <row r="726" spans="1:13" ht="30" customHeight="1">
      <c r="A726" s="149" t="s">
        <v>10133</v>
      </c>
      <c r="B726" s="149" t="s">
        <v>10174</v>
      </c>
      <c r="C726" s="149">
        <v>1</v>
      </c>
      <c r="D726" s="149" t="s">
        <v>10129</v>
      </c>
      <c r="E726" s="151">
        <v>18167</v>
      </c>
      <c r="F726" s="152">
        <v>18167</v>
      </c>
      <c r="G726" s="151">
        <v>140985</v>
      </c>
      <c r="H726" s="152">
        <v>140985</v>
      </c>
      <c r="I726" s="151">
        <v>200995</v>
      </c>
      <c r="J726" s="152">
        <v>200995</v>
      </c>
      <c r="K726" s="151">
        <v>360147</v>
      </c>
      <c r="L726" s="152">
        <v>360147</v>
      </c>
      <c r="M726" s="150" t="s">
        <v>52</v>
      </c>
    </row>
    <row r="727" spans="1:13" ht="30" customHeight="1">
      <c r="A727" s="149" t="s">
        <v>10135</v>
      </c>
      <c r="B727" s="149" t="s">
        <v>10174</v>
      </c>
      <c r="C727" s="149">
        <v>1</v>
      </c>
      <c r="D727" s="149" t="s">
        <v>10129</v>
      </c>
      <c r="E727" s="151">
        <v>42911</v>
      </c>
      <c r="F727" s="152">
        <v>42911</v>
      </c>
      <c r="G727" s="151">
        <v>160302</v>
      </c>
      <c r="H727" s="152">
        <v>160302</v>
      </c>
      <c r="I727" s="151">
        <v>214515</v>
      </c>
      <c r="J727" s="152">
        <v>214515</v>
      </c>
      <c r="K727" s="151">
        <v>417728</v>
      </c>
      <c r="L727" s="152">
        <v>417728</v>
      </c>
      <c r="M727" s="150" t="s">
        <v>2712</v>
      </c>
    </row>
    <row r="728" spans="1:13" ht="30" customHeight="1">
      <c r="A728" s="149" t="s">
        <v>10127</v>
      </c>
      <c r="B728" s="149" t="s">
        <v>10175</v>
      </c>
      <c r="C728" s="149">
        <v>1</v>
      </c>
      <c r="D728" s="149" t="s">
        <v>10129</v>
      </c>
      <c r="E728" s="151">
        <v>81228</v>
      </c>
      <c r="F728" s="152">
        <v>81228</v>
      </c>
      <c r="G728" s="151">
        <v>1950105</v>
      </c>
      <c r="H728" s="152">
        <v>1950105</v>
      </c>
      <c r="I728" s="151">
        <v>249796</v>
      </c>
      <c r="J728" s="152">
        <v>249796</v>
      </c>
      <c r="K728" s="151">
        <v>2281129</v>
      </c>
      <c r="L728" s="152">
        <v>2281129</v>
      </c>
      <c r="M728" s="150" t="s">
        <v>10158</v>
      </c>
    </row>
    <row r="729" spans="1:13" ht="30" customHeight="1">
      <c r="A729" s="149" t="s">
        <v>10074</v>
      </c>
      <c r="B729" s="149" t="s">
        <v>10088</v>
      </c>
      <c r="C729" s="149">
        <v>8</v>
      </c>
      <c r="D729" s="149" t="s">
        <v>9968</v>
      </c>
      <c r="E729" s="151">
        <v>220912</v>
      </c>
      <c r="F729" s="152">
        <v>1767296</v>
      </c>
      <c r="G729" s="151">
        <v>106018</v>
      </c>
      <c r="H729" s="152">
        <v>848144</v>
      </c>
      <c r="I729" s="151">
        <v>2157</v>
      </c>
      <c r="J729" s="152">
        <v>17256</v>
      </c>
      <c r="K729" s="151">
        <v>329087</v>
      </c>
      <c r="L729" s="152">
        <v>2632696</v>
      </c>
      <c r="M729" s="150" t="s">
        <v>10159</v>
      </c>
    </row>
    <row r="730" spans="1:13" ht="30" customHeight="1">
      <c r="A730" s="149" t="s">
        <v>10139</v>
      </c>
      <c r="B730" s="149" t="s">
        <v>6674</v>
      </c>
      <c r="C730" s="149">
        <v>8</v>
      </c>
      <c r="D730" s="149" t="s">
        <v>9968</v>
      </c>
      <c r="E730" s="151">
        <v>12021</v>
      </c>
      <c r="F730" s="152">
        <v>96168</v>
      </c>
      <c r="G730" s="151">
        <v>11035</v>
      </c>
      <c r="H730" s="152">
        <v>88280</v>
      </c>
      <c r="I730" s="151">
        <v>4189</v>
      </c>
      <c r="J730" s="152">
        <v>33512</v>
      </c>
      <c r="K730" s="151">
        <v>27245</v>
      </c>
      <c r="L730" s="152">
        <v>217960</v>
      </c>
      <c r="M730" s="150" t="s">
        <v>52</v>
      </c>
    </row>
    <row r="731" spans="1:13" ht="30" customHeight="1">
      <c r="A731" s="149" t="s">
        <v>9955</v>
      </c>
      <c r="B731" s="149" t="s">
        <v>9958</v>
      </c>
      <c r="C731" s="149">
        <v>3.7877000000000001E-2</v>
      </c>
      <c r="D731" s="149" t="s">
        <v>9850</v>
      </c>
      <c r="E731" s="151">
        <v>340992</v>
      </c>
      <c r="F731" s="152">
        <v>12915.7</v>
      </c>
      <c r="G731" s="151">
        <v>8762902</v>
      </c>
      <c r="H731" s="152">
        <v>331912.40000000002</v>
      </c>
      <c r="I731" s="151">
        <v>524288</v>
      </c>
      <c r="J731" s="152">
        <v>19858.400000000001</v>
      </c>
      <c r="K731" s="151">
        <v>9628182</v>
      </c>
      <c r="L731" s="152">
        <v>364686.50000000006</v>
      </c>
      <c r="M731" s="150" t="s">
        <v>10160</v>
      </c>
    </row>
    <row r="732" spans="1:13" ht="30" customHeight="1">
      <c r="A732" s="149" t="s">
        <v>9860</v>
      </c>
      <c r="B732" s="149"/>
      <c r="C732" s="149"/>
      <c r="D732" s="149"/>
      <c r="E732" s="151"/>
      <c r="F732" s="152">
        <v>2062491</v>
      </c>
      <c r="G732" s="151"/>
      <c r="H732" s="152">
        <v>3681552</v>
      </c>
      <c r="I732" s="151"/>
      <c r="J732" s="152">
        <v>954921</v>
      </c>
      <c r="K732" s="151"/>
      <c r="L732" s="152">
        <v>6698964</v>
      </c>
      <c r="M732" s="150"/>
    </row>
    <row r="733" spans="1:13" ht="30" customHeight="1">
      <c r="A733" s="149"/>
      <c r="B733" s="149"/>
      <c r="C733" s="149"/>
      <c r="D733" s="149"/>
      <c r="E733" s="151"/>
      <c r="F733" s="152"/>
      <c r="G733" s="151"/>
      <c r="H733" s="152"/>
      <c r="I733" s="151"/>
      <c r="J733" s="152"/>
      <c r="K733" s="151"/>
      <c r="L733" s="152"/>
      <c r="M733" s="150"/>
    </row>
    <row r="734" spans="1:13" ht="30" customHeight="1">
      <c r="A734" s="149" t="s">
        <v>10176</v>
      </c>
      <c r="B734" s="149" t="s">
        <v>3188</v>
      </c>
      <c r="C734" s="149">
        <v>1</v>
      </c>
      <c r="D734" s="149" t="s">
        <v>1855</v>
      </c>
      <c r="E734" s="151"/>
      <c r="F734" s="152"/>
      <c r="G734" s="151"/>
      <c r="H734" s="152"/>
      <c r="I734" s="151"/>
      <c r="J734" s="152"/>
      <c r="K734" s="151"/>
      <c r="L734" s="152"/>
      <c r="M734" s="150" t="s">
        <v>52</v>
      </c>
    </row>
    <row r="735" spans="1:13" ht="30" customHeight="1">
      <c r="A735" s="149" t="s">
        <v>10127</v>
      </c>
      <c r="B735" s="149" t="s">
        <v>10177</v>
      </c>
      <c r="C735" s="149">
        <v>1</v>
      </c>
      <c r="D735" s="149" t="s">
        <v>10129</v>
      </c>
      <c r="E735" s="151">
        <v>2062491</v>
      </c>
      <c r="F735" s="152">
        <v>2062491</v>
      </c>
      <c r="G735" s="151">
        <v>3681552</v>
      </c>
      <c r="H735" s="152">
        <v>3681552</v>
      </c>
      <c r="I735" s="151">
        <v>954921</v>
      </c>
      <c r="J735" s="152">
        <v>954921</v>
      </c>
      <c r="K735" s="151">
        <v>6698964</v>
      </c>
      <c r="L735" s="152">
        <v>6698964</v>
      </c>
      <c r="M735" s="150" t="s">
        <v>52</v>
      </c>
    </row>
    <row r="736" spans="1:13" ht="30" customHeight="1">
      <c r="A736" s="149" t="s">
        <v>9892</v>
      </c>
      <c r="B736" s="149" t="s">
        <v>9893</v>
      </c>
      <c r="C736" s="149">
        <v>1</v>
      </c>
      <c r="D736" s="149" t="s">
        <v>9894</v>
      </c>
      <c r="E736" s="151">
        <v>0</v>
      </c>
      <c r="F736" s="152">
        <v>0</v>
      </c>
      <c r="G736" s="151">
        <v>0</v>
      </c>
      <c r="H736" s="152">
        <v>257708.6</v>
      </c>
      <c r="I736" s="151">
        <v>0</v>
      </c>
      <c r="J736" s="152">
        <v>0</v>
      </c>
      <c r="K736" s="151">
        <v>0</v>
      </c>
      <c r="L736" s="152">
        <v>257708.6</v>
      </c>
      <c r="M736" s="150" t="s">
        <v>52</v>
      </c>
    </row>
    <row r="737" spans="1:13" ht="30" customHeight="1">
      <c r="A737" s="149" t="s">
        <v>9860</v>
      </c>
      <c r="B737" s="149"/>
      <c r="C737" s="149"/>
      <c r="D737" s="149"/>
      <c r="E737" s="151"/>
      <c r="F737" s="152">
        <v>2062491</v>
      </c>
      <c r="G737" s="151"/>
      <c r="H737" s="152">
        <v>3939260</v>
      </c>
      <c r="I737" s="151"/>
      <c r="J737" s="152">
        <v>954921</v>
      </c>
      <c r="K737" s="151"/>
      <c r="L737" s="152">
        <v>6956672</v>
      </c>
      <c r="M737" s="150"/>
    </row>
    <row r="738" spans="1:13" ht="30" customHeight="1">
      <c r="A738" s="149"/>
      <c r="B738" s="149"/>
      <c r="C738" s="149"/>
      <c r="D738" s="149"/>
      <c r="E738" s="151"/>
      <c r="F738" s="152"/>
      <c r="G738" s="151"/>
      <c r="H738" s="152"/>
      <c r="I738" s="151"/>
      <c r="J738" s="152"/>
      <c r="K738" s="151"/>
      <c r="L738" s="152"/>
      <c r="M738" s="150"/>
    </row>
    <row r="739" spans="1:13" ht="30" customHeight="1">
      <c r="A739" s="149" t="s">
        <v>10178</v>
      </c>
      <c r="B739" s="149" t="s">
        <v>1924</v>
      </c>
      <c r="C739" s="149">
        <v>1</v>
      </c>
      <c r="D739" s="149" t="s">
        <v>1855</v>
      </c>
      <c r="E739" s="151"/>
      <c r="F739" s="152"/>
      <c r="G739" s="151"/>
      <c r="H739" s="152"/>
      <c r="I739" s="151"/>
      <c r="J739" s="152"/>
      <c r="K739" s="151"/>
      <c r="L739" s="152"/>
      <c r="M739" s="150" t="s">
        <v>52</v>
      </c>
    </row>
    <row r="740" spans="1:13" ht="30" customHeight="1">
      <c r="A740" s="149" t="s">
        <v>10131</v>
      </c>
      <c r="B740" s="149" t="s">
        <v>10174</v>
      </c>
      <c r="C740" s="149">
        <v>1</v>
      </c>
      <c r="D740" s="149" t="s">
        <v>10129</v>
      </c>
      <c r="E740" s="151">
        <v>43806</v>
      </c>
      <c r="F740" s="152">
        <v>43806</v>
      </c>
      <c r="G740" s="151">
        <v>161824</v>
      </c>
      <c r="H740" s="152">
        <v>161824</v>
      </c>
      <c r="I740" s="151">
        <v>218989</v>
      </c>
      <c r="J740" s="152">
        <v>218989</v>
      </c>
      <c r="K740" s="151">
        <v>424619</v>
      </c>
      <c r="L740" s="152">
        <v>424619</v>
      </c>
      <c r="M740" s="150" t="s">
        <v>10156</v>
      </c>
    </row>
    <row r="741" spans="1:13" ht="30" customHeight="1">
      <c r="A741" s="149" t="s">
        <v>10133</v>
      </c>
      <c r="B741" s="149" t="s">
        <v>10179</v>
      </c>
      <c r="C741" s="149">
        <v>1</v>
      </c>
      <c r="D741" s="149" t="s">
        <v>10129</v>
      </c>
      <c r="E741" s="151">
        <v>22708</v>
      </c>
      <c r="F741" s="152">
        <v>22708</v>
      </c>
      <c r="G741" s="151">
        <v>343650</v>
      </c>
      <c r="H741" s="152">
        <v>343650</v>
      </c>
      <c r="I741" s="151">
        <v>251243</v>
      </c>
      <c r="J741" s="152">
        <v>251243</v>
      </c>
      <c r="K741" s="151">
        <v>617601</v>
      </c>
      <c r="L741" s="152">
        <v>617601</v>
      </c>
      <c r="M741" s="150" t="s">
        <v>52</v>
      </c>
    </row>
    <row r="742" spans="1:13" ht="30" customHeight="1">
      <c r="A742" s="149" t="s">
        <v>10135</v>
      </c>
      <c r="B742" s="149" t="s">
        <v>10179</v>
      </c>
      <c r="C742" s="149">
        <v>1</v>
      </c>
      <c r="D742" s="149" t="s">
        <v>10129</v>
      </c>
      <c r="E742" s="151">
        <v>53639</v>
      </c>
      <c r="F742" s="152">
        <v>53639</v>
      </c>
      <c r="G742" s="151">
        <v>265162</v>
      </c>
      <c r="H742" s="152">
        <v>265162</v>
      </c>
      <c r="I742" s="151">
        <v>268144</v>
      </c>
      <c r="J742" s="152">
        <v>268144</v>
      </c>
      <c r="K742" s="151">
        <v>586945</v>
      </c>
      <c r="L742" s="152">
        <v>586945</v>
      </c>
      <c r="M742" s="150" t="s">
        <v>52</v>
      </c>
    </row>
    <row r="743" spans="1:13" ht="30" customHeight="1">
      <c r="A743" s="149" t="s">
        <v>10127</v>
      </c>
      <c r="B743" s="149" t="s">
        <v>10180</v>
      </c>
      <c r="C743" s="149">
        <v>1</v>
      </c>
      <c r="D743" s="149" t="s">
        <v>10129</v>
      </c>
      <c r="E743" s="151">
        <v>101535</v>
      </c>
      <c r="F743" s="152">
        <v>101535</v>
      </c>
      <c r="G743" s="151">
        <v>4547126</v>
      </c>
      <c r="H743" s="152">
        <v>4547126</v>
      </c>
      <c r="I743" s="151">
        <v>312245</v>
      </c>
      <c r="J743" s="152">
        <v>312245</v>
      </c>
      <c r="K743" s="151">
        <v>4960906</v>
      </c>
      <c r="L743" s="152">
        <v>4960906</v>
      </c>
      <c r="M743" s="150" t="s">
        <v>52</v>
      </c>
    </row>
    <row r="744" spans="1:13" ht="30" customHeight="1">
      <c r="A744" s="149" t="s">
        <v>10074</v>
      </c>
      <c r="B744" s="149" t="s">
        <v>10153</v>
      </c>
      <c r="C744" s="149">
        <v>1</v>
      </c>
      <c r="D744" s="149" t="s">
        <v>9968</v>
      </c>
      <c r="E744" s="151">
        <v>219859</v>
      </c>
      <c r="F744" s="152">
        <v>219859</v>
      </c>
      <c r="G744" s="151">
        <v>231761</v>
      </c>
      <c r="H744" s="152">
        <v>231761</v>
      </c>
      <c r="I744" s="151">
        <v>1210</v>
      </c>
      <c r="J744" s="152">
        <v>1210</v>
      </c>
      <c r="K744" s="151">
        <v>452830</v>
      </c>
      <c r="L744" s="152">
        <v>452830</v>
      </c>
      <c r="M744" s="150" t="s">
        <v>52</v>
      </c>
    </row>
    <row r="745" spans="1:13" ht="30" customHeight="1">
      <c r="A745" s="149" t="s">
        <v>10139</v>
      </c>
      <c r="B745" s="149" t="s">
        <v>9938</v>
      </c>
      <c r="C745" s="149">
        <v>8</v>
      </c>
      <c r="D745" s="149" t="s">
        <v>9968</v>
      </c>
      <c r="E745" s="151">
        <v>12021</v>
      </c>
      <c r="F745" s="152">
        <v>96168</v>
      </c>
      <c r="G745" s="151">
        <v>26899</v>
      </c>
      <c r="H745" s="152">
        <v>215192</v>
      </c>
      <c r="I745" s="151">
        <v>5236</v>
      </c>
      <c r="J745" s="152">
        <v>41888</v>
      </c>
      <c r="K745" s="151">
        <v>44156</v>
      </c>
      <c r="L745" s="152">
        <v>353248</v>
      </c>
      <c r="M745" s="150" t="s">
        <v>52</v>
      </c>
    </row>
    <row r="746" spans="1:13" ht="30" customHeight="1">
      <c r="A746" s="149" t="s">
        <v>9955</v>
      </c>
      <c r="B746" s="149" t="s">
        <v>10166</v>
      </c>
      <c r="C746" s="149">
        <v>3.7877000000000001E-2</v>
      </c>
      <c r="D746" s="149" t="s">
        <v>9850</v>
      </c>
      <c r="E746" s="151">
        <v>375338</v>
      </c>
      <c r="F746" s="152">
        <v>14216.6</v>
      </c>
      <c r="G746" s="151">
        <v>21359575</v>
      </c>
      <c r="H746" s="152">
        <v>809036.6</v>
      </c>
      <c r="I746" s="151">
        <v>655361</v>
      </c>
      <c r="J746" s="152">
        <v>24823.1</v>
      </c>
      <c r="K746" s="151">
        <v>22390274</v>
      </c>
      <c r="L746" s="152">
        <v>848076.29999999993</v>
      </c>
      <c r="M746" s="150" t="s">
        <v>52</v>
      </c>
    </row>
    <row r="747" spans="1:13" ht="30" customHeight="1">
      <c r="A747" s="149" t="s">
        <v>9860</v>
      </c>
      <c r="B747" s="149"/>
      <c r="C747" s="149"/>
      <c r="D747" s="149"/>
      <c r="E747" s="151"/>
      <c r="F747" s="152">
        <v>551931</v>
      </c>
      <c r="G747" s="151"/>
      <c r="H747" s="152">
        <v>6573751</v>
      </c>
      <c r="I747" s="151"/>
      <c r="J747" s="152">
        <v>1118542</v>
      </c>
      <c r="K747" s="151"/>
      <c r="L747" s="152">
        <v>8244224</v>
      </c>
      <c r="M747" s="150"/>
    </row>
    <row r="748" spans="1:13" ht="30" customHeight="1">
      <c r="A748" s="149"/>
      <c r="B748" s="149"/>
      <c r="C748" s="149"/>
      <c r="D748" s="149"/>
      <c r="E748" s="151"/>
      <c r="F748" s="152"/>
      <c r="G748" s="151"/>
      <c r="H748" s="152"/>
      <c r="I748" s="151"/>
      <c r="J748" s="152"/>
      <c r="K748" s="151"/>
      <c r="L748" s="152"/>
      <c r="M748" s="150"/>
    </row>
    <row r="749" spans="1:13" ht="30" customHeight="1">
      <c r="A749" s="149" t="s">
        <v>10181</v>
      </c>
      <c r="B749" s="149" t="s">
        <v>3191</v>
      </c>
      <c r="C749" s="149">
        <v>1</v>
      </c>
      <c r="D749" s="149" t="s">
        <v>1855</v>
      </c>
      <c r="E749" s="151"/>
      <c r="F749" s="152"/>
      <c r="G749" s="151"/>
      <c r="H749" s="152"/>
      <c r="I749" s="151"/>
      <c r="J749" s="152"/>
      <c r="K749" s="151"/>
      <c r="L749" s="152"/>
      <c r="M749" s="150" t="s">
        <v>52</v>
      </c>
    </row>
    <row r="750" spans="1:13" ht="30" customHeight="1">
      <c r="A750" s="149" t="s">
        <v>10131</v>
      </c>
      <c r="B750" s="149" t="s">
        <v>10182</v>
      </c>
      <c r="C750" s="149">
        <v>1</v>
      </c>
      <c r="D750" s="149" t="s">
        <v>10129</v>
      </c>
      <c r="E750" s="151">
        <v>52567</v>
      </c>
      <c r="F750" s="152">
        <v>52567</v>
      </c>
      <c r="G750" s="151">
        <v>194189</v>
      </c>
      <c r="H750" s="152">
        <v>194189</v>
      </c>
      <c r="I750" s="151">
        <v>262787</v>
      </c>
      <c r="J750" s="152">
        <v>262787</v>
      </c>
      <c r="K750" s="151">
        <v>509543</v>
      </c>
      <c r="L750" s="152">
        <v>509543</v>
      </c>
      <c r="M750" s="150" t="s">
        <v>10156</v>
      </c>
    </row>
    <row r="751" spans="1:13" ht="30" customHeight="1">
      <c r="A751" s="149" t="s">
        <v>10133</v>
      </c>
      <c r="B751" s="149" t="s">
        <v>10182</v>
      </c>
      <c r="C751" s="149">
        <v>1</v>
      </c>
      <c r="D751" s="149" t="s">
        <v>10129</v>
      </c>
      <c r="E751" s="151">
        <v>21800</v>
      </c>
      <c r="F751" s="152">
        <v>21800</v>
      </c>
      <c r="G751" s="151">
        <v>169180</v>
      </c>
      <c r="H751" s="152">
        <v>169180</v>
      </c>
      <c r="I751" s="151">
        <v>241191</v>
      </c>
      <c r="J751" s="152">
        <v>241191</v>
      </c>
      <c r="K751" s="151">
        <v>432171</v>
      </c>
      <c r="L751" s="152">
        <v>432171</v>
      </c>
      <c r="M751" s="150" t="s">
        <v>52</v>
      </c>
    </row>
    <row r="752" spans="1:13" ht="30" customHeight="1">
      <c r="A752" s="149" t="s">
        <v>10135</v>
      </c>
      <c r="B752" s="149" t="s">
        <v>10182</v>
      </c>
      <c r="C752" s="149">
        <v>1</v>
      </c>
      <c r="D752" s="149" t="s">
        <v>10129</v>
      </c>
      <c r="E752" s="151">
        <v>51493</v>
      </c>
      <c r="F752" s="152">
        <v>51493</v>
      </c>
      <c r="G752" s="151">
        <v>192363</v>
      </c>
      <c r="H752" s="152">
        <v>192363</v>
      </c>
      <c r="I752" s="151">
        <v>257418</v>
      </c>
      <c r="J752" s="152">
        <v>257418</v>
      </c>
      <c r="K752" s="151">
        <v>501274</v>
      </c>
      <c r="L752" s="152">
        <v>501274</v>
      </c>
      <c r="M752" s="150" t="s">
        <v>2712</v>
      </c>
    </row>
    <row r="753" spans="1:13" ht="30" customHeight="1">
      <c r="A753" s="149" t="s">
        <v>10127</v>
      </c>
      <c r="B753" s="149" t="s">
        <v>10183</v>
      </c>
      <c r="C753" s="149">
        <v>1</v>
      </c>
      <c r="D753" s="149" t="s">
        <v>10129</v>
      </c>
      <c r="E753" s="151">
        <v>97473</v>
      </c>
      <c r="F753" s="152">
        <v>97473</v>
      </c>
      <c r="G753" s="151">
        <v>2340126</v>
      </c>
      <c r="H753" s="152">
        <v>2340126</v>
      </c>
      <c r="I753" s="151">
        <v>299755</v>
      </c>
      <c r="J753" s="152">
        <v>299755</v>
      </c>
      <c r="K753" s="151">
        <v>2737354</v>
      </c>
      <c r="L753" s="152">
        <v>2737354</v>
      </c>
      <c r="M753" s="150" t="s">
        <v>10158</v>
      </c>
    </row>
    <row r="754" spans="1:13" ht="30" customHeight="1">
      <c r="A754" s="149" t="s">
        <v>10074</v>
      </c>
      <c r="B754" s="149" t="s">
        <v>10088</v>
      </c>
      <c r="C754" s="149">
        <v>10</v>
      </c>
      <c r="D754" s="149" t="s">
        <v>9968</v>
      </c>
      <c r="E754" s="151">
        <v>220912</v>
      </c>
      <c r="F754" s="152">
        <v>2209120</v>
      </c>
      <c r="G754" s="151">
        <v>106018</v>
      </c>
      <c r="H754" s="152">
        <v>1060180</v>
      </c>
      <c r="I754" s="151">
        <v>2157</v>
      </c>
      <c r="J754" s="152">
        <v>21570</v>
      </c>
      <c r="K754" s="151">
        <v>329087</v>
      </c>
      <c r="L754" s="152">
        <v>3290870</v>
      </c>
      <c r="M754" s="150" t="s">
        <v>10159</v>
      </c>
    </row>
    <row r="755" spans="1:13" ht="30" customHeight="1">
      <c r="A755" s="149" t="s">
        <v>10139</v>
      </c>
      <c r="B755" s="149" t="s">
        <v>6674</v>
      </c>
      <c r="C755" s="149">
        <v>10</v>
      </c>
      <c r="D755" s="149" t="s">
        <v>9968</v>
      </c>
      <c r="E755" s="151">
        <v>12021</v>
      </c>
      <c r="F755" s="152">
        <v>120210</v>
      </c>
      <c r="G755" s="151">
        <v>11035</v>
      </c>
      <c r="H755" s="152">
        <v>110350</v>
      </c>
      <c r="I755" s="151">
        <v>4189</v>
      </c>
      <c r="J755" s="152">
        <v>41890</v>
      </c>
      <c r="K755" s="151">
        <v>27245</v>
      </c>
      <c r="L755" s="152">
        <v>272450</v>
      </c>
      <c r="M755" s="150" t="s">
        <v>52</v>
      </c>
    </row>
    <row r="756" spans="1:13" ht="30" customHeight="1">
      <c r="A756" s="149" t="s">
        <v>9955</v>
      </c>
      <c r="B756" s="149" t="s">
        <v>9958</v>
      </c>
      <c r="C756" s="149">
        <v>4.7159E-2</v>
      </c>
      <c r="D756" s="149" t="s">
        <v>9850</v>
      </c>
      <c r="E756" s="151">
        <v>340992</v>
      </c>
      <c r="F756" s="152">
        <v>16080.8</v>
      </c>
      <c r="G756" s="151">
        <v>8762902</v>
      </c>
      <c r="H756" s="152">
        <v>413249.6</v>
      </c>
      <c r="I756" s="151">
        <v>524288</v>
      </c>
      <c r="J756" s="152">
        <v>24724.799999999999</v>
      </c>
      <c r="K756" s="151">
        <v>9628182</v>
      </c>
      <c r="L756" s="152">
        <v>454055.19999999995</v>
      </c>
      <c r="M756" s="150" t="s">
        <v>10160</v>
      </c>
    </row>
    <row r="757" spans="1:13" ht="30" customHeight="1">
      <c r="A757" s="149" t="s">
        <v>9860</v>
      </c>
      <c r="B757" s="149"/>
      <c r="C757" s="149"/>
      <c r="D757" s="149"/>
      <c r="E757" s="151"/>
      <c r="F757" s="152">
        <v>2568743</v>
      </c>
      <c r="G757" s="151"/>
      <c r="H757" s="152">
        <v>4479637</v>
      </c>
      <c r="I757" s="151"/>
      <c r="J757" s="152">
        <v>1149335</v>
      </c>
      <c r="K757" s="151"/>
      <c r="L757" s="152">
        <v>8197715</v>
      </c>
      <c r="M757" s="150"/>
    </row>
    <row r="758" spans="1:13" ht="30" customHeight="1">
      <c r="A758" s="149"/>
      <c r="B758" s="149"/>
      <c r="C758" s="149"/>
      <c r="D758" s="149"/>
      <c r="E758" s="151"/>
      <c r="F758" s="152"/>
      <c r="G758" s="151"/>
      <c r="H758" s="152"/>
      <c r="I758" s="151"/>
      <c r="J758" s="152"/>
      <c r="K758" s="151"/>
      <c r="L758" s="152"/>
      <c r="M758" s="150"/>
    </row>
    <row r="759" spans="1:13" ht="30" customHeight="1">
      <c r="A759" s="149" t="s">
        <v>10184</v>
      </c>
      <c r="B759" s="149" t="s">
        <v>3193</v>
      </c>
      <c r="C759" s="149">
        <v>1</v>
      </c>
      <c r="D759" s="149" t="s">
        <v>1855</v>
      </c>
      <c r="E759" s="151"/>
      <c r="F759" s="152"/>
      <c r="G759" s="151"/>
      <c r="H759" s="152"/>
      <c r="I759" s="151"/>
      <c r="J759" s="152"/>
      <c r="K759" s="151"/>
      <c r="L759" s="152"/>
      <c r="M759" s="150" t="s">
        <v>52</v>
      </c>
    </row>
    <row r="760" spans="1:13" ht="30" customHeight="1">
      <c r="A760" s="149" t="s">
        <v>10127</v>
      </c>
      <c r="B760" s="149" t="s">
        <v>10185</v>
      </c>
      <c r="C760" s="149">
        <v>1</v>
      </c>
      <c r="D760" s="149" t="s">
        <v>10129</v>
      </c>
      <c r="E760" s="151">
        <v>2568743</v>
      </c>
      <c r="F760" s="152">
        <v>2568743</v>
      </c>
      <c r="G760" s="151">
        <v>4479637</v>
      </c>
      <c r="H760" s="152">
        <v>4479637</v>
      </c>
      <c r="I760" s="151">
        <v>1149335</v>
      </c>
      <c r="J760" s="152">
        <v>1149335</v>
      </c>
      <c r="K760" s="151">
        <v>8197715</v>
      </c>
      <c r="L760" s="152">
        <v>8197715</v>
      </c>
      <c r="M760" s="150" t="s">
        <v>52</v>
      </c>
    </row>
    <row r="761" spans="1:13" ht="30" customHeight="1">
      <c r="A761" s="149" t="s">
        <v>9892</v>
      </c>
      <c r="B761" s="149" t="s">
        <v>9893</v>
      </c>
      <c r="C761" s="149">
        <v>1</v>
      </c>
      <c r="D761" s="149" t="s">
        <v>9894</v>
      </c>
      <c r="E761" s="151">
        <v>0</v>
      </c>
      <c r="F761" s="152">
        <v>0</v>
      </c>
      <c r="G761" s="151">
        <v>0</v>
      </c>
      <c r="H761" s="152">
        <v>313574.5</v>
      </c>
      <c r="I761" s="151">
        <v>0</v>
      </c>
      <c r="J761" s="152">
        <v>0</v>
      </c>
      <c r="K761" s="151">
        <v>0</v>
      </c>
      <c r="L761" s="152">
        <v>313574.5</v>
      </c>
      <c r="M761" s="150" t="s">
        <v>52</v>
      </c>
    </row>
    <row r="762" spans="1:13" ht="30" customHeight="1">
      <c r="A762" s="149" t="s">
        <v>9860</v>
      </c>
      <c r="B762" s="149"/>
      <c r="C762" s="149"/>
      <c r="D762" s="149"/>
      <c r="E762" s="151"/>
      <c r="F762" s="152">
        <v>2568743</v>
      </c>
      <c r="G762" s="151"/>
      <c r="H762" s="152">
        <v>4793211</v>
      </c>
      <c r="I762" s="151"/>
      <c r="J762" s="152">
        <v>1149335</v>
      </c>
      <c r="K762" s="151"/>
      <c r="L762" s="152">
        <v>8511289</v>
      </c>
      <c r="M762" s="150"/>
    </row>
    <row r="763" spans="1:13" ht="30" customHeight="1">
      <c r="A763" s="149"/>
      <c r="B763" s="149"/>
      <c r="C763" s="149"/>
      <c r="D763" s="149"/>
      <c r="E763" s="151"/>
      <c r="F763" s="152"/>
      <c r="G763" s="151"/>
      <c r="H763" s="152"/>
      <c r="I763" s="151"/>
      <c r="J763" s="152"/>
      <c r="K763" s="151"/>
      <c r="L763" s="152"/>
      <c r="M763" s="150"/>
    </row>
    <row r="764" spans="1:13" ht="30" customHeight="1">
      <c r="A764" s="149" t="s">
        <v>10186</v>
      </c>
      <c r="B764" s="149" t="s">
        <v>1940</v>
      </c>
      <c r="C764" s="149">
        <v>1</v>
      </c>
      <c r="D764" s="149" t="s">
        <v>1855</v>
      </c>
      <c r="E764" s="151"/>
      <c r="F764" s="152"/>
      <c r="G764" s="151"/>
      <c r="H764" s="152"/>
      <c r="I764" s="151"/>
      <c r="J764" s="152"/>
      <c r="K764" s="151"/>
      <c r="L764" s="152"/>
      <c r="M764" s="150" t="s">
        <v>52</v>
      </c>
    </row>
    <row r="765" spans="1:13" ht="30" customHeight="1">
      <c r="A765" s="149" t="s">
        <v>10131</v>
      </c>
      <c r="B765" s="149" t="s">
        <v>10182</v>
      </c>
      <c r="C765" s="149">
        <v>1</v>
      </c>
      <c r="D765" s="149" t="s">
        <v>10129</v>
      </c>
      <c r="E765" s="151">
        <v>52567</v>
      </c>
      <c r="F765" s="152">
        <v>52567</v>
      </c>
      <c r="G765" s="151">
        <v>194189</v>
      </c>
      <c r="H765" s="152">
        <v>194189</v>
      </c>
      <c r="I765" s="151">
        <v>262787</v>
      </c>
      <c r="J765" s="152">
        <v>262787</v>
      </c>
      <c r="K765" s="151">
        <v>509543</v>
      </c>
      <c r="L765" s="152">
        <v>509543</v>
      </c>
      <c r="M765" s="150" t="s">
        <v>10156</v>
      </c>
    </row>
    <row r="766" spans="1:13" ht="30" customHeight="1">
      <c r="A766" s="149" t="s">
        <v>10133</v>
      </c>
      <c r="B766" s="149" t="s">
        <v>10187</v>
      </c>
      <c r="C766" s="149">
        <v>1</v>
      </c>
      <c r="D766" s="149" t="s">
        <v>10129</v>
      </c>
      <c r="E766" s="151">
        <v>27250</v>
      </c>
      <c r="F766" s="152">
        <v>27250</v>
      </c>
      <c r="G766" s="151">
        <v>412376</v>
      </c>
      <c r="H766" s="152">
        <v>412376</v>
      </c>
      <c r="I766" s="151">
        <v>301488</v>
      </c>
      <c r="J766" s="152">
        <v>301488</v>
      </c>
      <c r="K766" s="151">
        <v>741114</v>
      </c>
      <c r="L766" s="152">
        <v>741114</v>
      </c>
      <c r="M766" s="150" t="s">
        <v>52</v>
      </c>
    </row>
    <row r="767" spans="1:13" ht="30" customHeight="1">
      <c r="A767" s="149" t="s">
        <v>10135</v>
      </c>
      <c r="B767" s="149" t="s">
        <v>10187</v>
      </c>
      <c r="C767" s="149">
        <v>1</v>
      </c>
      <c r="D767" s="149" t="s">
        <v>10129</v>
      </c>
      <c r="E767" s="151">
        <v>64367</v>
      </c>
      <c r="F767" s="152">
        <v>64367</v>
      </c>
      <c r="G767" s="151">
        <v>318195</v>
      </c>
      <c r="H767" s="152">
        <v>318195</v>
      </c>
      <c r="I767" s="151">
        <v>321773</v>
      </c>
      <c r="J767" s="152">
        <v>321773</v>
      </c>
      <c r="K767" s="151">
        <v>704335</v>
      </c>
      <c r="L767" s="152">
        <v>704335</v>
      </c>
      <c r="M767" s="150" t="s">
        <v>52</v>
      </c>
    </row>
    <row r="768" spans="1:13" ht="30" customHeight="1">
      <c r="A768" s="149" t="s">
        <v>10127</v>
      </c>
      <c r="B768" s="149" t="s">
        <v>10188</v>
      </c>
      <c r="C768" s="149">
        <v>1</v>
      </c>
      <c r="D768" s="149" t="s">
        <v>10129</v>
      </c>
      <c r="E768" s="151">
        <v>121842</v>
      </c>
      <c r="F768" s="152">
        <v>121842</v>
      </c>
      <c r="G768" s="151">
        <v>5639935</v>
      </c>
      <c r="H768" s="152">
        <v>5639935</v>
      </c>
      <c r="I768" s="151">
        <v>374694</v>
      </c>
      <c r="J768" s="152">
        <v>374694</v>
      </c>
      <c r="K768" s="151">
        <v>6136471</v>
      </c>
      <c r="L768" s="152">
        <v>6136471</v>
      </c>
      <c r="M768" s="150" t="s">
        <v>52</v>
      </c>
    </row>
    <row r="769" spans="1:13" ht="30" customHeight="1">
      <c r="A769" s="149" t="s">
        <v>10074</v>
      </c>
      <c r="B769" s="149" t="s">
        <v>10153</v>
      </c>
      <c r="C769" s="149">
        <v>10</v>
      </c>
      <c r="D769" s="149" t="s">
        <v>9968</v>
      </c>
      <c r="E769" s="151">
        <v>219859</v>
      </c>
      <c r="F769" s="152">
        <v>2198590</v>
      </c>
      <c r="G769" s="151">
        <v>231761</v>
      </c>
      <c r="H769" s="152">
        <v>2317610</v>
      </c>
      <c r="I769" s="151">
        <v>1210</v>
      </c>
      <c r="J769" s="152">
        <v>12100</v>
      </c>
      <c r="K769" s="151">
        <v>452830</v>
      </c>
      <c r="L769" s="152">
        <v>4528300</v>
      </c>
      <c r="M769" s="150" t="s">
        <v>52</v>
      </c>
    </row>
    <row r="770" spans="1:13" ht="30" customHeight="1">
      <c r="A770" s="149" t="s">
        <v>10139</v>
      </c>
      <c r="B770" s="149" t="s">
        <v>9938</v>
      </c>
      <c r="C770" s="149">
        <v>10</v>
      </c>
      <c r="D770" s="149" t="s">
        <v>9968</v>
      </c>
      <c r="E770" s="151">
        <v>12021</v>
      </c>
      <c r="F770" s="152">
        <v>120210</v>
      </c>
      <c r="G770" s="151">
        <v>26899</v>
      </c>
      <c r="H770" s="152">
        <v>268990</v>
      </c>
      <c r="I770" s="151">
        <v>5236</v>
      </c>
      <c r="J770" s="152">
        <v>52360</v>
      </c>
      <c r="K770" s="151">
        <v>44156</v>
      </c>
      <c r="L770" s="152">
        <v>441560</v>
      </c>
      <c r="M770" s="150" t="s">
        <v>52</v>
      </c>
    </row>
    <row r="771" spans="1:13" ht="30" customHeight="1">
      <c r="A771" s="149" t="s">
        <v>9955</v>
      </c>
      <c r="B771" s="149" t="s">
        <v>10166</v>
      </c>
      <c r="C771" s="149">
        <v>4.7159E-2</v>
      </c>
      <c r="D771" s="149" t="s">
        <v>9850</v>
      </c>
      <c r="E771" s="151">
        <v>375338</v>
      </c>
      <c r="F771" s="152">
        <v>17700.5</v>
      </c>
      <c r="G771" s="151">
        <v>21359575</v>
      </c>
      <c r="H771" s="152">
        <v>1007296.1</v>
      </c>
      <c r="I771" s="151">
        <v>655361</v>
      </c>
      <c r="J771" s="152">
        <v>30906.1</v>
      </c>
      <c r="K771" s="151">
        <v>22390274</v>
      </c>
      <c r="L771" s="152">
        <v>1055902.7</v>
      </c>
      <c r="M771" s="150" t="s">
        <v>52</v>
      </c>
    </row>
    <row r="772" spans="1:13" ht="30" customHeight="1">
      <c r="A772" s="149" t="s">
        <v>9860</v>
      </c>
      <c r="B772" s="149"/>
      <c r="C772" s="149"/>
      <c r="D772" s="149"/>
      <c r="E772" s="151"/>
      <c r="F772" s="152">
        <v>2602526</v>
      </c>
      <c r="G772" s="151"/>
      <c r="H772" s="152">
        <v>10158591</v>
      </c>
      <c r="I772" s="151"/>
      <c r="J772" s="152">
        <v>1356108</v>
      </c>
      <c r="K772" s="151"/>
      <c r="L772" s="152">
        <v>14117225</v>
      </c>
      <c r="M772" s="150"/>
    </row>
    <row r="773" spans="1:13" ht="30" customHeight="1">
      <c r="A773" s="149"/>
      <c r="B773" s="149"/>
      <c r="C773" s="149"/>
      <c r="D773" s="149"/>
      <c r="E773" s="151"/>
      <c r="F773" s="152"/>
      <c r="G773" s="151"/>
      <c r="H773" s="152"/>
      <c r="I773" s="151"/>
      <c r="J773" s="152"/>
      <c r="K773" s="151"/>
      <c r="L773" s="152"/>
      <c r="M773" s="150"/>
    </row>
    <row r="774" spans="1:13" ht="30" customHeight="1">
      <c r="A774" s="149" t="s">
        <v>10189</v>
      </c>
      <c r="B774" s="149" t="s">
        <v>1946</v>
      </c>
      <c r="C774" s="149">
        <v>1</v>
      </c>
      <c r="D774" s="149" t="s">
        <v>1855</v>
      </c>
      <c r="E774" s="151"/>
      <c r="F774" s="152"/>
      <c r="G774" s="151"/>
      <c r="H774" s="152"/>
      <c r="I774" s="151"/>
      <c r="J774" s="152"/>
      <c r="K774" s="151"/>
      <c r="L774" s="152"/>
      <c r="M774" s="150" t="s">
        <v>52</v>
      </c>
    </row>
    <row r="775" spans="1:13" ht="30" customHeight="1">
      <c r="A775" s="149" t="s">
        <v>10127</v>
      </c>
      <c r="B775" s="149" t="s">
        <v>10190</v>
      </c>
      <c r="C775" s="149">
        <v>5</v>
      </c>
      <c r="D775" s="149" t="s">
        <v>10129</v>
      </c>
      <c r="E775" s="151">
        <v>2066494</v>
      </c>
      <c r="F775" s="152">
        <v>10332470</v>
      </c>
      <c r="G775" s="151">
        <v>7672077</v>
      </c>
      <c r="H775" s="152">
        <v>38360385</v>
      </c>
      <c r="I775" s="151">
        <v>1017964</v>
      </c>
      <c r="J775" s="152">
        <v>5089820</v>
      </c>
      <c r="K775" s="151">
        <v>10756535</v>
      </c>
      <c r="L775" s="152">
        <v>53782675</v>
      </c>
      <c r="M775" s="150" t="s">
        <v>52</v>
      </c>
    </row>
    <row r="776" spans="1:13" ht="30" customHeight="1">
      <c r="A776" s="149" t="s">
        <v>10191</v>
      </c>
      <c r="B776" s="149" t="s">
        <v>10192</v>
      </c>
      <c r="C776" s="149">
        <v>0.155</v>
      </c>
      <c r="D776" s="149" t="s">
        <v>9850</v>
      </c>
      <c r="E776" s="151">
        <v>1308203</v>
      </c>
      <c r="F776" s="152">
        <v>202771.4</v>
      </c>
      <c r="G776" s="151">
        <v>33440670</v>
      </c>
      <c r="H776" s="152">
        <v>5183303.8</v>
      </c>
      <c r="I776" s="151">
        <v>2975109</v>
      </c>
      <c r="J776" s="152">
        <v>461141.8</v>
      </c>
      <c r="K776" s="151">
        <v>37723982</v>
      </c>
      <c r="L776" s="152">
        <v>5847217</v>
      </c>
      <c r="M776" s="150" t="s">
        <v>52</v>
      </c>
    </row>
    <row r="777" spans="1:13" ht="30" customHeight="1">
      <c r="A777" s="149" t="s">
        <v>9943</v>
      </c>
      <c r="B777" s="149" t="s">
        <v>10193</v>
      </c>
      <c r="C777" s="149">
        <v>0.155</v>
      </c>
      <c r="D777" s="149" t="s">
        <v>9850</v>
      </c>
      <c r="E777" s="151">
        <v>2791133</v>
      </c>
      <c r="F777" s="152">
        <v>432625.6</v>
      </c>
      <c r="G777" s="151">
        <v>6238998</v>
      </c>
      <c r="H777" s="152">
        <v>967044.6</v>
      </c>
      <c r="I777" s="151">
        <v>0</v>
      </c>
      <c r="J777" s="152">
        <v>0</v>
      </c>
      <c r="K777" s="151">
        <v>9030131</v>
      </c>
      <c r="L777" s="152">
        <v>1399670.2</v>
      </c>
      <c r="M777" s="150" t="s">
        <v>52</v>
      </c>
    </row>
    <row r="778" spans="1:13" ht="30" customHeight="1">
      <c r="A778" s="149" t="s">
        <v>9955</v>
      </c>
      <c r="B778" s="149" t="s">
        <v>10166</v>
      </c>
      <c r="C778" s="149">
        <v>0.155</v>
      </c>
      <c r="D778" s="149" t="s">
        <v>9850</v>
      </c>
      <c r="E778" s="151">
        <v>375338</v>
      </c>
      <c r="F778" s="152">
        <v>58177.3</v>
      </c>
      <c r="G778" s="151">
        <v>21359575</v>
      </c>
      <c r="H778" s="152">
        <v>3310734.1</v>
      </c>
      <c r="I778" s="151">
        <v>655361</v>
      </c>
      <c r="J778" s="152">
        <v>101580.9</v>
      </c>
      <c r="K778" s="151">
        <v>22390274</v>
      </c>
      <c r="L778" s="152">
        <v>3470492.3</v>
      </c>
      <c r="M778" s="150" t="s">
        <v>52</v>
      </c>
    </row>
    <row r="779" spans="1:13" ht="30" customHeight="1">
      <c r="A779" s="149" t="s">
        <v>9860</v>
      </c>
      <c r="B779" s="149"/>
      <c r="C779" s="149"/>
      <c r="D779" s="149"/>
      <c r="E779" s="151"/>
      <c r="F779" s="152">
        <v>11026044</v>
      </c>
      <c r="G779" s="151"/>
      <c r="H779" s="152">
        <v>47821467</v>
      </c>
      <c r="I779" s="151"/>
      <c r="J779" s="152">
        <v>5652542</v>
      </c>
      <c r="K779" s="151"/>
      <c r="L779" s="152">
        <v>64500053</v>
      </c>
      <c r="M779" s="150"/>
    </row>
    <row r="780" spans="1:13" ht="30" customHeight="1">
      <c r="A780" s="149"/>
      <c r="B780" s="149"/>
      <c r="C780" s="149"/>
      <c r="D780" s="149"/>
      <c r="E780" s="151"/>
      <c r="F780" s="152"/>
      <c r="G780" s="151"/>
      <c r="H780" s="152"/>
      <c r="I780" s="151"/>
      <c r="J780" s="152"/>
      <c r="K780" s="151"/>
      <c r="L780" s="152"/>
      <c r="M780" s="150"/>
    </row>
    <row r="781" spans="1:13" ht="30" customHeight="1">
      <c r="A781" s="149" t="s">
        <v>10194</v>
      </c>
      <c r="B781" s="149" t="s">
        <v>1953</v>
      </c>
      <c r="C781" s="149">
        <v>1</v>
      </c>
      <c r="D781" s="149" t="s">
        <v>1855</v>
      </c>
      <c r="E781" s="151"/>
      <c r="F781" s="152"/>
      <c r="G781" s="151"/>
      <c r="H781" s="152"/>
      <c r="I781" s="151"/>
      <c r="J781" s="152"/>
      <c r="K781" s="151"/>
      <c r="L781" s="152"/>
      <c r="M781" s="150" t="s">
        <v>52</v>
      </c>
    </row>
    <row r="782" spans="1:13" ht="30" customHeight="1">
      <c r="A782" s="149" t="s">
        <v>10195</v>
      </c>
      <c r="B782" s="149" t="s">
        <v>10196</v>
      </c>
      <c r="C782" s="149">
        <v>1</v>
      </c>
      <c r="D782" s="149" t="s">
        <v>10129</v>
      </c>
      <c r="E782" s="151">
        <v>5575</v>
      </c>
      <c r="F782" s="152">
        <v>5575</v>
      </c>
      <c r="G782" s="151">
        <v>42332</v>
      </c>
      <c r="H782" s="152">
        <v>42332</v>
      </c>
      <c r="I782" s="151">
        <v>26293</v>
      </c>
      <c r="J782" s="152">
        <v>26293</v>
      </c>
      <c r="K782" s="151">
        <v>74200</v>
      </c>
      <c r="L782" s="152">
        <v>74200</v>
      </c>
      <c r="M782" s="150" t="s">
        <v>52</v>
      </c>
    </row>
    <row r="783" spans="1:13" ht="30" customHeight="1">
      <c r="A783" s="149" t="s">
        <v>10197</v>
      </c>
      <c r="B783" s="149" t="s">
        <v>10196</v>
      </c>
      <c r="C783" s="149">
        <v>1</v>
      </c>
      <c r="D783" s="149" t="s">
        <v>10129</v>
      </c>
      <c r="E783" s="151">
        <v>3633</v>
      </c>
      <c r="F783" s="152">
        <v>3633</v>
      </c>
      <c r="G783" s="151">
        <v>28194</v>
      </c>
      <c r="H783" s="152">
        <v>28194</v>
      </c>
      <c r="I783" s="151">
        <v>40196</v>
      </c>
      <c r="J783" s="152">
        <v>40196</v>
      </c>
      <c r="K783" s="151">
        <v>72023</v>
      </c>
      <c r="L783" s="152">
        <v>72023</v>
      </c>
      <c r="M783" s="150" t="s">
        <v>52</v>
      </c>
    </row>
    <row r="784" spans="1:13" ht="30" customHeight="1">
      <c r="A784" s="149" t="s">
        <v>10198</v>
      </c>
      <c r="B784" s="149" t="s">
        <v>10196</v>
      </c>
      <c r="C784" s="149">
        <v>1</v>
      </c>
      <c r="D784" s="149" t="s">
        <v>10129</v>
      </c>
      <c r="E784" s="151">
        <v>5575</v>
      </c>
      <c r="F784" s="152">
        <v>5575</v>
      </c>
      <c r="G784" s="151">
        <v>42330</v>
      </c>
      <c r="H784" s="152">
        <v>42330</v>
      </c>
      <c r="I784" s="151">
        <v>26290</v>
      </c>
      <c r="J784" s="152">
        <v>26290</v>
      </c>
      <c r="K784" s="151">
        <v>74195</v>
      </c>
      <c r="L784" s="152">
        <v>74195</v>
      </c>
      <c r="M784" s="150" t="s">
        <v>52</v>
      </c>
    </row>
    <row r="785" spans="1:13" ht="30" customHeight="1">
      <c r="A785" s="149" t="s">
        <v>10199</v>
      </c>
      <c r="B785" s="149" t="s">
        <v>10196</v>
      </c>
      <c r="C785" s="149">
        <v>1</v>
      </c>
      <c r="D785" s="149" t="s">
        <v>10129</v>
      </c>
      <c r="E785" s="151">
        <v>3221</v>
      </c>
      <c r="F785" s="152">
        <v>3221</v>
      </c>
      <c r="G785" s="151">
        <v>57185</v>
      </c>
      <c r="H785" s="152">
        <v>57185</v>
      </c>
      <c r="I785" s="151">
        <v>8367</v>
      </c>
      <c r="J785" s="152">
        <v>8367</v>
      </c>
      <c r="K785" s="151">
        <v>68773</v>
      </c>
      <c r="L785" s="152">
        <v>68773</v>
      </c>
      <c r="M785" s="150" t="s">
        <v>52</v>
      </c>
    </row>
    <row r="786" spans="1:13" ht="30" customHeight="1">
      <c r="A786" s="149" t="s">
        <v>9860</v>
      </c>
      <c r="B786" s="149"/>
      <c r="C786" s="149"/>
      <c r="D786" s="149"/>
      <c r="E786" s="151"/>
      <c r="F786" s="152">
        <v>18004</v>
      </c>
      <c r="G786" s="151"/>
      <c r="H786" s="152">
        <v>170041</v>
      </c>
      <c r="I786" s="151"/>
      <c r="J786" s="152">
        <v>101146</v>
      </c>
      <c r="K786" s="151"/>
      <c r="L786" s="152">
        <v>289191</v>
      </c>
      <c r="M786" s="150"/>
    </row>
    <row r="787" spans="1:13" ht="30" customHeight="1">
      <c r="A787" s="149"/>
      <c r="B787" s="149"/>
      <c r="C787" s="149"/>
      <c r="D787" s="149"/>
      <c r="E787" s="151"/>
      <c r="F787" s="152"/>
      <c r="G787" s="151"/>
      <c r="H787" s="152"/>
      <c r="I787" s="151"/>
      <c r="J787" s="152"/>
      <c r="K787" s="151"/>
      <c r="L787" s="152"/>
      <c r="M787" s="150"/>
    </row>
    <row r="788" spans="1:13" ht="30" customHeight="1">
      <c r="A788" s="149" t="s">
        <v>10200</v>
      </c>
      <c r="B788" s="149" t="s">
        <v>1959</v>
      </c>
      <c r="C788" s="149">
        <v>1</v>
      </c>
      <c r="D788" s="149" t="s">
        <v>1855</v>
      </c>
      <c r="E788" s="151"/>
      <c r="F788" s="152"/>
      <c r="G788" s="151"/>
      <c r="H788" s="152"/>
      <c r="I788" s="151"/>
      <c r="J788" s="152"/>
      <c r="K788" s="151"/>
      <c r="L788" s="152"/>
      <c r="M788" s="150" t="s">
        <v>52</v>
      </c>
    </row>
    <row r="789" spans="1:13" ht="30" customHeight="1">
      <c r="A789" s="149" t="s">
        <v>10201</v>
      </c>
      <c r="B789" s="149" t="s">
        <v>10196</v>
      </c>
      <c r="C789" s="149">
        <v>1</v>
      </c>
      <c r="D789" s="149" t="s">
        <v>10129</v>
      </c>
      <c r="E789" s="151">
        <v>18004</v>
      </c>
      <c r="F789" s="152">
        <v>18004</v>
      </c>
      <c r="G789" s="151">
        <v>170041</v>
      </c>
      <c r="H789" s="152">
        <v>170041</v>
      </c>
      <c r="I789" s="151">
        <v>101146</v>
      </c>
      <c r="J789" s="152">
        <v>101146</v>
      </c>
      <c r="K789" s="151">
        <v>289191</v>
      </c>
      <c r="L789" s="152">
        <v>289191</v>
      </c>
      <c r="M789" s="150" t="s">
        <v>52</v>
      </c>
    </row>
    <row r="790" spans="1:13" ht="30" customHeight="1">
      <c r="A790" s="149" t="s">
        <v>9892</v>
      </c>
      <c r="B790" s="149" t="s">
        <v>9893</v>
      </c>
      <c r="C790" s="149">
        <v>1</v>
      </c>
      <c r="D790" s="149" t="s">
        <v>9894</v>
      </c>
      <c r="E790" s="151">
        <v>0</v>
      </c>
      <c r="F790" s="152">
        <v>0</v>
      </c>
      <c r="G790" s="151">
        <v>0</v>
      </c>
      <c r="H790" s="152">
        <v>11902.8</v>
      </c>
      <c r="I790" s="151">
        <v>0</v>
      </c>
      <c r="J790" s="152">
        <v>0</v>
      </c>
      <c r="K790" s="151">
        <v>0</v>
      </c>
      <c r="L790" s="152">
        <v>11902.8</v>
      </c>
      <c r="M790" s="150" t="s">
        <v>52</v>
      </c>
    </row>
    <row r="791" spans="1:13" ht="30" customHeight="1">
      <c r="A791" s="149" t="s">
        <v>9860</v>
      </c>
      <c r="B791" s="149"/>
      <c r="C791" s="149"/>
      <c r="D791" s="149"/>
      <c r="E791" s="151"/>
      <c r="F791" s="152">
        <v>18004</v>
      </c>
      <c r="G791" s="151"/>
      <c r="H791" s="152">
        <v>181943</v>
      </c>
      <c r="I791" s="151"/>
      <c r="J791" s="152">
        <v>101146</v>
      </c>
      <c r="K791" s="151"/>
      <c r="L791" s="152">
        <v>301093</v>
      </c>
      <c r="M791" s="150"/>
    </row>
    <row r="792" spans="1:13" ht="30" customHeight="1">
      <c r="A792" s="149"/>
      <c r="B792" s="149"/>
      <c r="C792" s="149"/>
      <c r="D792" s="149"/>
      <c r="E792" s="151"/>
      <c r="F792" s="152"/>
      <c r="G792" s="151"/>
      <c r="H792" s="152"/>
      <c r="I792" s="151"/>
      <c r="J792" s="152"/>
      <c r="K792" s="151"/>
      <c r="L792" s="152"/>
      <c r="M792" s="150"/>
    </row>
    <row r="793" spans="1:13" ht="30" customHeight="1">
      <c r="A793" s="149" t="s">
        <v>10202</v>
      </c>
      <c r="B793" s="149" t="s">
        <v>1963</v>
      </c>
      <c r="C793" s="149">
        <v>1</v>
      </c>
      <c r="D793" s="149" t="s">
        <v>1855</v>
      </c>
      <c r="E793" s="151"/>
      <c r="F793" s="152"/>
      <c r="G793" s="151"/>
      <c r="H793" s="152"/>
      <c r="I793" s="151"/>
      <c r="J793" s="152"/>
      <c r="K793" s="151"/>
      <c r="L793" s="152"/>
      <c r="M793" s="150" t="s">
        <v>52</v>
      </c>
    </row>
    <row r="794" spans="1:13" ht="30" customHeight="1">
      <c r="A794" s="149" t="s">
        <v>10198</v>
      </c>
      <c r="B794" s="149" t="s">
        <v>10196</v>
      </c>
      <c r="C794" s="149">
        <v>1</v>
      </c>
      <c r="D794" s="149" t="s">
        <v>10129</v>
      </c>
      <c r="E794" s="151">
        <v>5575</v>
      </c>
      <c r="F794" s="152">
        <v>5575</v>
      </c>
      <c r="G794" s="151">
        <v>42330</v>
      </c>
      <c r="H794" s="152">
        <v>42330</v>
      </c>
      <c r="I794" s="151">
        <v>26290</v>
      </c>
      <c r="J794" s="152">
        <v>26290</v>
      </c>
      <c r="K794" s="151">
        <v>74195</v>
      </c>
      <c r="L794" s="152">
        <v>74195</v>
      </c>
      <c r="M794" s="150" t="s">
        <v>52</v>
      </c>
    </row>
    <row r="795" spans="1:13" ht="30" customHeight="1">
      <c r="A795" s="149" t="s">
        <v>10203</v>
      </c>
      <c r="B795" s="149" t="s">
        <v>10204</v>
      </c>
      <c r="C795" s="149">
        <v>1</v>
      </c>
      <c r="D795" s="149" t="s">
        <v>10129</v>
      </c>
      <c r="E795" s="151">
        <v>14590</v>
      </c>
      <c r="F795" s="152">
        <v>14590</v>
      </c>
      <c r="G795" s="151">
        <v>68725</v>
      </c>
      <c r="H795" s="152">
        <v>68725</v>
      </c>
      <c r="I795" s="151">
        <v>40196</v>
      </c>
      <c r="J795" s="152">
        <v>40196</v>
      </c>
      <c r="K795" s="151">
        <v>123511</v>
      </c>
      <c r="L795" s="152">
        <v>123511</v>
      </c>
      <c r="M795" s="150" t="s">
        <v>52</v>
      </c>
    </row>
    <row r="796" spans="1:13" ht="30" customHeight="1">
      <c r="A796" s="149" t="s">
        <v>10205</v>
      </c>
      <c r="B796" s="149" t="s">
        <v>10204</v>
      </c>
      <c r="C796" s="149">
        <v>1</v>
      </c>
      <c r="D796" s="149" t="s">
        <v>10129</v>
      </c>
      <c r="E796" s="151">
        <v>13542</v>
      </c>
      <c r="F796" s="152">
        <v>13542</v>
      </c>
      <c r="G796" s="151">
        <v>95221</v>
      </c>
      <c r="H796" s="152">
        <v>95221</v>
      </c>
      <c r="I796" s="151">
        <v>26293</v>
      </c>
      <c r="J796" s="152">
        <v>26293</v>
      </c>
      <c r="K796" s="151">
        <v>135056</v>
      </c>
      <c r="L796" s="152">
        <v>135056</v>
      </c>
      <c r="M796" s="150" t="s">
        <v>52</v>
      </c>
    </row>
    <row r="797" spans="1:13" ht="30" customHeight="1">
      <c r="A797" s="149" t="s">
        <v>10199</v>
      </c>
      <c r="B797" s="149" t="s">
        <v>10204</v>
      </c>
      <c r="C797" s="149">
        <v>1</v>
      </c>
      <c r="D797" s="149" t="s">
        <v>10129</v>
      </c>
      <c r="E797" s="151">
        <v>5756</v>
      </c>
      <c r="F797" s="152">
        <v>5756</v>
      </c>
      <c r="G797" s="151">
        <v>112266</v>
      </c>
      <c r="H797" s="152">
        <v>112266</v>
      </c>
      <c r="I797" s="151">
        <v>8367</v>
      </c>
      <c r="J797" s="152">
        <v>8367</v>
      </c>
      <c r="K797" s="151">
        <v>126389</v>
      </c>
      <c r="L797" s="152">
        <v>126389</v>
      </c>
      <c r="M797" s="150" t="s">
        <v>52</v>
      </c>
    </row>
    <row r="798" spans="1:13" ht="30" customHeight="1">
      <c r="A798" s="149" t="s">
        <v>9860</v>
      </c>
      <c r="B798" s="149"/>
      <c r="C798" s="149"/>
      <c r="D798" s="149"/>
      <c r="E798" s="151"/>
      <c r="F798" s="152">
        <v>39463</v>
      </c>
      <c r="G798" s="151"/>
      <c r="H798" s="152">
        <v>318542</v>
      </c>
      <c r="I798" s="151"/>
      <c r="J798" s="152">
        <v>101146</v>
      </c>
      <c r="K798" s="151"/>
      <c r="L798" s="152">
        <v>459151</v>
      </c>
      <c r="M798" s="150"/>
    </row>
    <row r="799" spans="1:13" ht="30" customHeight="1">
      <c r="A799" s="149"/>
      <c r="B799" s="149"/>
      <c r="C799" s="149"/>
      <c r="D799" s="149"/>
      <c r="E799" s="151"/>
      <c r="F799" s="152"/>
      <c r="G799" s="151"/>
      <c r="H799" s="152"/>
      <c r="I799" s="151"/>
      <c r="J799" s="152"/>
      <c r="K799" s="151"/>
      <c r="L799" s="152"/>
      <c r="M799" s="150"/>
    </row>
    <row r="800" spans="1:13" ht="30" customHeight="1">
      <c r="A800" s="149" t="s">
        <v>10206</v>
      </c>
      <c r="B800" s="149" t="s">
        <v>1995</v>
      </c>
      <c r="C800" s="149">
        <v>1</v>
      </c>
      <c r="D800" s="149" t="s">
        <v>960</v>
      </c>
      <c r="E800" s="151"/>
      <c r="F800" s="152"/>
      <c r="G800" s="151"/>
      <c r="H800" s="152"/>
      <c r="I800" s="151"/>
      <c r="J800" s="152"/>
      <c r="K800" s="151"/>
      <c r="L800" s="152"/>
      <c r="M800" s="150" t="s">
        <v>52</v>
      </c>
    </row>
    <row r="801" spans="1:13" ht="30" customHeight="1">
      <c r="A801" s="149" t="s">
        <v>10207</v>
      </c>
      <c r="B801" s="149" t="s">
        <v>10208</v>
      </c>
      <c r="C801" s="149">
        <v>1</v>
      </c>
      <c r="D801" s="149" t="s">
        <v>9850</v>
      </c>
      <c r="E801" s="151">
        <v>377644</v>
      </c>
      <c r="F801" s="152">
        <v>377644</v>
      </c>
      <c r="G801" s="151">
        <v>2423422</v>
      </c>
      <c r="H801" s="152">
        <v>2423422</v>
      </c>
      <c r="I801" s="151">
        <v>77121</v>
      </c>
      <c r="J801" s="152">
        <v>77121</v>
      </c>
      <c r="K801" s="151">
        <v>2878187</v>
      </c>
      <c r="L801" s="152">
        <v>2878187</v>
      </c>
      <c r="M801" s="150" t="s">
        <v>52</v>
      </c>
    </row>
    <row r="802" spans="1:13" ht="30" customHeight="1">
      <c r="A802" s="149" t="s">
        <v>9892</v>
      </c>
      <c r="B802" s="149" t="s">
        <v>9893</v>
      </c>
      <c r="C802" s="149">
        <v>1</v>
      </c>
      <c r="D802" s="149" t="s">
        <v>9894</v>
      </c>
      <c r="E802" s="151">
        <v>0</v>
      </c>
      <c r="F802" s="152">
        <v>0</v>
      </c>
      <c r="G802" s="151">
        <v>0</v>
      </c>
      <c r="H802" s="152">
        <v>169639.5</v>
      </c>
      <c r="I802" s="151">
        <v>0</v>
      </c>
      <c r="J802" s="152">
        <v>0</v>
      </c>
      <c r="K802" s="151">
        <v>0</v>
      </c>
      <c r="L802" s="152">
        <v>169639.5</v>
      </c>
      <c r="M802" s="150" t="s">
        <v>52</v>
      </c>
    </row>
    <row r="803" spans="1:13" ht="30" customHeight="1">
      <c r="A803" s="149" t="s">
        <v>10209</v>
      </c>
      <c r="B803" s="149" t="s">
        <v>6674</v>
      </c>
      <c r="C803" s="149">
        <v>0</v>
      </c>
      <c r="D803" s="149" t="s">
        <v>10210</v>
      </c>
      <c r="E803" s="151">
        <v>0</v>
      </c>
      <c r="F803" s="152">
        <v>0</v>
      </c>
      <c r="G803" s="151">
        <v>0</v>
      </c>
      <c r="H803" s="152">
        <v>0</v>
      </c>
      <c r="I803" s="151">
        <v>0</v>
      </c>
      <c r="J803" s="152">
        <v>0</v>
      </c>
      <c r="K803" s="151">
        <v>0</v>
      </c>
      <c r="L803" s="152">
        <v>0</v>
      </c>
      <c r="M803" s="150" t="s">
        <v>52</v>
      </c>
    </row>
    <row r="804" spans="1:13" ht="30" customHeight="1">
      <c r="A804" s="149" t="s">
        <v>9860</v>
      </c>
      <c r="B804" s="149"/>
      <c r="C804" s="149"/>
      <c r="D804" s="149"/>
      <c r="E804" s="151"/>
      <c r="F804" s="152">
        <v>377644</v>
      </c>
      <c r="G804" s="151"/>
      <c r="H804" s="152">
        <v>2593061</v>
      </c>
      <c r="I804" s="151"/>
      <c r="J804" s="152">
        <v>77121</v>
      </c>
      <c r="K804" s="151"/>
      <c r="L804" s="152">
        <v>3047826</v>
      </c>
      <c r="M804" s="150"/>
    </row>
    <row r="805" spans="1:13" ht="30" customHeight="1">
      <c r="A805" s="149"/>
      <c r="B805" s="149"/>
      <c r="C805" s="149"/>
      <c r="D805" s="149"/>
      <c r="E805" s="151"/>
      <c r="F805" s="152"/>
      <c r="G805" s="151"/>
      <c r="H805" s="152"/>
      <c r="I805" s="151"/>
      <c r="J805" s="152"/>
      <c r="K805" s="151"/>
      <c r="L805" s="152"/>
      <c r="M805" s="150"/>
    </row>
    <row r="806" spans="1:13" ht="30" customHeight="1">
      <c r="A806" s="149" t="s">
        <v>10211</v>
      </c>
      <c r="B806" s="149" t="s">
        <v>2021</v>
      </c>
      <c r="C806" s="149">
        <v>1</v>
      </c>
      <c r="D806" s="149" t="s">
        <v>1855</v>
      </c>
      <c r="E806" s="151"/>
      <c r="F806" s="152"/>
      <c r="G806" s="151"/>
      <c r="H806" s="152"/>
      <c r="I806" s="151"/>
      <c r="J806" s="152"/>
      <c r="K806" s="151"/>
      <c r="L806" s="152"/>
      <c r="M806" s="150" t="s">
        <v>52</v>
      </c>
    </row>
    <row r="807" spans="1:13" ht="30" customHeight="1">
      <c r="A807" s="149" t="s">
        <v>9943</v>
      </c>
      <c r="B807" s="149" t="s">
        <v>10212</v>
      </c>
      <c r="C807" s="149">
        <v>1</v>
      </c>
      <c r="D807" s="149" t="s">
        <v>10129</v>
      </c>
      <c r="E807" s="151">
        <v>610800</v>
      </c>
      <c r="F807" s="152">
        <v>610800</v>
      </c>
      <c r="G807" s="151">
        <v>1086750</v>
      </c>
      <c r="H807" s="152">
        <v>1086750</v>
      </c>
      <c r="I807" s="151">
        <v>0</v>
      </c>
      <c r="J807" s="152">
        <v>0</v>
      </c>
      <c r="K807" s="151">
        <v>1697550</v>
      </c>
      <c r="L807" s="152">
        <v>1697550</v>
      </c>
      <c r="M807" s="150" t="s">
        <v>52</v>
      </c>
    </row>
    <row r="808" spans="1:13" ht="30" customHeight="1">
      <c r="A808" s="149" t="s">
        <v>9892</v>
      </c>
      <c r="B808" s="149" t="s">
        <v>9893</v>
      </c>
      <c r="C808" s="149">
        <v>1</v>
      </c>
      <c r="D808" s="149" t="s">
        <v>9894</v>
      </c>
      <c r="E808" s="151">
        <v>0</v>
      </c>
      <c r="F808" s="152">
        <v>0</v>
      </c>
      <c r="G808" s="151">
        <v>0</v>
      </c>
      <c r="H808" s="152">
        <v>76072.5</v>
      </c>
      <c r="I808" s="151">
        <v>0</v>
      </c>
      <c r="J808" s="152">
        <v>0</v>
      </c>
      <c r="K808" s="151">
        <v>0</v>
      </c>
      <c r="L808" s="152">
        <v>76072.5</v>
      </c>
      <c r="M808" s="150" t="s">
        <v>52</v>
      </c>
    </row>
    <row r="809" spans="1:13" ht="30" customHeight="1">
      <c r="A809" s="149" t="s">
        <v>9860</v>
      </c>
      <c r="B809" s="149"/>
      <c r="C809" s="149"/>
      <c r="D809" s="149"/>
      <c r="E809" s="151"/>
      <c r="F809" s="152">
        <v>610800</v>
      </c>
      <c r="G809" s="151"/>
      <c r="H809" s="152">
        <v>1162822</v>
      </c>
      <c r="I809" s="151"/>
      <c r="J809" s="152">
        <v>0</v>
      </c>
      <c r="K809" s="151"/>
      <c r="L809" s="152">
        <v>1773622</v>
      </c>
      <c r="M809" s="150"/>
    </row>
    <row r="810" spans="1:13" ht="30" customHeight="1">
      <c r="A810" s="149"/>
      <c r="B810" s="149"/>
      <c r="C810" s="149"/>
      <c r="D810" s="149"/>
      <c r="E810" s="151"/>
      <c r="F810" s="152"/>
      <c r="G810" s="151"/>
      <c r="H810" s="152"/>
      <c r="I810" s="151"/>
      <c r="J810" s="152"/>
      <c r="K810" s="151"/>
      <c r="L810" s="152"/>
      <c r="M810" s="150"/>
    </row>
    <row r="811" spans="1:13" ht="30" customHeight="1">
      <c r="A811" s="149" t="s">
        <v>10213</v>
      </c>
      <c r="B811" s="149" t="s">
        <v>2025</v>
      </c>
      <c r="C811" s="149">
        <v>1</v>
      </c>
      <c r="D811" s="149" t="s">
        <v>1855</v>
      </c>
      <c r="E811" s="151"/>
      <c r="F811" s="152"/>
      <c r="G811" s="151"/>
      <c r="H811" s="152"/>
      <c r="I811" s="151"/>
      <c r="J811" s="152"/>
      <c r="K811" s="151"/>
      <c r="L811" s="152"/>
      <c r="M811" s="150" t="s">
        <v>52</v>
      </c>
    </row>
    <row r="812" spans="1:13" ht="30" customHeight="1">
      <c r="A812" s="149" t="s">
        <v>9943</v>
      </c>
      <c r="B812" s="149" t="s">
        <v>10212</v>
      </c>
      <c r="C812" s="149">
        <v>1</v>
      </c>
      <c r="D812" s="149" t="s">
        <v>10129</v>
      </c>
      <c r="E812" s="151">
        <v>610800</v>
      </c>
      <c r="F812" s="152">
        <v>610800</v>
      </c>
      <c r="G812" s="151">
        <v>1086750</v>
      </c>
      <c r="H812" s="152">
        <v>1086750</v>
      </c>
      <c r="I812" s="151">
        <v>0</v>
      </c>
      <c r="J812" s="152">
        <v>0</v>
      </c>
      <c r="K812" s="151">
        <v>1697550</v>
      </c>
      <c r="L812" s="152">
        <v>1697550</v>
      </c>
      <c r="M812" s="150" t="s">
        <v>52</v>
      </c>
    </row>
    <row r="813" spans="1:13" ht="30" customHeight="1">
      <c r="A813" s="149" t="s">
        <v>9908</v>
      </c>
      <c r="B813" s="149" t="s">
        <v>9909</v>
      </c>
      <c r="C813" s="149">
        <v>1</v>
      </c>
      <c r="D813" s="149" t="s">
        <v>9894</v>
      </c>
      <c r="E813" s="151">
        <v>0</v>
      </c>
      <c r="F813" s="152">
        <v>0</v>
      </c>
      <c r="G813" s="151">
        <v>0</v>
      </c>
      <c r="H813" s="152">
        <v>950906.2</v>
      </c>
      <c r="I813" s="151">
        <v>0</v>
      </c>
      <c r="J813" s="152">
        <v>0</v>
      </c>
      <c r="K813" s="151">
        <v>0</v>
      </c>
      <c r="L813" s="152">
        <v>950906.2</v>
      </c>
      <c r="M813" s="150" t="s">
        <v>9907</v>
      </c>
    </row>
    <row r="814" spans="1:13" ht="30" customHeight="1">
      <c r="A814" s="149" t="s">
        <v>9910</v>
      </c>
      <c r="B814" s="149" t="s">
        <v>9911</v>
      </c>
      <c r="C814" s="149">
        <v>1</v>
      </c>
      <c r="D814" s="149" t="s">
        <v>9894</v>
      </c>
      <c r="E814" s="151">
        <v>0</v>
      </c>
      <c r="F814" s="152">
        <v>152700</v>
      </c>
      <c r="G814" s="151">
        <v>0</v>
      </c>
      <c r="H814" s="152">
        <v>0</v>
      </c>
      <c r="I814" s="151">
        <v>0</v>
      </c>
      <c r="J814" s="152">
        <v>0</v>
      </c>
      <c r="K814" s="151">
        <v>0</v>
      </c>
      <c r="L814" s="152">
        <v>152700</v>
      </c>
      <c r="M814" s="150" t="s">
        <v>9907</v>
      </c>
    </row>
    <row r="815" spans="1:13" ht="30" customHeight="1">
      <c r="A815" s="149" t="s">
        <v>9912</v>
      </c>
      <c r="B815" s="149" t="s">
        <v>9913</v>
      </c>
      <c r="C815" s="149">
        <v>1</v>
      </c>
      <c r="D815" s="149" t="s">
        <v>9894</v>
      </c>
      <c r="E815" s="151">
        <v>0</v>
      </c>
      <c r="F815" s="152">
        <v>0</v>
      </c>
      <c r="G815" s="151">
        <v>0</v>
      </c>
      <c r="H815" s="152">
        <v>0</v>
      </c>
      <c r="I815" s="151">
        <v>0</v>
      </c>
      <c r="J815" s="152">
        <v>0</v>
      </c>
      <c r="K815" s="151">
        <v>0</v>
      </c>
      <c r="L815" s="152">
        <v>0</v>
      </c>
      <c r="M815" s="150" t="s">
        <v>9907</v>
      </c>
    </row>
    <row r="816" spans="1:13" ht="30" customHeight="1">
      <c r="A816" s="149" t="s">
        <v>9914</v>
      </c>
      <c r="B816" s="149" t="s">
        <v>9915</v>
      </c>
      <c r="C816" s="149">
        <v>1</v>
      </c>
      <c r="D816" s="149" t="s">
        <v>9894</v>
      </c>
      <c r="E816" s="151">
        <v>0</v>
      </c>
      <c r="F816" s="152">
        <v>0</v>
      </c>
      <c r="G816" s="151">
        <v>0</v>
      </c>
      <c r="H816" s="152">
        <v>611296.80000000005</v>
      </c>
      <c r="I816" s="151">
        <v>0</v>
      </c>
      <c r="J816" s="152">
        <v>0</v>
      </c>
      <c r="K816" s="151">
        <v>0</v>
      </c>
      <c r="L816" s="152">
        <v>611296.80000000005</v>
      </c>
      <c r="M816" s="150" t="s">
        <v>9907</v>
      </c>
    </row>
    <row r="817" spans="1:13" ht="30" customHeight="1">
      <c r="A817" s="149" t="s">
        <v>9860</v>
      </c>
      <c r="B817" s="149"/>
      <c r="C817" s="149"/>
      <c r="D817" s="149"/>
      <c r="E817" s="151"/>
      <c r="F817" s="152">
        <v>763500</v>
      </c>
      <c r="G817" s="151"/>
      <c r="H817" s="152">
        <v>2648953</v>
      </c>
      <c r="I817" s="151"/>
      <c r="J817" s="152">
        <v>0</v>
      </c>
      <c r="K817" s="151"/>
      <c r="L817" s="152">
        <v>3412453</v>
      </c>
      <c r="M817" s="150"/>
    </row>
    <row r="818" spans="1:13" ht="30" customHeight="1">
      <c r="A818" s="149"/>
      <c r="B818" s="149"/>
      <c r="C818" s="149"/>
      <c r="D818" s="149"/>
      <c r="E818" s="151"/>
      <c r="F818" s="152"/>
      <c r="G818" s="151"/>
      <c r="H818" s="152"/>
      <c r="I818" s="151"/>
      <c r="J818" s="152"/>
      <c r="K818" s="151"/>
      <c r="L818" s="152"/>
      <c r="M818" s="150"/>
    </row>
    <row r="819" spans="1:13" ht="30" customHeight="1">
      <c r="A819" s="149" t="s">
        <v>10214</v>
      </c>
      <c r="B819" s="149" t="s">
        <v>2104</v>
      </c>
      <c r="C819" s="149">
        <v>1</v>
      </c>
      <c r="D819" s="149" t="s">
        <v>960</v>
      </c>
      <c r="E819" s="151"/>
      <c r="F819" s="152"/>
      <c r="G819" s="151"/>
      <c r="H819" s="152"/>
      <c r="I819" s="151"/>
      <c r="J819" s="152"/>
      <c r="K819" s="151"/>
      <c r="L819" s="152"/>
      <c r="M819" s="150" t="s">
        <v>52</v>
      </c>
    </row>
    <row r="820" spans="1:13" ht="30" customHeight="1">
      <c r="A820" s="149" t="s">
        <v>9853</v>
      </c>
      <c r="B820" s="149" t="s">
        <v>10215</v>
      </c>
      <c r="C820" s="149">
        <v>1700</v>
      </c>
      <c r="D820" s="149" t="s">
        <v>9855</v>
      </c>
      <c r="E820" s="151">
        <v>31</v>
      </c>
      <c r="F820" s="152">
        <v>52700</v>
      </c>
      <c r="G820" s="151">
        <v>170</v>
      </c>
      <c r="H820" s="152">
        <v>289000</v>
      </c>
      <c r="I820" s="151">
        <v>22</v>
      </c>
      <c r="J820" s="152">
        <v>37400</v>
      </c>
      <c r="K820" s="151">
        <v>223</v>
      </c>
      <c r="L820" s="152">
        <v>379100</v>
      </c>
      <c r="M820" s="150" t="s">
        <v>52</v>
      </c>
    </row>
    <row r="821" spans="1:13" ht="30" customHeight="1">
      <c r="A821" s="149" t="s">
        <v>9856</v>
      </c>
      <c r="B821" s="149" t="s">
        <v>10215</v>
      </c>
      <c r="C821" s="149">
        <v>1700</v>
      </c>
      <c r="D821" s="149" t="s">
        <v>9855</v>
      </c>
      <c r="E821" s="151">
        <v>54</v>
      </c>
      <c r="F821" s="152">
        <v>91800</v>
      </c>
      <c r="G821" s="151">
        <v>330</v>
      </c>
      <c r="H821" s="152">
        <v>561000</v>
      </c>
      <c r="I821" s="151">
        <v>127</v>
      </c>
      <c r="J821" s="152">
        <v>215900</v>
      </c>
      <c r="K821" s="151">
        <v>511</v>
      </c>
      <c r="L821" s="152">
        <v>868700</v>
      </c>
      <c r="M821" s="150" t="s">
        <v>52</v>
      </c>
    </row>
    <row r="822" spans="1:13" ht="30" customHeight="1">
      <c r="A822" s="149" t="s">
        <v>9857</v>
      </c>
      <c r="B822" s="149" t="s">
        <v>10215</v>
      </c>
      <c r="C822" s="149">
        <v>1700</v>
      </c>
      <c r="D822" s="149" t="s">
        <v>9855</v>
      </c>
      <c r="E822" s="151">
        <v>9</v>
      </c>
      <c r="F822" s="152">
        <v>15300</v>
      </c>
      <c r="G822" s="151">
        <v>50</v>
      </c>
      <c r="H822" s="152">
        <v>85000</v>
      </c>
      <c r="I822" s="151">
        <v>6</v>
      </c>
      <c r="J822" s="152">
        <v>10200</v>
      </c>
      <c r="K822" s="151">
        <v>65</v>
      </c>
      <c r="L822" s="152">
        <v>110500</v>
      </c>
      <c r="M822" s="150" t="s">
        <v>52</v>
      </c>
    </row>
    <row r="823" spans="1:13" ht="30" customHeight="1">
      <c r="A823" s="149" t="s">
        <v>9848</v>
      </c>
      <c r="B823" s="149" t="s">
        <v>9849</v>
      </c>
      <c r="C823" s="149">
        <v>1</v>
      </c>
      <c r="D823" s="149" t="s">
        <v>9850</v>
      </c>
      <c r="E823" s="151">
        <v>23372</v>
      </c>
      <c r="F823" s="152">
        <v>23372</v>
      </c>
      <c r="G823" s="151">
        <v>779075</v>
      </c>
      <c r="H823" s="152">
        <v>779075</v>
      </c>
      <c r="I823" s="151">
        <v>0</v>
      </c>
      <c r="J823" s="152">
        <v>0</v>
      </c>
      <c r="K823" s="151">
        <v>802447</v>
      </c>
      <c r="L823" s="152">
        <v>802447</v>
      </c>
      <c r="M823" s="150" t="s">
        <v>52</v>
      </c>
    </row>
    <row r="824" spans="1:13" ht="30" customHeight="1">
      <c r="A824" s="149" t="s">
        <v>9851</v>
      </c>
      <c r="B824" s="149" t="s">
        <v>9849</v>
      </c>
      <c r="C824" s="149">
        <v>1</v>
      </c>
      <c r="D824" s="149" t="s">
        <v>9850</v>
      </c>
      <c r="E824" s="151">
        <v>12861</v>
      </c>
      <c r="F824" s="152">
        <v>12861</v>
      </c>
      <c r="G824" s="151">
        <v>295302</v>
      </c>
      <c r="H824" s="152">
        <v>295302</v>
      </c>
      <c r="I824" s="151">
        <v>867842</v>
      </c>
      <c r="J824" s="152">
        <v>867842</v>
      </c>
      <c r="K824" s="151">
        <v>1176005</v>
      </c>
      <c r="L824" s="152">
        <v>1176005</v>
      </c>
      <c r="M824" s="150" t="s">
        <v>52</v>
      </c>
    </row>
    <row r="825" spans="1:13" ht="30" customHeight="1">
      <c r="A825" s="149" t="s">
        <v>9852</v>
      </c>
      <c r="B825" s="149" t="s">
        <v>9849</v>
      </c>
      <c r="C825" s="149">
        <v>1</v>
      </c>
      <c r="D825" s="149" t="s">
        <v>9850</v>
      </c>
      <c r="E825" s="151">
        <v>23372</v>
      </c>
      <c r="F825" s="152">
        <v>23372</v>
      </c>
      <c r="G825" s="151">
        <v>779075</v>
      </c>
      <c r="H825" s="152">
        <v>779075</v>
      </c>
      <c r="I825" s="151">
        <v>0</v>
      </c>
      <c r="J825" s="152">
        <v>0</v>
      </c>
      <c r="K825" s="151">
        <v>802447</v>
      </c>
      <c r="L825" s="152">
        <v>802447</v>
      </c>
      <c r="M825" s="150" t="s">
        <v>52</v>
      </c>
    </row>
    <row r="826" spans="1:13" ht="30" customHeight="1">
      <c r="A826" s="149" t="s">
        <v>9896</v>
      </c>
      <c r="B826" s="149" t="s">
        <v>10043</v>
      </c>
      <c r="C826" s="149">
        <v>49</v>
      </c>
      <c r="D826" s="149" t="s">
        <v>9897</v>
      </c>
      <c r="E826" s="151">
        <v>0</v>
      </c>
      <c r="F826" s="152">
        <v>0</v>
      </c>
      <c r="G826" s="151">
        <v>106163</v>
      </c>
      <c r="H826" s="152">
        <v>5201987</v>
      </c>
      <c r="I826" s="151">
        <v>0</v>
      </c>
      <c r="J826" s="152">
        <v>0</v>
      </c>
      <c r="K826" s="151">
        <v>106163</v>
      </c>
      <c r="L826" s="152">
        <v>5201987</v>
      </c>
      <c r="M826" s="150" t="s">
        <v>52</v>
      </c>
    </row>
    <row r="827" spans="1:13" ht="30" customHeight="1">
      <c r="A827" s="149" t="s">
        <v>9898</v>
      </c>
      <c r="B827" s="149" t="s">
        <v>10043</v>
      </c>
      <c r="C827" s="149">
        <v>11</v>
      </c>
      <c r="D827" s="149" t="s">
        <v>9897</v>
      </c>
      <c r="E827" s="151">
        <v>0</v>
      </c>
      <c r="F827" s="152">
        <v>0</v>
      </c>
      <c r="G827" s="151">
        <v>94338</v>
      </c>
      <c r="H827" s="152">
        <v>1037718</v>
      </c>
      <c r="I827" s="151">
        <v>0</v>
      </c>
      <c r="J827" s="152">
        <v>0</v>
      </c>
      <c r="K827" s="151">
        <v>94338</v>
      </c>
      <c r="L827" s="152">
        <v>1037718</v>
      </c>
      <c r="M827" s="150" t="s">
        <v>52</v>
      </c>
    </row>
    <row r="828" spans="1:13" ht="30" customHeight="1">
      <c r="A828" s="149" t="s">
        <v>9905</v>
      </c>
      <c r="B828" s="149" t="s">
        <v>9994</v>
      </c>
      <c r="C828" s="149">
        <v>1</v>
      </c>
      <c r="D828" s="149" t="s">
        <v>9894</v>
      </c>
      <c r="E828" s="151">
        <v>0</v>
      </c>
      <c r="F828" s="152">
        <v>270844.7</v>
      </c>
      <c r="G828" s="151">
        <v>0</v>
      </c>
      <c r="H828" s="152">
        <v>0</v>
      </c>
      <c r="I828" s="151">
        <v>0</v>
      </c>
      <c r="J828" s="152">
        <v>0</v>
      </c>
      <c r="K828" s="151">
        <v>0</v>
      </c>
      <c r="L828" s="152">
        <v>270844.7</v>
      </c>
      <c r="M828" s="150" t="s">
        <v>52</v>
      </c>
    </row>
    <row r="829" spans="1:13" ht="30" customHeight="1">
      <c r="A829" s="149" t="s">
        <v>9899</v>
      </c>
      <c r="B829" s="149" t="s">
        <v>9900</v>
      </c>
      <c r="C829" s="149">
        <v>61</v>
      </c>
      <c r="D829" s="149" t="s">
        <v>9901</v>
      </c>
      <c r="E829" s="151">
        <v>6158</v>
      </c>
      <c r="F829" s="152">
        <v>375638</v>
      </c>
      <c r="G829" s="151">
        <v>27168</v>
      </c>
      <c r="H829" s="152">
        <v>1657248</v>
      </c>
      <c r="I829" s="151">
        <v>11251</v>
      </c>
      <c r="J829" s="152">
        <v>686311</v>
      </c>
      <c r="K829" s="151">
        <v>44577</v>
      </c>
      <c r="L829" s="152">
        <v>2719197</v>
      </c>
      <c r="M829" s="150" t="s">
        <v>52</v>
      </c>
    </row>
    <row r="830" spans="1:13" ht="30" customHeight="1">
      <c r="A830" s="149" t="s">
        <v>9966</v>
      </c>
      <c r="B830" s="149" t="s">
        <v>9967</v>
      </c>
      <c r="C830" s="149">
        <v>6</v>
      </c>
      <c r="D830" s="149" t="s">
        <v>9968</v>
      </c>
      <c r="E830" s="151">
        <v>276</v>
      </c>
      <c r="F830" s="152">
        <v>1656</v>
      </c>
      <c r="G830" s="151">
        <v>5534</v>
      </c>
      <c r="H830" s="152">
        <v>33204</v>
      </c>
      <c r="I830" s="151">
        <v>189</v>
      </c>
      <c r="J830" s="152">
        <v>1134</v>
      </c>
      <c r="K830" s="151">
        <v>5999</v>
      </c>
      <c r="L830" s="152">
        <v>35994</v>
      </c>
      <c r="M830" s="150" t="s">
        <v>52</v>
      </c>
    </row>
    <row r="831" spans="1:13" ht="30" customHeight="1">
      <c r="A831" s="149" t="s">
        <v>9860</v>
      </c>
      <c r="B831" s="149"/>
      <c r="C831" s="149"/>
      <c r="D831" s="149"/>
      <c r="E831" s="151"/>
      <c r="F831" s="152">
        <v>867543</v>
      </c>
      <c r="G831" s="151"/>
      <c r="H831" s="152">
        <v>10718609</v>
      </c>
      <c r="I831" s="151"/>
      <c r="J831" s="152">
        <v>1818787</v>
      </c>
      <c r="K831" s="151"/>
      <c r="L831" s="152">
        <v>13404939</v>
      </c>
      <c r="M831" s="150"/>
    </row>
    <row r="832" spans="1:13" ht="30" customHeight="1">
      <c r="A832" s="149"/>
      <c r="B832" s="149"/>
      <c r="C832" s="149"/>
      <c r="D832" s="149"/>
      <c r="E832" s="151"/>
      <c r="F832" s="152"/>
      <c r="G832" s="151"/>
      <c r="H832" s="152"/>
      <c r="I832" s="151"/>
      <c r="J832" s="152"/>
      <c r="K832" s="151"/>
      <c r="L832" s="152"/>
      <c r="M832" s="150"/>
    </row>
    <row r="833" spans="1:13" ht="30" customHeight="1">
      <c r="A833" s="149" t="s">
        <v>10216</v>
      </c>
      <c r="B833" s="149" t="s">
        <v>2110</v>
      </c>
      <c r="C833" s="149">
        <v>1</v>
      </c>
      <c r="D833" s="149" t="s">
        <v>960</v>
      </c>
      <c r="E833" s="151"/>
      <c r="F833" s="152"/>
      <c r="G833" s="151"/>
      <c r="H833" s="152"/>
      <c r="I833" s="151"/>
      <c r="J833" s="152"/>
      <c r="K833" s="151"/>
      <c r="L833" s="152"/>
      <c r="M833" s="150" t="s">
        <v>52</v>
      </c>
    </row>
    <row r="834" spans="1:13" ht="30" customHeight="1">
      <c r="A834" s="149" t="s">
        <v>10217</v>
      </c>
      <c r="B834" s="149" t="s">
        <v>10218</v>
      </c>
      <c r="C834" s="149">
        <v>1</v>
      </c>
      <c r="D834" s="149" t="s">
        <v>9850</v>
      </c>
      <c r="E834" s="151">
        <v>867543</v>
      </c>
      <c r="F834" s="152">
        <v>867543</v>
      </c>
      <c r="G834" s="151">
        <v>10718609</v>
      </c>
      <c r="H834" s="152">
        <v>10718609</v>
      </c>
      <c r="I834" s="151">
        <v>1818787</v>
      </c>
      <c r="J834" s="152">
        <v>1818787</v>
      </c>
      <c r="K834" s="151">
        <v>13404939</v>
      </c>
      <c r="L834" s="152">
        <v>13404939</v>
      </c>
      <c r="M834" s="150" t="s">
        <v>52</v>
      </c>
    </row>
    <row r="835" spans="1:13" ht="30" customHeight="1">
      <c r="A835" s="149" t="s">
        <v>9892</v>
      </c>
      <c r="B835" s="149" t="s">
        <v>9893</v>
      </c>
      <c r="C835" s="149">
        <v>1</v>
      </c>
      <c r="D835" s="149" t="s">
        <v>9894</v>
      </c>
      <c r="E835" s="151">
        <v>0</v>
      </c>
      <c r="F835" s="152">
        <v>0</v>
      </c>
      <c r="G835" s="151">
        <v>0</v>
      </c>
      <c r="H835" s="152">
        <v>750302.6</v>
      </c>
      <c r="I835" s="151">
        <v>0</v>
      </c>
      <c r="J835" s="152">
        <v>0</v>
      </c>
      <c r="K835" s="151">
        <v>0</v>
      </c>
      <c r="L835" s="152">
        <v>750302.6</v>
      </c>
      <c r="M835" s="150" t="s">
        <v>52</v>
      </c>
    </row>
    <row r="836" spans="1:13" ht="30" customHeight="1">
      <c r="A836" s="149" t="s">
        <v>9860</v>
      </c>
      <c r="B836" s="149"/>
      <c r="C836" s="149"/>
      <c r="D836" s="149"/>
      <c r="E836" s="151"/>
      <c r="F836" s="152">
        <v>867543</v>
      </c>
      <c r="G836" s="151"/>
      <c r="H836" s="152">
        <v>11468911</v>
      </c>
      <c r="I836" s="151"/>
      <c r="J836" s="152">
        <v>1818787</v>
      </c>
      <c r="K836" s="151"/>
      <c r="L836" s="152">
        <v>14155241</v>
      </c>
      <c r="M836" s="150"/>
    </row>
    <row r="837" spans="1:13" ht="30" customHeight="1">
      <c r="A837" s="149"/>
      <c r="B837" s="149"/>
      <c r="C837" s="149"/>
      <c r="D837" s="149"/>
      <c r="E837" s="151"/>
      <c r="F837" s="152"/>
      <c r="G837" s="151"/>
      <c r="H837" s="152"/>
      <c r="I837" s="151"/>
      <c r="J837" s="152"/>
      <c r="K837" s="151"/>
      <c r="L837" s="152"/>
      <c r="M837" s="150"/>
    </row>
    <row r="838" spans="1:13" ht="30" customHeight="1">
      <c r="A838" s="149" t="s">
        <v>10219</v>
      </c>
      <c r="B838" s="149" t="s">
        <v>2114</v>
      </c>
      <c r="C838" s="149">
        <v>1</v>
      </c>
      <c r="D838" s="149" t="s">
        <v>960</v>
      </c>
      <c r="E838" s="151"/>
      <c r="F838" s="152"/>
      <c r="G838" s="151"/>
      <c r="H838" s="152"/>
      <c r="I838" s="151"/>
      <c r="J838" s="152"/>
      <c r="K838" s="151"/>
      <c r="L838" s="152"/>
      <c r="M838" s="150" t="s">
        <v>52</v>
      </c>
    </row>
    <row r="839" spans="1:13" ht="30" customHeight="1">
      <c r="A839" s="149" t="s">
        <v>9853</v>
      </c>
      <c r="B839" s="149" t="s">
        <v>10220</v>
      </c>
      <c r="C839" s="149">
        <v>1</v>
      </c>
      <c r="D839" s="149" t="s">
        <v>9855</v>
      </c>
      <c r="E839" s="151">
        <v>38</v>
      </c>
      <c r="F839" s="152">
        <v>38</v>
      </c>
      <c r="G839" s="151">
        <v>414</v>
      </c>
      <c r="H839" s="152">
        <v>414</v>
      </c>
      <c r="I839" s="151">
        <v>27</v>
      </c>
      <c r="J839" s="152">
        <v>27</v>
      </c>
      <c r="K839" s="151">
        <v>479</v>
      </c>
      <c r="L839" s="152">
        <v>479</v>
      </c>
      <c r="M839" s="150" t="s">
        <v>52</v>
      </c>
    </row>
    <row r="840" spans="1:13" ht="30" customHeight="1">
      <c r="A840" s="149" t="s">
        <v>9856</v>
      </c>
      <c r="B840" s="149" t="s">
        <v>10220</v>
      </c>
      <c r="C840" s="149">
        <v>1</v>
      </c>
      <c r="D840" s="149" t="s">
        <v>9855</v>
      </c>
      <c r="E840" s="151">
        <v>67</v>
      </c>
      <c r="F840" s="152">
        <v>67</v>
      </c>
      <c r="G840" s="151">
        <v>804</v>
      </c>
      <c r="H840" s="152">
        <v>804</v>
      </c>
      <c r="I840" s="151">
        <v>158</v>
      </c>
      <c r="J840" s="152">
        <v>158</v>
      </c>
      <c r="K840" s="151">
        <v>1029</v>
      </c>
      <c r="L840" s="152">
        <v>1029</v>
      </c>
      <c r="M840" s="150" t="s">
        <v>52</v>
      </c>
    </row>
    <row r="841" spans="1:13" ht="30" customHeight="1">
      <c r="A841" s="149" t="s">
        <v>9857</v>
      </c>
      <c r="B841" s="149" t="s">
        <v>10220</v>
      </c>
      <c r="C841" s="149">
        <v>1</v>
      </c>
      <c r="D841" s="149" t="s">
        <v>9855</v>
      </c>
      <c r="E841" s="151">
        <v>13</v>
      </c>
      <c r="F841" s="152">
        <v>13</v>
      </c>
      <c r="G841" s="151">
        <v>122</v>
      </c>
      <c r="H841" s="152">
        <v>122</v>
      </c>
      <c r="I841" s="151">
        <v>6</v>
      </c>
      <c r="J841" s="152">
        <v>6</v>
      </c>
      <c r="K841" s="151">
        <v>141</v>
      </c>
      <c r="L841" s="152">
        <v>141</v>
      </c>
      <c r="M841" s="150" t="s">
        <v>52</v>
      </c>
    </row>
    <row r="842" spans="1:13" ht="30" customHeight="1">
      <c r="A842" s="149" t="s">
        <v>9848</v>
      </c>
      <c r="B842" s="149" t="s">
        <v>9866</v>
      </c>
      <c r="C842" s="149">
        <v>1</v>
      </c>
      <c r="D842" s="149" t="s">
        <v>9850</v>
      </c>
      <c r="E842" s="151">
        <v>29215</v>
      </c>
      <c r="F842" s="152">
        <v>29215</v>
      </c>
      <c r="G842" s="151">
        <v>1898995</v>
      </c>
      <c r="H842" s="152">
        <v>1898995</v>
      </c>
      <c r="I842" s="151">
        <v>0</v>
      </c>
      <c r="J842" s="152">
        <v>0</v>
      </c>
      <c r="K842" s="151">
        <v>1928210</v>
      </c>
      <c r="L842" s="152">
        <v>1928210</v>
      </c>
      <c r="M842" s="150" t="s">
        <v>52</v>
      </c>
    </row>
    <row r="843" spans="1:13" ht="30" customHeight="1">
      <c r="A843" s="149" t="s">
        <v>9851</v>
      </c>
      <c r="B843" s="149" t="s">
        <v>9866</v>
      </c>
      <c r="C843" s="149">
        <v>1</v>
      </c>
      <c r="D843" s="149" t="s">
        <v>9850</v>
      </c>
      <c r="E843" s="151">
        <v>16076</v>
      </c>
      <c r="F843" s="152">
        <v>16076</v>
      </c>
      <c r="G843" s="151">
        <v>719798</v>
      </c>
      <c r="H843" s="152">
        <v>719798</v>
      </c>
      <c r="I843" s="151">
        <v>1084802</v>
      </c>
      <c r="J843" s="152">
        <v>1084802</v>
      </c>
      <c r="K843" s="151">
        <v>1820676</v>
      </c>
      <c r="L843" s="152">
        <v>1820676</v>
      </c>
      <c r="M843" s="150" t="s">
        <v>52</v>
      </c>
    </row>
    <row r="844" spans="1:13" ht="30" customHeight="1">
      <c r="A844" s="149" t="s">
        <v>9852</v>
      </c>
      <c r="B844" s="149" t="s">
        <v>9866</v>
      </c>
      <c r="C844" s="149">
        <v>1</v>
      </c>
      <c r="D844" s="149" t="s">
        <v>9850</v>
      </c>
      <c r="E844" s="151">
        <v>29215</v>
      </c>
      <c r="F844" s="152">
        <v>29215</v>
      </c>
      <c r="G844" s="151">
        <v>1898995</v>
      </c>
      <c r="H844" s="152">
        <v>1898995</v>
      </c>
      <c r="I844" s="151">
        <v>0</v>
      </c>
      <c r="J844" s="152">
        <v>0</v>
      </c>
      <c r="K844" s="151">
        <v>1928210</v>
      </c>
      <c r="L844" s="152">
        <v>1928210</v>
      </c>
      <c r="M844" s="150" t="s">
        <v>52</v>
      </c>
    </row>
    <row r="845" spans="1:13" ht="30" customHeight="1">
      <c r="A845" s="149" t="s">
        <v>9896</v>
      </c>
      <c r="B845" s="149" t="s">
        <v>10043</v>
      </c>
      <c r="C845" s="149">
        <v>49</v>
      </c>
      <c r="D845" s="149" t="s">
        <v>9897</v>
      </c>
      <c r="E845" s="151">
        <v>0</v>
      </c>
      <c r="F845" s="152">
        <v>0</v>
      </c>
      <c r="G845" s="151">
        <v>106163</v>
      </c>
      <c r="H845" s="152">
        <v>5201987</v>
      </c>
      <c r="I845" s="151">
        <v>0</v>
      </c>
      <c r="J845" s="152">
        <v>0</v>
      </c>
      <c r="K845" s="151">
        <v>106163</v>
      </c>
      <c r="L845" s="152">
        <v>5201987</v>
      </c>
      <c r="M845" s="150" t="s">
        <v>52</v>
      </c>
    </row>
    <row r="846" spans="1:13" ht="30" customHeight="1">
      <c r="A846" s="149" t="s">
        <v>9898</v>
      </c>
      <c r="B846" s="149" t="s">
        <v>10043</v>
      </c>
      <c r="C846" s="149">
        <v>11</v>
      </c>
      <c r="D846" s="149" t="s">
        <v>9897</v>
      </c>
      <c r="E846" s="151">
        <v>0</v>
      </c>
      <c r="F846" s="152">
        <v>0</v>
      </c>
      <c r="G846" s="151">
        <v>94338</v>
      </c>
      <c r="H846" s="152">
        <v>1037718</v>
      </c>
      <c r="I846" s="151">
        <v>0</v>
      </c>
      <c r="J846" s="152">
        <v>0</v>
      </c>
      <c r="K846" s="151">
        <v>94338</v>
      </c>
      <c r="L846" s="152">
        <v>1037718</v>
      </c>
      <c r="M846" s="150" t="s">
        <v>52</v>
      </c>
    </row>
    <row r="847" spans="1:13" ht="30" customHeight="1">
      <c r="A847" s="149" t="s">
        <v>9905</v>
      </c>
      <c r="B847" s="149" t="s">
        <v>9994</v>
      </c>
      <c r="C847" s="149">
        <v>1</v>
      </c>
      <c r="D847" s="149" t="s">
        <v>9894</v>
      </c>
      <c r="E847" s="151">
        <v>0</v>
      </c>
      <c r="F847" s="152">
        <v>322764.90000000002</v>
      </c>
      <c r="G847" s="151">
        <v>0</v>
      </c>
      <c r="H847" s="152">
        <v>0</v>
      </c>
      <c r="I847" s="151">
        <v>0</v>
      </c>
      <c r="J847" s="152">
        <v>0</v>
      </c>
      <c r="K847" s="151">
        <v>0</v>
      </c>
      <c r="L847" s="152">
        <v>322764.90000000002</v>
      </c>
      <c r="M847" s="150" t="s">
        <v>52</v>
      </c>
    </row>
    <row r="848" spans="1:13" ht="30" customHeight="1">
      <c r="A848" s="149" t="s">
        <v>9899</v>
      </c>
      <c r="B848" s="149" t="s">
        <v>9900</v>
      </c>
      <c r="C848" s="149">
        <v>61</v>
      </c>
      <c r="D848" s="149" t="s">
        <v>9901</v>
      </c>
      <c r="E848" s="151">
        <v>6158</v>
      </c>
      <c r="F848" s="152">
        <v>375638</v>
      </c>
      <c r="G848" s="151">
        <v>27168</v>
      </c>
      <c r="H848" s="152">
        <v>1657248</v>
      </c>
      <c r="I848" s="151">
        <v>11251</v>
      </c>
      <c r="J848" s="152">
        <v>686311</v>
      </c>
      <c r="K848" s="151">
        <v>44577</v>
      </c>
      <c r="L848" s="152">
        <v>2719197</v>
      </c>
      <c r="M848" s="150" t="s">
        <v>52</v>
      </c>
    </row>
    <row r="849" spans="1:13" ht="30" customHeight="1">
      <c r="A849" s="149" t="s">
        <v>9966</v>
      </c>
      <c r="B849" s="149" t="s">
        <v>10221</v>
      </c>
      <c r="C849" s="149">
        <v>6</v>
      </c>
      <c r="D849" s="149" t="s">
        <v>9968</v>
      </c>
      <c r="E849" s="151">
        <v>276</v>
      </c>
      <c r="F849" s="152">
        <v>1656</v>
      </c>
      <c r="G849" s="151">
        <v>13490</v>
      </c>
      <c r="H849" s="152">
        <v>80940</v>
      </c>
      <c r="I849" s="151">
        <v>236</v>
      </c>
      <c r="J849" s="152">
        <v>1416</v>
      </c>
      <c r="K849" s="151">
        <v>14002</v>
      </c>
      <c r="L849" s="152">
        <v>84012</v>
      </c>
      <c r="M849" s="150" t="s">
        <v>52</v>
      </c>
    </row>
    <row r="850" spans="1:13" ht="30" customHeight="1">
      <c r="A850" s="149" t="s">
        <v>9908</v>
      </c>
      <c r="B850" s="149" t="s">
        <v>9909</v>
      </c>
      <c r="C850" s="149">
        <v>1</v>
      </c>
      <c r="D850" s="149" t="s">
        <v>9894</v>
      </c>
      <c r="E850" s="151">
        <v>0</v>
      </c>
      <c r="F850" s="152">
        <v>0</v>
      </c>
      <c r="G850" s="151">
        <v>0</v>
      </c>
      <c r="H850" s="152">
        <v>6909833.7999999998</v>
      </c>
      <c r="I850" s="151">
        <v>0</v>
      </c>
      <c r="J850" s="152">
        <v>0</v>
      </c>
      <c r="K850" s="151">
        <v>0</v>
      </c>
      <c r="L850" s="152">
        <v>6909833.7999999998</v>
      </c>
      <c r="M850" s="150" t="s">
        <v>9907</v>
      </c>
    </row>
    <row r="851" spans="1:13" ht="30" customHeight="1">
      <c r="A851" s="149" t="s">
        <v>9910</v>
      </c>
      <c r="B851" s="149" t="s">
        <v>9911</v>
      </c>
      <c r="C851" s="149">
        <v>1</v>
      </c>
      <c r="D851" s="149" t="s">
        <v>9894</v>
      </c>
      <c r="E851" s="151">
        <v>0</v>
      </c>
      <c r="F851" s="152">
        <v>93909.5</v>
      </c>
      <c r="G851" s="151">
        <v>0</v>
      </c>
      <c r="H851" s="152">
        <v>0</v>
      </c>
      <c r="I851" s="151">
        <v>0</v>
      </c>
      <c r="J851" s="152">
        <v>0</v>
      </c>
      <c r="K851" s="151">
        <v>0</v>
      </c>
      <c r="L851" s="152">
        <v>93909.5</v>
      </c>
      <c r="M851" s="150" t="s">
        <v>9907</v>
      </c>
    </row>
    <row r="852" spans="1:13" ht="30" customHeight="1">
      <c r="A852" s="149" t="s">
        <v>9912</v>
      </c>
      <c r="B852" s="149" t="s">
        <v>9913</v>
      </c>
      <c r="C852" s="149">
        <v>1</v>
      </c>
      <c r="D852" s="149" t="s">
        <v>9894</v>
      </c>
      <c r="E852" s="151">
        <v>0</v>
      </c>
      <c r="F852" s="152">
        <v>0</v>
      </c>
      <c r="G852" s="151">
        <v>0</v>
      </c>
      <c r="H852" s="152">
        <v>0</v>
      </c>
      <c r="I852" s="151">
        <v>0</v>
      </c>
      <c r="J852" s="152">
        <v>171577.7</v>
      </c>
      <c r="K852" s="151">
        <v>0</v>
      </c>
      <c r="L852" s="152">
        <v>171577.7</v>
      </c>
      <c r="M852" s="150" t="s">
        <v>9907</v>
      </c>
    </row>
    <row r="853" spans="1:13" ht="30" customHeight="1">
      <c r="A853" s="149" t="s">
        <v>9914</v>
      </c>
      <c r="B853" s="149" t="s">
        <v>9915</v>
      </c>
      <c r="C853" s="149">
        <v>1</v>
      </c>
      <c r="D853" s="149" t="s">
        <v>9894</v>
      </c>
      <c r="E853" s="151">
        <v>0</v>
      </c>
      <c r="F853" s="152">
        <v>0</v>
      </c>
      <c r="G853" s="151">
        <v>0</v>
      </c>
      <c r="H853" s="152">
        <v>4442036</v>
      </c>
      <c r="I853" s="151">
        <v>0</v>
      </c>
      <c r="J853" s="152">
        <v>0</v>
      </c>
      <c r="K853" s="151">
        <v>0</v>
      </c>
      <c r="L853" s="152">
        <v>4442036</v>
      </c>
      <c r="M853" s="150" t="s">
        <v>9907</v>
      </c>
    </row>
    <row r="854" spans="1:13" ht="30" customHeight="1">
      <c r="A854" s="149" t="s">
        <v>9860</v>
      </c>
      <c r="B854" s="149"/>
      <c r="C854" s="149"/>
      <c r="D854" s="149"/>
      <c r="E854" s="151"/>
      <c r="F854" s="152">
        <v>868592</v>
      </c>
      <c r="G854" s="151"/>
      <c r="H854" s="152">
        <v>23848890</v>
      </c>
      <c r="I854" s="151"/>
      <c r="J854" s="152">
        <v>1944297</v>
      </c>
      <c r="K854" s="151"/>
      <c r="L854" s="152">
        <v>26661779</v>
      </c>
      <c r="M854" s="150"/>
    </row>
    <row r="855" spans="1:13" ht="30" customHeight="1">
      <c r="A855" s="149"/>
      <c r="B855" s="149"/>
      <c r="C855" s="149"/>
      <c r="D855" s="149"/>
      <c r="E855" s="151"/>
      <c r="F855" s="152"/>
      <c r="G855" s="151"/>
      <c r="H855" s="152"/>
      <c r="I855" s="151"/>
      <c r="J855" s="152"/>
      <c r="K855" s="151"/>
      <c r="L855" s="152"/>
      <c r="M855" s="150"/>
    </row>
    <row r="856" spans="1:13" ht="30" customHeight="1">
      <c r="A856" s="149" t="s">
        <v>10222</v>
      </c>
      <c r="B856" s="149" t="s">
        <v>2120</v>
      </c>
      <c r="C856" s="149">
        <v>1</v>
      </c>
      <c r="D856" s="149" t="s">
        <v>960</v>
      </c>
      <c r="E856" s="151"/>
      <c r="F856" s="152"/>
      <c r="G856" s="151"/>
      <c r="H856" s="152"/>
      <c r="I856" s="151"/>
      <c r="J856" s="152"/>
      <c r="K856" s="151"/>
      <c r="L856" s="152"/>
      <c r="M856" s="150" t="s">
        <v>52</v>
      </c>
    </row>
    <row r="857" spans="1:13" ht="30" customHeight="1">
      <c r="A857" s="149" t="s">
        <v>9853</v>
      </c>
      <c r="B857" s="149" t="s">
        <v>9854</v>
      </c>
      <c r="C857" s="149">
        <v>1700</v>
      </c>
      <c r="D857" s="149" t="s">
        <v>9855</v>
      </c>
      <c r="E857" s="151">
        <v>47</v>
      </c>
      <c r="F857" s="152">
        <v>79900</v>
      </c>
      <c r="G857" s="151">
        <v>255</v>
      </c>
      <c r="H857" s="152">
        <v>433500</v>
      </c>
      <c r="I857" s="151">
        <v>34</v>
      </c>
      <c r="J857" s="152">
        <v>57800</v>
      </c>
      <c r="K857" s="151">
        <v>336</v>
      </c>
      <c r="L857" s="152">
        <v>571200</v>
      </c>
      <c r="M857" s="150" t="s">
        <v>52</v>
      </c>
    </row>
    <row r="858" spans="1:13" ht="30" customHeight="1">
      <c r="A858" s="149" t="s">
        <v>9857</v>
      </c>
      <c r="B858" s="149" t="s">
        <v>9854</v>
      </c>
      <c r="C858" s="149">
        <v>1700</v>
      </c>
      <c r="D858" s="149" t="s">
        <v>9855</v>
      </c>
      <c r="E858" s="151">
        <v>15</v>
      </c>
      <c r="F858" s="152">
        <v>25500</v>
      </c>
      <c r="G858" s="151">
        <v>81</v>
      </c>
      <c r="H858" s="152">
        <v>137700</v>
      </c>
      <c r="I858" s="151">
        <v>11</v>
      </c>
      <c r="J858" s="152">
        <v>18700</v>
      </c>
      <c r="K858" s="151">
        <v>107</v>
      </c>
      <c r="L858" s="152">
        <v>181900</v>
      </c>
      <c r="M858" s="150" t="s">
        <v>52</v>
      </c>
    </row>
    <row r="859" spans="1:13" ht="30" customHeight="1">
      <c r="A859" s="149" t="s">
        <v>9856</v>
      </c>
      <c r="B859" s="149" t="s">
        <v>9854</v>
      </c>
      <c r="C859" s="149">
        <v>1700</v>
      </c>
      <c r="D859" s="149" t="s">
        <v>9855</v>
      </c>
      <c r="E859" s="151">
        <v>139</v>
      </c>
      <c r="F859" s="152">
        <v>236300</v>
      </c>
      <c r="G859" s="151">
        <v>644</v>
      </c>
      <c r="H859" s="152">
        <v>1094800</v>
      </c>
      <c r="I859" s="151">
        <v>248</v>
      </c>
      <c r="J859" s="152">
        <v>421600</v>
      </c>
      <c r="K859" s="151">
        <v>1031</v>
      </c>
      <c r="L859" s="152">
        <v>1752700</v>
      </c>
      <c r="M859" s="150" t="s">
        <v>52</v>
      </c>
    </row>
    <row r="860" spans="1:13" ht="30" customHeight="1">
      <c r="A860" s="149" t="s">
        <v>9848</v>
      </c>
      <c r="B860" s="149" t="s">
        <v>9849</v>
      </c>
      <c r="C860" s="149">
        <v>1</v>
      </c>
      <c r="D860" s="149" t="s">
        <v>9850</v>
      </c>
      <c r="E860" s="151">
        <v>23372</v>
      </c>
      <c r="F860" s="152">
        <v>23372</v>
      </c>
      <c r="G860" s="151">
        <v>779075</v>
      </c>
      <c r="H860" s="152">
        <v>779075</v>
      </c>
      <c r="I860" s="151">
        <v>0</v>
      </c>
      <c r="J860" s="152">
        <v>0</v>
      </c>
      <c r="K860" s="151">
        <v>802447</v>
      </c>
      <c r="L860" s="152">
        <v>802447</v>
      </c>
      <c r="M860" s="150" t="s">
        <v>52</v>
      </c>
    </row>
    <row r="861" spans="1:13" ht="30" customHeight="1">
      <c r="A861" s="149" t="s">
        <v>9851</v>
      </c>
      <c r="B861" s="149" t="s">
        <v>9849</v>
      </c>
      <c r="C861" s="149">
        <v>1</v>
      </c>
      <c r="D861" s="149" t="s">
        <v>9850</v>
      </c>
      <c r="E861" s="151">
        <v>12861</v>
      </c>
      <c r="F861" s="152">
        <v>12861</v>
      </c>
      <c r="G861" s="151">
        <v>295302</v>
      </c>
      <c r="H861" s="152">
        <v>295302</v>
      </c>
      <c r="I861" s="151">
        <v>867842</v>
      </c>
      <c r="J861" s="152">
        <v>867842</v>
      </c>
      <c r="K861" s="151">
        <v>1176005</v>
      </c>
      <c r="L861" s="152">
        <v>1176005</v>
      </c>
      <c r="M861" s="150" t="s">
        <v>52</v>
      </c>
    </row>
    <row r="862" spans="1:13" ht="30" customHeight="1">
      <c r="A862" s="149" t="s">
        <v>9852</v>
      </c>
      <c r="B862" s="149" t="s">
        <v>9849</v>
      </c>
      <c r="C862" s="149">
        <v>1</v>
      </c>
      <c r="D862" s="149" t="s">
        <v>9850</v>
      </c>
      <c r="E862" s="151">
        <v>23372</v>
      </c>
      <c r="F862" s="152">
        <v>23372</v>
      </c>
      <c r="G862" s="151">
        <v>779075</v>
      </c>
      <c r="H862" s="152">
        <v>779075</v>
      </c>
      <c r="I862" s="151">
        <v>0</v>
      </c>
      <c r="J862" s="152">
        <v>0</v>
      </c>
      <c r="K862" s="151">
        <v>802447</v>
      </c>
      <c r="L862" s="152">
        <v>802447</v>
      </c>
      <c r="M862" s="150" t="s">
        <v>52</v>
      </c>
    </row>
    <row r="863" spans="1:13" ht="30" customHeight="1">
      <c r="A863" s="149" t="s">
        <v>9896</v>
      </c>
      <c r="B863" s="149" t="s">
        <v>10043</v>
      </c>
      <c r="C863" s="149">
        <v>51</v>
      </c>
      <c r="D863" s="149" t="s">
        <v>9897</v>
      </c>
      <c r="E863" s="151">
        <v>0</v>
      </c>
      <c r="F863" s="152">
        <v>0</v>
      </c>
      <c r="G863" s="151">
        <v>106163</v>
      </c>
      <c r="H863" s="152">
        <v>5414313</v>
      </c>
      <c r="I863" s="151">
        <v>0</v>
      </c>
      <c r="J863" s="152">
        <v>0</v>
      </c>
      <c r="K863" s="151">
        <v>106163</v>
      </c>
      <c r="L863" s="152">
        <v>5414313</v>
      </c>
      <c r="M863" s="150" t="s">
        <v>52</v>
      </c>
    </row>
    <row r="864" spans="1:13" ht="30" customHeight="1">
      <c r="A864" s="149" t="s">
        <v>9898</v>
      </c>
      <c r="B864" s="149" t="s">
        <v>10043</v>
      </c>
      <c r="C864" s="149">
        <v>12</v>
      </c>
      <c r="D864" s="149" t="s">
        <v>9897</v>
      </c>
      <c r="E864" s="151">
        <v>0</v>
      </c>
      <c r="F864" s="152">
        <v>0</v>
      </c>
      <c r="G864" s="151">
        <v>94338</v>
      </c>
      <c r="H864" s="152">
        <v>1132056</v>
      </c>
      <c r="I864" s="151">
        <v>0</v>
      </c>
      <c r="J864" s="152">
        <v>0</v>
      </c>
      <c r="K864" s="151">
        <v>94338</v>
      </c>
      <c r="L864" s="152">
        <v>1132056</v>
      </c>
      <c r="M864" s="150" t="s">
        <v>52</v>
      </c>
    </row>
    <row r="865" spans="1:13" ht="30" customHeight="1">
      <c r="A865" s="149" t="s">
        <v>9905</v>
      </c>
      <c r="B865" s="149" t="s">
        <v>9994</v>
      </c>
      <c r="C865" s="149">
        <v>1</v>
      </c>
      <c r="D865" s="149" t="s">
        <v>9894</v>
      </c>
      <c r="E865" s="151">
        <v>0</v>
      </c>
      <c r="F865" s="152">
        <v>301974.59999999998</v>
      </c>
      <c r="G865" s="151">
        <v>0</v>
      </c>
      <c r="H865" s="152">
        <v>0</v>
      </c>
      <c r="I865" s="151">
        <v>0</v>
      </c>
      <c r="J865" s="152">
        <v>0</v>
      </c>
      <c r="K865" s="151">
        <v>0</v>
      </c>
      <c r="L865" s="152">
        <v>301974.59999999998</v>
      </c>
      <c r="M865" s="150" t="s">
        <v>52</v>
      </c>
    </row>
    <row r="866" spans="1:13" ht="30" customHeight="1">
      <c r="A866" s="149" t="s">
        <v>9899</v>
      </c>
      <c r="B866" s="149" t="s">
        <v>9900</v>
      </c>
      <c r="C866" s="149">
        <v>65.8</v>
      </c>
      <c r="D866" s="149" t="s">
        <v>9901</v>
      </c>
      <c r="E866" s="151">
        <v>6158</v>
      </c>
      <c r="F866" s="152">
        <v>405196.4</v>
      </c>
      <c r="G866" s="151">
        <v>27168</v>
      </c>
      <c r="H866" s="152">
        <v>1787654.4</v>
      </c>
      <c r="I866" s="151">
        <v>11251</v>
      </c>
      <c r="J866" s="152">
        <v>740315.8</v>
      </c>
      <c r="K866" s="151">
        <v>44577</v>
      </c>
      <c r="L866" s="152">
        <v>2933166.5999999996</v>
      </c>
      <c r="M866" s="150" t="s">
        <v>52</v>
      </c>
    </row>
    <row r="867" spans="1:13" ht="30" customHeight="1">
      <c r="A867" s="149" t="s">
        <v>9966</v>
      </c>
      <c r="B867" s="149" t="s">
        <v>9967</v>
      </c>
      <c r="C867" s="149">
        <v>6</v>
      </c>
      <c r="D867" s="149" t="s">
        <v>9968</v>
      </c>
      <c r="E867" s="151">
        <v>276</v>
      </c>
      <c r="F867" s="152">
        <v>1656</v>
      </c>
      <c r="G867" s="151">
        <v>5534</v>
      </c>
      <c r="H867" s="152">
        <v>33204</v>
      </c>
      <c r="I867" s="151">
        <v>189</v>
      </c>
      <c r="J867" s="152">
        <v>1134</v>
      </c>
      <c r="K867" s="151">
        <v>5999</v>
      </c>
      <c r="L867" s="152">
        <v>35994</v>
      </c>
      <c r="M867" s="150" t="s">
        <v>52</v>
      </c>
    </row>
    <row r="868" spans="1:13" ht="30" customHeight="1">
      <c r="A868" s="149" t="s">
        <v>9860</v>
      </c>
      <c r="B868" s="149"/>
      <c r="C868" s="149"/>
      <c r="D868" s="149"/>
      <c r="E868" s="151"/>
      <c r="F868" s="152">
        <v>1110132</v>
      </c>
      <c r="G868" s="151"/>
      <c r="H868" s="152">
        <v>11886679</v>
      </c>
      <c r="I868" s="151"/>
      <c r="J868" s="152">
        <v>2107391</v>
      </c>
      <c r="K868" s="151"/>
      <c r="L868" s="152">
        <v>15104202</v>
      </c>
      <c r="M868" s="150"/>
    </row>
    <row r="869" spans="1:13" ht="30" customHeight="1">
      <c r="A869" s="149"/>
      <c r="B869" s="149"/>
      <c r="C869" s="149"/>
      <c r="D869" s="149"/>
      <c r="E869" s="151"/>
      <c r="F869" s="152"/>
      <c r="G869" s="151"/>
      <c r="H869" s="152"/>
      <c r="I869" s="151"/>
      <c r="J869" s="152"/>
      <c r="K869" s="151"/>
      <c r="L869" s="152"/>
      <c r="M869" s="150"/>
    </row>
    <row r="870" spans="1:13" ht="30" customHeight="1">
      <c r="A870" s="149" t="s">
        <v>10223</v>
      </c>
      <c r="B870" s="149" t="s">
        <v>2126</v>
      </c>
      <c r="C870" s="149">
        <v>1</v>
      </c>
      <c r="D870" s="149" t="s">
        <v>960</v>
      </c>
      <c r="E870" s="151"/>
      <c r="F870" s="152"/>
      <c r="G870" s="151"/>
      <c r="H870" s="152"/>
      <c r="I870" s="151"/>
      <c r="J870" s="152"/>
      <c r="K870" s="151"/>
      <c r="L870" s="152"/>
      <c r="M870" s="150" t="s">
        <v>52</v>
      </c>
    </row>
    <row r="871" spans="1:13" ht="30" customHeight="1">
      <c r="A871" s="149" t="s">
        <v>10217</v>
      </c>
      <c r="B871" s="149" t="s">
        <v>10224</v>
      </c>
      <c r="C871" s="149">
        <v>1</v>
      </c>
      <c r="D871" s="149" t="s">
        <v>9850</v>
      </c>
      <c r="E871" s="151">
        <v>1110132</v>
      </c>
      <c r="F871" s="152">
        <v>1110132</v>
      </c>
      <c r="G871" s="151">
        <v>11886679</v>
      </c>
      <c r="H871" s="152">
        <v>11886679</v>
      </c>
      <c r="I871" s="151">
        <v>2107391</v>
      </c>
      <c r="J871" s="152">
        <v>2107391</v>
      </c>
      <c r="K871" s="151">
        <v>15104202</v>
      </c>
      <c r="L871" s="152">
        <v>15104202</v>
      </c>
      <c r="M871" s="150" t="s">
        <v>52</v>
      </c>
    </row>
    <row r="872" spans="1:13" ht="30" customHeight="1">
      <c r="A872" s="149" t="s">
        <v>9892</v>
      </c>
      <c r="B872" s="149" t="s">
        <v>9893</v>
      </c>
      <c r="C872" s="149">
        <v>1</v>
      </c>
      <c r="D872" s="149" t="s">
        <v>9894</v>
      </c>
      <c r="E872" s="151">
        <v>0</v>
      </c>
      <c r="F872" s="152">
        <v>0</v>
      </c>
      <c r="G872" s="151">
        <v>0</v>
      </c>
      <c r="H872" s="152">
        <v>832067.5</v>
      </c>
      <c r="I872" s="151">
        <v>0</v>
      </c>
      <c r="J872" s="152">
        <v>0</v>
      </c>
      <c r="K872" s="151">
        <v>0</v>
      </c>
      <c r="L872" s="152">
        <v>832067.5</v>
      </c>
      <c r="M872" s="150" t="s">
        <v>52</v>
      </c>
    </row>
    <row r="873" spans="1:13" ht="30" customHeight="1">
      <c r="A873" s="149" t="s">
        <v>9860</v>
      </c>
      <c r="B873" s="149"/>
      <c r="C873" s="149"/>
      <c r="D873" s="149"/>
      <c r="E873" s="151"/>
      <c r="F873" s="152">
        <v>1110132</v>
      </c>
      <c r="G873" s="151"/>
      <c r="H873" s="152">
        <v>12718746</v>
      </c>
      <c r="I873" s="151"/>
      <c r="J873" s="152">
        <v>2107391</v>
      </c>
      <c r="K873" s="151"/>
      <c r="L873" s="152">
        <v>15936269</v>
      </c>
      <c r="M873" s="150"/>
    </row>
    <row r="874" spans="1:13" ht="30" customHeight="1">
      <c r="A874" s="149"/>
      <c r="B874" s="149"/>
      <c r="C874" s="149"/>
      <c r="D874" s="149"/>
      <c r="E874" s="151"/>
      <c r="F874" s="152"/>
      <c r="G874" s="151"/>
      <c r="H874" s="152"/>
      <c r="I874" s="151"/>
      <c r="J874" s="152"/>
      <c r="K874" s="151"/>
      <c r="L874" s="152"/>
      <c r="M874" s="150"/>
    </row>
    <row r="875" spans="1:13" ht="30" customHeight="1">
      <c r="A875" s="149" t="s">
        <v>10225</v>
      </c>
      <c r="B875" s="149" t="s">
        <v>2130</v>
      </c>
      <c r="C875" s="149">
        <v>1</v>
      </c>
      <c r="D875" s="149" t="s">
        <v>960</v>
      </c>
      <c r="E875" s="151"/>
      <c r="F875" s="152"/>
      <c r="G875" s="151"/>
      <c r="H875" s="152"/>
      <c r="I875" s="151"/>
      <c r="J875" s="152"/>
      <c r="K875" s="151"/>
      <c r="L875" s="152"/>
      <c r="M875" s="150" t="s">
        <v>52</v>
      </c>
    </row>
    <row r="876" spans="1:13" ht="30" customHeight="1">
      <c r="A876" s="149" t="s">
        <v>9856</v>
      </c>
      <c r="B876" s="149" t="s">
        <v>9867</v>
      </c>
      <c r="C876" s="149">
        <v>1</v>
      </c>
      <c r="D876" s="149" t="s">
        <v>9855</v>
      </c>
      <c r="E876" s="151">
        <v>173</v>
      </c>
      <c r="F876" s="152">
        <v>173</v>
      </c>
      <c r="G876" s="151">
        <v>1569</v>
      </c>
      <c r="H876" s="152">
        <v>1569</v>
      </c>
      <c r="I876" s="151">
        <v>310</v>
      </c>
      <c r="J876" s="152">
        <v>310</v>
      </c>
      <c r="K876" s="151">
        <v>2052</v>
      </c>
      <c r="L876" s="152">
        <v>2052</v>
      </c>
      <c r="M876" s="150" t="s">
        <v>52</v>
      </c>
    </row>
    <row r="877" spans="1:13" ht="30" customHeight="1">
      <c r="A877" s="149" t="s">
        <v>9857</v>
      </c>
      <c r="B877" s="149" t="s">
        <v>9867</v>
      </c>
      <c r="C877" s="149">
        <v>1</v>
      </c>
      <c r="D877" s="149" t="s">
        <v>9855</v>
      </c>
      <c r="E877" s="151">
        <v>18</v>
      </c>
      <c r="F877" s="152">
        <v>18</v>
      </c>
      <c r="G877" s="151">
        <v>197</v>
      </c>
      <c r="H877" s="152">
        <v>197</v>
      </c>
      <c r="I877" s="151">
        <v>13</v>
      </c>
      <c r="J877" s="152">
        <v>13</v>
      </c>
      <c r="K877" s="151">
        <v>228</v>
      </c>
      <c r="L877" s="152">
        <v>228</v>
      </c>
      <c r="M877" s="150" t="s">
        <v>52</v>
      </c>
    </row>
    <row r="878" spans="1:13" ht="30" customHeight="1">
      <c r="A878" s="149" t="s">
        <v>9853</v>
      </c>
      <c r="B878" s="149" t="s">
        <v>9867</v>
      </c>
      <c r="C878" s="149">
        <v>1</v>
      </c>
      <c r="D878" s="149" t="s">
        <v>9855</v>
      </c>
      <c r="E878" s="151">
        <v>68</v>
      </c>
      <c r="F878" s="152">
        <v>68</v>
      </c>
      <c r="G878" s="151">
        <v>622</v>
      </c>
      <c r="H878" s="152">
        <v>622</v>
      </c>
      <c r="I878" s="151">
        <v>34</v>
      </c>
      <c r="J878" s="152">
        <v>34</v>
      </c>
      <c r="K878" s="151">
        <v>724</v>
      </c>
      <c r="L878" s="152">
        <v>724</v>
      </c>
      <c r="M878" s="150" t="s">
        <v>52</v>
      </c>
    </row>
    <row r="879" spans="1:13" ht="30" customHeight="1">
      <c r="A879" s="149" t="s">
        <v>9848</v>
      </c>
      <c r="B879" s="149" t="s">
        <v>9866</v>
      </c>
      <c r="C879" s="149">
        <v>1</v>
      </c>
      <c r="D879" s="149" t="s">
        <v>9850</v>
      </c>
      <c r="E879" s="151">
        <v>29215</v>
      </c>
      <c r="F879" s="152">
        <v>29215</v>
      </c>
      <c r="G879" s="151">
        <v>1898995</v>
      </c>
      <c r="H879" s="152">
        <v>1898995</v>
      </c>
      <c r="I879" s="151">
        <v>0</v>
      </c>
      <c r="J879" s="152">
        <v>0</v>
      </c>
      <c r="K879" s="151">
        <v>1928210</v>
      </c>
      <c r="L879" s="152">
        <v>1928210</v>
      </c>
      <c r="M879" s="150" t="s">
        <v>52</v>
      </c>
    </row>
    <row r="880" spans="1:13" ht="30" customHeight="1">
      <c r="A880" s="149" t="s">
        <v>9851</v>
      </c>
      <c r="B880" s="149" t="s">
        <v>9866</v>
      </c>
      <c r="C880" s="149">
        <v>1</v>
      </c>
      <c r="D880" s="149" t="s">
        <v>9850</v>
      </c>
      <c r="E880" s="151">
        <v>16076</v>
      </c>
      <c r="F880" s="152">
        <v>16076</v>
      </c>
      <c r="G880" s="151">
        <v>719798</v>
      </c>
      <c r="H880" s="152">
        <v>719798</v>
      </c>
      <c r="I880" s="151">
        <v>1084802</v>
      </c>
      <c r="J880" s="152">
        <v>1084802</v>
      </c>
      <c r="K880" s="151">
        <v>1820676</v>
      </c>
      <c r="L880" s="152">
        <v>1820676</v>
      </c>
      <c r="M880" s="150" t="s">
        <v>52</v>
      </c>
    </row>
    <row r="881" spans="1:13" ht="30" customHeight="1">
      <c r="A881" s="149" t="s">
        <v>9852</v>
      </c>
      <c r="B881" s="149" t="s">
        <v>9866</v>
      </c>
      <c r="C881" s="149">
        <v>1</v>
      </c>
      <c r="D881" s="149" t="s">
        <v>9850</v>
      </c>
      <c r="E881" s="151">
        <v>29215</v>
      </c>
      <c r="F881" s="152">
        <v>29215</v>
      </c>
      <c r="G881" s="151">
        <v>1898995</v>
      </c>
      <c r="H881" s="152">
        <v>1898995</v>
      </c>
      <c r="I881" s="151">
        <v>0</v>
      </c>
      <c r="J881" s="152">
        <v>0</v>
      </c>
      <c r="K881" s="151">
        <v>1928210</v>
      </c>
      <c r="L881" s="152">
        <v>1928210</v>
      </c>
      <c r="M881" s="150" t="s">
        <v>52</v>
      </c>
    </row>
    <row r="882" spans="1:13" ht="30" customHeight="1">
      <c r="A882" s="149" t="s">
        <v>9896</v>
      </c>
      <c r="B882" s="149" t="s">
        <v>10043</v>
      </c>
      <c r="C882" s="149">
        <v>51</v>
      </c>
      <c r="D882" s="149" t="s">
        <v>9897</v>
      </c>
      <c r="E882" s="151">
        <v>0</v>
      </c>
      <c r="F882" s="152">
        <v>0</v>
      </c>
      <c r="G882" s="151">
        <v>106163</v>
      </c>
      <c r="H882" s="152">
        <v>5414313</v>
      </c>
      <c r="I882" s="151">
        <v>0</v>
      </c>
      <c r="J882" s="152">
        <v>0</v>
      </c>
      <c r="K882" s="151">
        <v>106163</v>
      </c>
      <c r="L882" s="152">
        <v>5414313</v>
      </c>
      <c r="M882" s="150" t="s">
        <v>52</v>
      </c>
    </row>
    <row r="883" spans="1:13" ht="30" customHeight="1">
      <c r="A883" s="149" t="s">
        <v>9898</v>
      </c>
      <c r="B883" s="149" t="s">
        <v>10043</v>
      </c>
      <c r="C883" s="149">
        <v>12</v>
      </c>
      <c r="D883" s="149" t="s">
        <v>9897</v>
      </c>
      <c r="E883" s="151">
        <v>0</v>
      </c>
      <c r="F883" s="152">
        <v>0</v>
      </c>
      <c r="G883" s="151">
        <v>94338</v>
      </c>
      <c r="H883" s="152">
        <v>1132056</v>
      </c>
      <c r="I883" s="151">
        <v>0</v>
      </c>
      <c r="J883" s="152">
        <v>0</v>
      </c>
      <c r="K883" s="151">
        <v>94338</v>
      </c>
      <c r="L883" s="152">
        <v>1132056</v>
      </c>
      <c r="M883" s="150" t="s">
        <v>52</v>
      </c>
    </row>
    <row r="884" spans="1:13" ht="30" customHeight="1">
      <c r="A884" s="149" t="s">
        <v>9905</v>
      </c>
      <c r="B884" s="149" t="s">
        <v>9994</v>
      </c>
      <c r="C884" s="149">
        <v>1</v>
      </c>
      <c r="D884" s="149" t="s">
        <v>9894</v>
      </c>
      <c r="E884" s="151">
        <v>0</v>
      </c>
      <c r="F884" s="152">
        <v>196391</v>
      </c>
      <c r="G884" s="151">
        <v>0</v>
      </c>
      <c r="H884" s="152">
        <v>0</v>
      </c>
      <c r="I884" s="151">
        <v>0</v>
      </c>
      <c r="J884" s="152">
        <v>0</v>
      </c>
      <c r="K884" s="151">
        <v>0</v>
      </c>
      <c r="L884" s="152">
        <v>196391</v>
      </c>
      <c r="M884" s="150" t="s">
        <v>52</v>
      </c>
    </row>
    <row r="885" spans="1:13" ht="30" customHeight="1">
      <c r="A885" s="149" t="s">
        <v>9899</v>
      </c>
      <c r="B885" s="149" t="s">
        <v>9900</v>
      </c>
      <c r="C885" s="149">
        <v>65.8</v>
      </c>
      <c r="D885" s="149" t="s">
        <v>9901</v>
      </c>
      <c r="E885" s="151">
        <v>6158</v>
      </c>
      <c r="F885" s="152">
        <v>405196.4</v>
      </c>
      <c r="G885" s="151">
        <v>27168</v>
      </c>
      <c r="H885" s="152">
        <v>1787654.4</v>
      </c>
      <c r="I885" s="151">
        <v>11251</v>
      </c>
      <c r="J885" s="152">
        <v>740315.8</v>
      </c>
      <c r="K885" s="151">
        <v>44577</v>
      </c>
      <c r="L885" s="152">
        <v>2933166.5999999996</v>
      </c>
      <c r="M885" s="150" t="s">
        <v>52</v>
      </c>
    </row>
    <row r="886" spans="1:13" ht="30" customHeight="1">
      <c r="A886" s="149" t="s">
        <v>9966</v>
      </c>
      <c r="B886" s="149" t="s">
        <v>10221</v>
      </c>
      <c r="C886" s="149">
        <v>6</v>
      </c>
      <c r="D886" s="149" t="s">
        <v>9968</v>
      </c>
      <c r="E886" s="151">
        <v>276</v>
      </c>
      <c r="F886" s="152">
        <v>1656</v>
      </c>
      <c r="G886" s="151">
        <v>13490</v>
      </c>
      <c r="H886" s="152">
        <v>80940</v>
      </c>
      <c r="I886" s="151">
        <v>236</v>
      </c>
      <c r="J886" s="152">
        <v>1416</v>
      </c>
      <c r="K886" s="151">
        <v>14002</v>
      </c>
      <c r="L886" s="152">
        <v>84012</v>
      </c>
      <c r="M886" s="150" t="s">
        <v>52</v>
      </c>
    </row>
    <row r="887" spans="1:13" ht="30" customHeight="1">
      <c r="A887" s="149" t="s">
        <v>9908</v>
      </c>
      <c r="B887" s="149" t="s">
        <v>9909</v>
      </c>
      <c r="C887" s="149">
        <v>1</v>
      </c>
      <c r="D887" s="149" t="s">
        <v>9894</v>
      </c>
      <c r="E887" s="151">
        <v>0</v>
      </c>
      <c r="F887" s="152">
        <v>0</v>
      </c>
      <c r="G887" s="151">
        <v>0</v>
      </c>
      <c r="H887" s="152">
        <v>7292270.4000000004</v>
      </c>
      <c r="I887" s="151">
        <v>0</v>
      </c>
      <c r="J887" s="152">
        <v>0</v>
      </c>
      <c r="K887" s="151">
        <v>0</v>
      </c>
      <c r="L887" s="152">
        <v>7292270.4000000004</v>
      </c>
      <c r="M887" s="150" t="s">
        <v>9907</v>
      </c>
    </row>
    <row r="888" spans="1:13" ht="30" customHeight="1">
      <c r="A888" s="149" t="s">
        <v>9910</v>
      </c>
      <c r="B888" s="149" t="s">
        <v>9911</v>
      </c>
      <c r="C888" s="149">
        <v>1</v>
      </c>
      <c r="D888" s="149" t="s">
        <v>9894</v>
      </c>
      <c r="E888" s="151">
        <v>0</v>
      </c>
      <c r="F888" s="152">
        <v>101299.1</v>
      </c>
      <c r="G888" s="151">
        <v>0</v>
      </c>
      <c r="H888" s="152">
        <v>0</v>
      </c>
      <c r="I888" s="151">
        <v>0</v>
      </c>
      <c r="J888" s="152">
        <v>0</v>
      </c>
      <c r="K888" s="151">
        <v>0</v>
      </c>
      <c r="L888" s="152">
        <v>101299.1</v>
      </c>
      <c r="M888" s="150" t="s">
        <v>9907</v>
      </c>
    </row>
    <row r="889" spans="1:13" ht="30" customHeight="1">
      <c r="A889" s="149" t="s">
        <v>9912</v>
      </c>
      <c r="B889" s="149" t="s">
        <v>9913</v>
      </c>
      <c r="C889" s="149">
        <v>1</v>
      </c>
      <c r="D889" s="149" t="s">
        <v>9894</v>
      </c>
      <c r="E889" s="151">
        <v>0</v>
      </c>
      <c r="F889" s="152">
        <v>0</v>
      </c>
      <c r="G889" s="151">
        <v>0</v>
      </c>
      <c r="H889" s="152">
        <v>0</v>
      </c>
      <c r="I889" s="151">
        <v>0</v>
      </c>
      <c r="J889" s="152">
        <v>185078.9</v>
      </c>
      <c r="K889" s="151">
        <v>0</v>
      </c>
      <c r="L889" s="152">
        <v>185078.9</v>
      </c>
      <c r="M889" s="150" t="s">
        <v>9907</v>
      </c>
    </row>
    <row r="890" spans="1:13" ht="30" customHeight="1">
      <c r="A890" s="149" t="s">
        <v>9914</v>
      </c>
      <c r="B890" s="149" t="s">
        <v>9915</v>
      </c>
      <c r="C890" s="149">
        <v>1</v>
      </c>
      <c r="D890" s="149" t="s">
        <v>9894</v>
      </c>
      <c r="E890" s="151">
        <v>0</v>
      </c>
      <c r="F890" s="152">
        <v>0</v>
      </c>
      <c r="G890" s="151">
        <v>0</v>
      </c>
      <c r="H890" s="152">
        <v>4687888.0999999996</v>
      </c>
      <c r="I890" s="151">
        <v>0</v>
      </c>
      <c r="J890" s="152">
        <v>0</v>
      </c>
      <c r="K890" s="151">
        <v>0</v>
      </c>
      <c r="L890" s="152">
        <v>4687888.0999999996</v>
      </c>
      <c r="M890" s="150" t="s">
        <v>9907</v>
      </c>
    </row>
    <row r="891" spans="1:13" ht="30" customHeight="1">
      <c r="A891" s="149" t="s">
        <v>9860</v>
      </c>
      <c r="B891" s="149"/>
      <c r="C891" s="149"/>
      <c r="D891" s="149"/>
      <c r="E891" s="151"/>
      <c r="F891" s="152">
        <v>779307</v>
      </c>
      <c r="G891" s="151"/>
      <c r="H891" s="152">
        <v>24915297</v>
      </c>
      <c r="I891" s="151"/>
      <c r="J891" s="152">
        <v>2011969</v>
      </c>
      <c r="K891" s="151"/>
      <c r="L891" s="152">
        <v>27706573</v>
      </c>
      <c r="M891" s="150"/>
    </row>
    <row r="892" spans="1:13" ht="30" customHeight="1">
      <c r="A892" s="149"/>
      <c r="B892" s="149"/>
      <c r="C892" s="149"/>
      <c r="D892" s="149"/>
      <c r="E892" s="151"/>
      <c r="F892" s="152"/>
      <c r="G892" s="151"/>
      <c r="H892" s="152"/>
      <c r="I892" s="151"/>
      <c r="J892" s="152"/>
      <c r="K892" s="151"/>
      <c r="L892" s="152"/>
      <c r="M892" s="150"/>
    </row>
    <row r="893" spans="1:13" ht="30" customHeight="1">
      <c r="A893" s="149" t="s">
        <v>10226</v>
      </c>
      <c r="B893" s="149" t="s">
        <v>2136</v>
      </c>
      <c r="C893" s="149">
        <v>1</v>
      </c>
      <c r="D893" s="149" t="s">
        <v>960</v>
      </c>
      <c r="E893" s="151"/>
      <c r="F893" s="152"/>
      <c r="G893" s="151"/>
      <c r="H893" s="152"/>
      <c r="I893" s="151"/>
      <c r="J893" s="152"/>
      <c r="K893" s="151"/>
      <c r="L893" s="152"/>
      <c r="M893" s="150" t="s">
        <v>52</v>
      </c>
    </row>
    <row r="894" spans="1:13" ht="30" customHeight="1">
      <c r="A894" s="149" t="s">
        <v>9848</v>
      </c>
      <c r="B894" s="149" t="s">
        <v>9870</v>
      </c>
      <c r="C894" s="149">
        <v>1</v>
      </c>
      <c r="D894" s="149" t="s">
        <v>9850</v>
      </c>
      <c r="E894" s="151">
        <v>28047</v>
      </c>
      <c r="F894" s="152">
        <v>28047</v>
      </c>
      <c r="G894" s="151">
        <v>934918</v>
      </c>
      <c r="H894" s="152">
        <v>934918</v>
      </c>
      <c r="I894" s="151">
        <v>0</v>
      </c>
      <c r="J894" s="152">
        <v>0</v>
      </c>
      <c r="K894" s="151">
        <v>962965</v>
      </c>
      <c r="L894" s="152">
        <v>962965</v>
      </c>
      <c r="M894" s="150" t="s">
        <v>52</v>
      </c>
    </row>
    <row r="895" spans="1:13" ht="30" customHeight="1">
      <c r="A895" s="149" t="s">
        <v>9851</v>
      </c>
      <c r="B895" s="149" t="s">
        <v>9870</v>
      </c>
      <c r="C895" s="149">
        <v>1</v>
      </c>
      <c r="D895" s="149" t="s">
        <v>9850</v>
      </c>
      <c r="E895" s="151">
        <v>12901</v>
      </c>
      <c r="F895" s="152">
        <v>12901</v>
      </c>
      <c r="G895" s="151">
        <v>348307</v>
      </c>
      <c r="H895" s="152">
        <v>348307</v>
      </c>
      <c r="I895" s="151">
        <v>1360024</v>
      </c>
      <c r="J895" s="152">
        <v>1360024</v>
      </c>
      <c r="K895" s="151">
        <v>1721232</v>
      </c>
      <c r="L895" s="152">
        <v>1721232</v>
      </c>
      <c r="M895" s="150" t="s">
        <v>52</v>
      </c>
    </row>
    <row r="896" spans="1:13" ht="30" customHeight="1">
      <c r="A896" s="149" t="s">
        <v>9852</v>
      </c>
      <c r="B896" s="149" t="s">
        <v>9870</v>
      </c>
      <c r="C896" s="149">
        <v>1</v>
      </c>
      <c r="D896" s="149" t="s">
        <v>9850</v>
      </c>
      <c r="E896" s="151">
        <v>28047</v>
      </c>
      <c r="F896" s="152">
        <v>28047</v>
      </c>
      <c r="G896" s="151">
        <v>934918</v>
      </c>
      <c r="H896" s="152">
        <v>934918</v>
      </c>
      <c r="I896" s="151">
        <v>0</v>
      </c>
      <c r="J896" s="152">
        <v>0</v>
      </c>
      <c r="K896" s="151">
        <v>962965</v>
      </c>
      <c r="L896" s="152">
        <v>962965</v>
      </c>
      <c r="M896" s="150" t="s">
        <v>52</v>
      </c>
    </row>
    <row r="897" spans="1:13" ht="30" customHeight="1">
      <c r="A897" s="149" t="s">
        <v>9853</v>
      </c>
      <c r="B897" s="149" t="s">
        <v>9854</v>
      </c>
      <c r="C897" s="149">
        <v>1700</v>
      </c>
      <c r="D897" s="149" t="s">
        <v>9855</v>
      </c>
      <c r="E897" s="151">
        <v>47</v>
      </c>
      <c r="F897" s="152">
        <v>79900</v>
      </c>
      <c r="G897" s="151">
        <v>255</v>
      </c>
      <c r="H897" s="152">
        <v>433500</v>
      </c>
      <c r="I897" s="151">
        <v>34</v>
      </c>
      <c r="J897" s="152">
        <v>57800</v>
      </c>
      <c r="K897" s="151">
        <v>336</v>
      </c>
      <c r="L897" s="152">
        <v>571200</v>
      </c>
      <c r="M897" s="150" t="s">
        <v>52</v>
      </c>
    </row>
    <row r="898" spans="1:13" ht="30" customHeight="1">
      <c r="A898" s="149" t="s">
        <v>9856</v>
      </c>
      <c r="B898" s="149" t="s">
        <v>9854</v>
      </c>
      <c r="C898" s="149">
        <v>1700</v>
      </c>
      <c r="D898" s="149" t="s">
        <v>9855</v>
      </c>
      <c r="E898" s="151">
        <v>139</v>
      </c>
      <c r="F898" s="152">
        <v>236300</v>
      </c>
      <c r="G898" s="151">
        <v>644</v>
      </c>
      <c r="H898" s="152">
        <v>1094800</v>
      </c>
      <c r="I898" s="151">
        <v>248</v>
      </c>
      <c r="J898" s="152">
        <v>421600</v>
      </c>
      <c r="K898" s="151">
        <v>1031</v>
      </c>
      <c r="L898" s="152">
        <v>1752700</v>
      </c>
      <c r="M898" s="150" t="s">
        <v>52</v>
      </c>
    </row>
    <row r="899" spans="1:13" ht="30" customHeight="1">
      <c r="A899" s="149" t="s">
        <v>9857</v>
      </c>
      <c r="B899" s="149" t="s">
        <v>9854</v>
      </c>
      <c r="C899" s="149">
        <v>1700</v>
      </c>
      <c r="D899" s="149" t="s">
        <v>9855</v>
      </c>
      <c r="E899" s="151">
        <v>15</v>
      </c>
      <c r="F899" s="152">
        <v>25500</v>
      </c>
      <c r="G899" s="151">
        <v>81</v>
      </c>
      <c r="H899" s="152">
        <v>137700</v>
      </c>
      <c r="I899" s="151">
        <v>11</v>
      </c>
      <c r="J899" s="152">
        <v>18700</v>
      </c>
      <c r="K899" s="151">
        <v>107</v>
      </c>
      <c r="L899" s="152">
        <v>181900</v>
      </c>
      <c r="M899" s="150" t="s">
        <v>52</v>
      </c>
    </row>
    <row r="900" spans="1:13" ht="30" customHeight="1">
      <c r="A900" s="149" t="s">
        <v>9896</v>
      </c>
      <c r="B900" s="149" t="s">
        <v>6674</v>
      </c>
      <c r="C900" s="149">
        <v>51</v>
      </c>
      <c r="D900" s="149" t="s">
        <v>9897</v>
      </c>
      <c r="E900" s="151">
        <v>0</v>
      </c>
      <c r="F900" s="152">
        <v>0</v>
      </c>
      <c r="G900" s="151">
        <v>106163</v>
      </c>
      <c r="H900" s="152">
        <v>5414313</v>
      </c>
      <c r="I900" s="151">
        <v>0</v>
      </c>
      <c r="J900" s="152">
        <v>0</v>
      </c>
      <c r="K900" s="151">
        <v>106163</v>
      </c>
      <c r="L900" s="152">
        <v>5414313</v>
      </c>
      <c r="M900" s="150" t="s">
        <v>52</v>
      </c>
    </row>
    <row r="901" spans="1:13" ht="30" customHeight="1">
      <c r="A901" s="149" t="s">
        <v>9898</v>
      </c>
      <c r="B901" s="149" t="s">
        <v>6674</v>
      </c>
      <c r="C901" s="149">
        <v>12</v>
      </c>
      <c r="D901" s="149" t="s">
        <v>9897</v>
      </c>
      <c r="E901" s="151">
        <v>0</v>
      </c>
      <c r="F901" s="152">
        <v>0</v>
      </c>
      <c r="G901" s="151">
        <v>94338</v>
      </c>
      <c r="H901" s="152">
        <v>1132056</v>
      </c>
      <c r="I901" s="151">
        <v>0</v>
      </c>
      <c r="J901" s="152">
        <v>0</v>
      </c>
      <c r="K901" s="151">
        <v>94338</v>
      </c>
      <c r="L901" s="152">
        <v>1132056</v>
      </c>
      <c r="M901" s="150" t="s">
        <v>52</v>
      </c>
    </row>
    <row r="902" spans="1:13" ht="30" customHeight="1">
      <c r="A902" s="149" t="s">
        <v>9905</v>
      </c>
      <c r="B902" s="149" t="s">
        <v>9994</v>
      </c>
      <c r="C902" s="149">
        <v>1</v>
      </c>
      <c r="D902" s="149" t="s">
        <v>9894</v>
      </c>
      <c r="E902" s="151">
        <v>0</v>
      </c>
      <c r="F902" s="152">
        <v>312915.3</v>
      </c>
      <c r="G902" s="151">
        <v>0</v>
      </c>
      <c r="H902" s="152">
        <v>0</v>
      </c>
      <c r="I902" s="151">
        <v>0</v>
      </c>
      <c r="J902" s="152">
        <v>0</v>
      </c>
      <c r="K902" s="151">
        <v>0</v>
      </c>
      <c r="L902" s="152">
        <v>312915.3</v>
      </c>
      <c r="M902" s="150" t="s">
        <v>52</v>
      </c>
    </row>
    <row r="903" spans="1:13" ht="30" customHeight="1">
      <c r="A903" s="149" t="s">
        <v>9899</v>
      </c>
      <c r="B903" s="149" t="s">
        <v>9900</v>
      </c>
      <c r="C903" s="149">
        <v>65.8</v>
      </c>
      <c r="D903" s="149" t="s">
        <v>9901</v>
      </c>
      <c r="E903" s="151">
        <v>6158</v>
      </c>
      <c r="F903" s="152">
        <v>405196.4</v>
      </c>
      <c r="G903" s="151">
        <v>27168</v>
      </c>
      <c r="H903" s="152">
        <v>1787654.4</v>
      </c>
      <c r="I903" s="151">
        <v>11251</v>
      </c>
      <c r="J903" s="152">
        <v>740315.8</v>
      </c>
      <c r="K903" s="151">
        <v>44577</v>
      </c>
      <c r="L903" s="152">
        <v>2933166.5999999996</v>
      </c>
      <c r="M903" s="150" t="s">
        <v>52</v>
      </c>
    </row>
    <row r="904" spans="1:13" ht="30" customHeight="1">
      <c r="A904" s="149" t="s">
        <v>9966</v>
      </c>
      <c r="B904" s="149" t="s">
        <v>9972</v>
      </c>
      <c r="C904" s="149">
        <v>6</v>
      </c>
      <c r="D904" s="149" t="s">
        <v>9968</v>
      </c>
      <c r="E904" s="151">
        <v>295</v>
      </c>
      <c r="F904" s="152">
        <v>1770</v>
      </c>
      <c r="G904" s="151">
        <v>5916</v>
      </c>
      <c r="H904" s="152">
        <v>35496</v>
      </c>
      <c r="I904" s="151">
        <v>202</v>
      </c>
      <c r="J904" s="152">
        <v>1212</v>
      </c>
      <c r="K904" s="151">
        <v>6413</v>
      </c>
      <c r="L904" s="152">
        <v>38478</v>
      </c>
      <c r="M904" s="150" t="s">
        <v>52</v>
      </c>
    </row>
    <row r="905" spans="1:13" ht="30" customHeight="1">
      <c r="A905" s="149" t="s">
        <v>9860</v>
      </c>
      <c r="B905" s="149"/>
      <c r="C905" s="149"/>
      <c r="D905" s="149"/>
      <c r="E905" s="151"/>
      <c r="F905" s="152">
        <v>1130576</v>
      </c>
      <c r="G905" s="151"/>
      <c r="H905" s="152">
        <v>12253662</v>
      </c>
      <c r="I905" s="151"/>
      <c r="J905" s="152">
        <v>2599651</v>
      </c>
      <c r="K905" s="151"/>
      <c r="L905" s="152">
        <v>15983889</v>
      </c>
      <c r="M905" s="150"/>
    </row>
    <row r="906" spans="1:13" ht="30" customHeight="1">
      <c r="A906" s="149"/>
      <c r="B906" s="149"/>
      <c r="C906" s="149"/>
      <c r="D906" s="149"/>
      <c r="E906" s="151"/>
      <c r="F906" s="152"/>
      <c r="G906" s="151"/>
      <c r="H906" s="152"/>
      <c r="I906" s="151"/>
      <c r="J906" s="152"/>
      <c r="K906" s="151"/>
      <c r="L906" s="152"/>
      <c r="M906" s="150"/>
    </row>
    <row r="907" spans="1:13" ht="30" customHeight="1">
      <c r="A907" s="149" t="s">
        <v>10227</v>
      </c>
      <c r="B907" s="149" t="s">
        <v>2142</v>
      </c>
      <c r="C907" s="149">
        <v>1</v>
      </c>
      <c r="D907" s="149" t="s">
        <v>960</v>
      </c>
      <c r="E907" s="151"/>
      <c r="F907" s="152"/>
      <c r="G907" s="151"/>
      <c r="H907" s="152"/>
      <c r="I907" s="151"/>
      <c r="J907" s="152"/>
      <c r="K907" s="151"/>
      <c r="L907" s="152"/>
      <c r="M907" s="150" t="s">
        <v>52</v>
      </c>
    </row>
    <row r="908" spans="1:13" ht="30" customHeight="1">
      <c r="A908" s="149" t="s">
        <v>10217</v>
      </c>
      <c r="B908" s="149" t="s">
        <v>10228</v>
      </c>
      <c r="C908" s="149">
        <v>1</v>
      </c>
      <c r="D908" s="149" t="s">
        <v>9850</v>
      </c>
      <c r="E908" s="151">
        <v>1130576</v>
      </c>
      <c r="F908" s="152">
        <v>1130576</v>
      </c>
      <c r="G908" s="151">
        <v>12253662</v>
      </c>
      <c r="H908" s="152">
        <v>12253662</v>
      </c>
      <c r="I908" s="151">
        <v>2599651</v>
      </c>
      <c r="J908" s="152">
        <v>2599651</v>
      </c>
      <c r="K908" s="151">
        <v>15983889</v>
      </c>
      <c r="L908" s="152">
        <v>15983889</v>
      </c>
      <c r="M908" s="150" t="s">
        <v>52</v>
      </c>
    </row>
    <row r="909" spans="1:13" ht="30" customHeight="1">
      <c r="A909" s="149" t="s">
        <v>10229</v>
      </c>
      <c r="B909" s="149" t="s">
        <v>9893</v>
      </c>
      <c r="C909" s="149">
        <v>1</v>
      </c>
      <c r="D909" s="149" t="s">
        <v>9894</v>
      </c>
      <c r="E909" s="151">
        <v>0</v>
      </c>
      <c r="F909" s="152">
        <v>0</v>
      </c>
      <c r="G909" s="151">
        <v>0</v>
      </c>
      <c r="H909" s="152">
        <v>857756.3</v>
      </c>
      <c r="I909" s="151">
        <v>0</v>
      </c>
      <c r="J909" s="152">
        <v>0</v>
      </c>
      <c r="K909" s="151">
        <v>0</v>
      </c>
      <c r="L909" s="152">
        <v>857756.3</v>
      </c>
      <c r="M909" s="150" t="s">
        <v>9907</v>
      </c>
    </row>
    <row r="910" spans="1:13" ht="30" customHeight="1">
      <c r="A910" s="149" t="s">
        <v>9860</v>
      </c>
      <c r="B910" s="149"/>
      <c r="C910" s="149"/>
      <c r="D910" s="149"/>
      <c r="E910" s="151"/>
      <c r="F910" s="152">
        <v>1130576</v>
      </c>
      <c r="G910" s="151"/>
      <c r="H910" s="152">
        <v>13111418</v>
      </c>
      <c r="I910" s="151"/>
      <c r="J910" s="152">
        <v>2599651</v>
      </c>
      <c r="K910" s="151"/>
      <c r="L910" s="152">
        <v>16841645</v>
      </c>
      <c r="M910" s="150"/>
    </row>
    <row r="911" spans="1:13" ht="30" customHeight="1">
      <c r="A911" s="149"/>
      <c r="B911" s="149"/>
      <c r="C911" s="149"/>
      <c r="D911" s="149"/>
      <c r="E911" s="151"/>
      <c r="F911" s="152"/>
      <c r="G911" s="151"/>
      <c r="H911" s="152"/>
      <c r="I911" s="151"/>
      <c r="J911" s="152"/>
      <c r="K911" s="151"/>
      <c r="L911" s="152"/>
      <c r="M911" s="150"/>
    </row>
    <row r="912" spans="1:13" ht="30" customHeight="1">
      <c r="A912" s="149" t="s">
        <v>10230</v>
      </c>
      <c r="B912" s="149" t="s">
        <v>2146</v>
      </c>
      <c r="C912" s="149">
        <v>1</v>
      </c>
      <c r="D912" s="149" t="s">
        <v>960</v>
      </c>
      <c r="E912" s="151"/>
      <c r="F912" s="152"/>
      <c r="G912" s="151"/>
      <c r="H912" s="152"/>
      <c r="I912" s="151"/>
      <c r="J912" s="152"/>
      <c r="K912" s="151"/>
      <c r="L912" s="152"/>
      <c r="M912" s="150" t="s">
        <v>52</v>
      </c>
    </row>
    <row r="913" spans="1:13" ht="30" customHeight="1">
      <c r="A913" s="149" t="s">
        <v>9848</v>
      </c>
      <c r="B913" s="149" t="s">
        <v>9876</v>
      </c>
      <c r="C913" s="149">
        <v>1</v>
      </c>
      <c r="D913" s="149" t="s">
        <v>9850</v>
      </c>
      <c r="E913" s="151">
        <v>35058</v>
      </c>
      <c r="F913" s="152">
        <v>35058</v>
      </c>
      <c r="G913" s="151">
        <v>2278862</v>
      </c>
      <c r="H913" s="152">
        <v>2278862</v>
      </c>
      <c r="I913" s="151">
        <v>0</v>
      </c>
      <c r="J913" s="152">
        <v>0</v>
      </c>
      <c r="K913" s="151">
        <v>2313920</v>
      </c>
      <c r="L913" s="152">
        <v>2313920</v>
      </c>
      <c r="M913" s="150" t="s">
        <v>52</v>
      </c>
    </row>
    <row r="914" spans="1:13" ht="30" customHeight="1">
      <c r="A914" s="149" t="s">
        <v>9851</v>
      </c>
      <c r="B914" s="149" t="s">
        <v>9876</v>
      </c>
      <c r="C914" s="149">
        <v>1</v>
      </c>
      <c r="D914" s="149" t="s">
        <v>9850</v>
      </c>
      <c r="E914" s="151">
        <v>16126</v>
      </c>
      <c r="F914" s="152">
        <v>16126</v>
      </c>
      <c r="G914" s="151">
        <v>848998</v>
      </c>
      <c r="H914" s="152">
        <v>848998</v>
      </c>
      <c r="I914" s="151">
        <v>1700030</v>
      </c>
      <c r="J914" s="152">
        <v>1700030</v>
      </c>
      <c r="K914" s="151">
        <v>2565154</v>
      </c>
      <c r="L914" s="152">
        <v>2565154</v>
      </c>
      <c r="M914" s="150" t="s">
        <v>52</v>
      </c>
    </row>
    <row r="915" spans="1:13" ht="30" customHeight="1">
      <c r="A915" s="149" t="s">
        <v>9852</v>
      </c>
      <c r="B915" s="149" t="s">
        <v>9876</v>
      </c>
      <c r="C915" s="149">
        <v>1</v>
      </c>
      <c r="D915" s="149" t="s">
        <v>9850</v>
      </c>
      <c r="E915" s="151">
        <v>35058</v>
      </c>
      <c r="F915" s="152">
        <v>35058</v>
      </c>
      <c r="G915" s="151">
        <v>2278862</v>
      </c>
      <c r="H915" s="152">
        <v>2278862</v>
      </c>
      <c r="I915" s="151">
        <v>0</v>
      </c>
      <c r="J915" s="152">
        <v>0</v>
      </c>
      <c r="K915" s="151">
        <v>2313920</v>
      </c>
      <c r="L915" s="152">
        <v>2313920</v>
      </c>
      <c r="M915" s="150" t="s">
        <v>52</v>
      </c>
    </row>
    <row r="916" spans="1:13" ht="30" customHeight="1">
      <c r="A916" s="149" t="s">
        <v>9853</v>
      </c>
      <c r="B916" s="149" t="s">
        <v>9867</v>
      </c>
      <c r="C916" s="149">
        <v>1</v>
      </c>
      <c r="D916" s="149" t="s">
        <v>9855</v>
      </c>
      <c r="E916" s="151">
        <v>68</v>
      </c>
      <c r="F916" s="152">
        <v>68</v>
      </c>
      <c r="G916" s="151">
        <v>622</v>
      </c>
      <c r="H916" s="152">
        <v>622</v>
      </c>
      <c r="I916" s="151">
        <v>34</v>
      </c>
      <c r="J916" s="152">
        <v>34</v>
      </c>
      <c r="K916" s="151">
        <v>724</v>
      </c>
      <c r="L916" s="152">
        <v>724</v>
      </c>
      <c r="M916" s="150" t="s">
        <v>52</v>
      </c>
    </row>
    <row r="917" spans="1:13" ht="30" customHeight="1">
      <c r="A917" s="149" t="s">
        <v>9856</v>
      </c>
      <c r="B917" s="149" t="s">
        <v>9867</v>
      </c>
      <c r="C917" s="149">
        <v>1</v>
      </c>
      <c r="D917" s="149" t="s">
        <v>9855</v>
      </c>
      <c r="E917" s="151">
        <v>173</v>
      </c>
      <c r="F917" s="152">
        <v>173</v>
      </c>
      <c r="G917" s="151">
        <v>1569</v>
      </c>
      <c r="H917" s="152">
        <v>1569</v>
      </c>
      <c r="I917" s="151">
        <v>310</v>
      </c>
      <c r="J917" s="152">
        <v>310</v>
      </c>
      <c r="K917" s="151">
        <v>2052</v>
      </c>
      <c r="L917" s="152">
        <v>2052</v>
      </c>
      <c r="M917" s="150" t="s">
        <v>52</v>
      </c>
    </row>
    <row r="918" spans="1:13" ht="30" customHeight="1">
      <c r="A918" s="149" t="s">
        <v>9857</v>
      </c>
      <c r="B918" s="149" t="s">
        <v>9867</v>
      </c>
      <c r="C918" s="149">
        <v>1</v>
      </c>
      <c r="D918" s="149" t="s">
        <v>9855</v>
      </c>
      <c r="E918" s="151">
        <v>18</v>
      </c>
      <c r="F918" s="152">
        <v>18</v>
      </c>
      <c r="G918" s="151">
        <v>197</v>
      </c>
      <c r="H918" s="152">
        <v>197</v>
      </c>
      <c r="I918" s="151">
        <v>13</v>
      </c>
      <c r="J918" s="152">
        <v>13</v>
      </c>
      <c r="K918" s="151">
        <v>228</v>
      </c>
      <c r="L918" s="152">
        <v>228</v>
      </c>
      <c r="M918" s="150" t="s">
        <v>52</v>
      </c>
    </row>
    <row r="919" spans="1:13" ht="30" customHeight="1">
      <c r="A919" s="149" t="s">
        <v>9896</v>
      </c>
      <c r="B919" s="149" t="s">
        <v>6674</v>
      </c>
      <c r="C919" s="149">
        <v>51</v>
      </c>
      <c r="D919" s="149" t="s">
        <v>9897</v>
      </c>
      <c r="E919" s="151">
        <v>0</v>
      </c>
      <c r="F919" s="152">
        <v>0</v>
      </c>
      <c r="G919" s="151">
        <v>106163</v>
      </c>
      <c r="H919" s="152">
        <v>5414313</v>
      </c>
      <c r="I919" s="151">
        <v>0</v>
      </c>
      <c r="J919" s="152">
        <v>0</v>
      </c>
      <c r="K919" s="151">
        <v>106163</v>
      </c>
      <c r="L919" s="152">
        <v>5414313</v>
      </c>
      <c r="M919" s="150" t="s">
        <v>52</v>
      </c>
    </row>
    <row r="920" spans="1:13" ht="30" customHeight="1">
      <c r="A920" s="149" t="s">
        <v>9898</v>
      </c>
      <c r="B920" s="149" t="s">
        <v>6674</v>
      </c>
      <c r="C920" s="149">
        <v>12</v>
      </c>
      <c r="D920" s="149" t="s">
        <v>9897</v>
      </c>
      <c r="E920" s="151">
        <v>0</v>
      </c>
      <c r="F920" s="152">
        <v>0</v>
      </c>
      <c r="G920" s="151">
        <v>94338</v>
      </c>
      <c r="H920" s="152">
        <v>1132056</v>
      </c>
      <c r="I920" s="151">
        <v>0</v>
      </c>
      <c r="J920" s="152">
        <v>0</v>
      </c>
      <c r="K920" s="151">
        <v>94338</v>
      </c>
      <c r="L920" s="152">
        <v>1132056</v>
      </c>
      <c r="M920" s="150" t="s">
        <v>52</v>
      </c>
    </row>
    <row r="921" spans="1:13" ht="30" customHeight="1">
      <c r="A921" s="149" t="s">
        <v>9905</v>
      </c>
      <c r="B921" s="149" t="s">
        <v>9994</v>
      </c>
      <c r="C921" s="149">
        <v>1</v>
      </c>
      <c r="D921" s="149" t="s">
        <v>9894</v>
      </c>
      <c r="E921" s="151">
        <v>0</v>
      </c>
      <c r="F921" s="152">
        <v>358664.3</v>
      </c>
      <c r="G921" s="151">
        <v>0</v>
      </c>
      <c r="H921" s="152">
        <v>0</v>
      </c>
      <c r="I921" s="151">
        <v>0</v>
      </c>
      <c r="J921" s="152">
        <v>0</v>
      </c>
      <c r="K921" s="151">
        <v>0</v>
      </c>
      <c r="L921" s="152">
        <v>358664.3</v>
      </c>
      <c r="M921" s="150" t="s">
        <v>52</v>
      </c>
    </row>
    <row r="922" spans="1:13" ht="30" customHeight="1">
      <c r="A922" s="149" t="s">
        <v>9899</v>
      </c>
      <c r="B922" s="149" t="s">
        <v>9900</v>
      </c>
      <c r="C922" s="149">
        <v>65.8</v>
      </c>
      <c r="D922" s="149" t="s">
        <v>9901</v>
      </c>
      <c r="E922" s="151">
        <v>6158</v>
      </c>
      <c r="F922" s="152">
        <v>405196.4</v>
      </c>
      <c r="G922" s="151">
        <v>27168</v>
      </c>
      <c r="H922" s="152">
        <v>1787654.4</v>
      </c>
      <c r="I922" s="151">
        <v>11251</v>
      </c>
      <c r="J922" s="152">
        <v>740315.8</v>
      </c>
      <c r="K922" s="151">
        <v>44577</v>
      </c>
      <c r="L922" s="152">
        <v>2933166.5999999996</v>
      </c>
      <c r="M922" s="150" t="s">
        <v>52</v>
      </c>
    </row>
    <row r="923" spans="1:13" ht="30" customHeight="1">
      <c r="A923" s="149" t="s">
        <v>9966</v>
      </c>
      <c r="B923" s="149" t="s">
        <v>10231</v>
      </c>
      <c r="C923" s="149">
        <v>6</v>
      </c>
      <c r="D923" s="149" t="s">
        <v>9968</v>
      </c>
      <c r="E923" s="151">
        <v>295</v>
      </c>
      <c r="F923" s="152">
        <v>1770</v>
      </c>
      <c r="G923" s="151">
        <v>14420</v>
      </c>
      <c r="H923" s="152">
        <v>86520</v>
      </c>
      <c r="I923" s="151">
        <v>252</v>
      </c>
      <c r="J923" s="152">
        <v>1512</v>
      </c>
      <c r="K923" s="151">
        <v>14967</v>
      </c>
      <c r="L923" s="152">
        <v>89802</v>
      </c>
      <c r="M923" s="150" t="s">
        <v>52</v>
      </c>
    </row>
    <row r="924" spans="1:13" ht="30" customHeight="1">
      <c r="A924" s="149" t="s">
        <v>9908</v>
      </c>
      <c r="B924" s="149" t="s">
        <v>9909</v>
      </c>
      <c r="C924" s="149">
        <v>1</v>
      </c>
      <c r="D924" s="149" t="s">
        <v>9894</v>
      </c>
      <c r="E924" s="151">
        <v>0</v>
      </c>
      <c r="F924" s="152">
        <v>0</v>
      </c>
      <c r="G924" s="151">
        <v>0</v>
      </c>
      <c r="H924" s="152">
        <v>7292270.4000000004</v>
      </c>
      <c r="I924" s="151">
        <v>0</v>
      </c>
      <c r="J924" s="152">
        <v>0</v>
      </c>
      <c r="K924" s="151">
        <v>0</v>
      </c>
      <c r="L924" s="152">
        <v>7292270.4000000004</v>
      </c>
      <c r="M924" s="150" t="s">
        <v>9907</v>
      </c>
    </row>
    <row r="925" spans="1:13" ht="30" customHeight="1">
      <c r="A925" s="149" t="s">
        <v>9910</v>
      </c>
      <c r="B925" s="149" t="s">
        <v>9911</v>
      </c>
      <c r="C925" s="149">
        <v>1</v>
      </c>
      <c r="D925" s="149" t="s">
        <v>9894</v>
      </c>
      <c r="E925" s="151">
        <v>0</v>
      </c>
      <c r="F925" s="152">
        <v>101299.1</v>
      </c>
      <c r="G925" s="151">
        <v>0</v>
      </c>
      <c r="H925" s="152">
        <v>0</v>
      </c>
      <c r="I925" s="151">
        <v>0</v>
      </c>
      <c r="J925" s="152">
        <v>0</v>
      </c>
      <c r="K925" s="151">
        <v>0</v>
      </c>
      <c r="L925" s="152">
        <v>101299.1</v>
      </c>
      <c r="M925" s="150" t="s">
        <v>9907</v>
      </c>
    </row>
    <row r="926" spans="1:13" ht="30" customHeight="1">
      <c r="A926" s="149" t="s">
        <v>9912</v>
      </c>
      <c r="B926" s="149" t="s">
        <v>9913</v>
      </c>
      <c r="C926" s="149">
        <v>1</v>
      </c>
      <c r="D926" s="149" t="s">
        <v>9894</v>
      </c>
      <c r="E926" s="151">
        <v>0</v>
      </c>
      <c r="F926" s="152">
        <v>0</v>
      </c>
      <c r="G926" s="151">
        <v>0</v>
      </c>
      <c r="H926" s="152">
        <v>0</v>
      </c>
      <c r="I926" s="151">
        <v>0</v>
      </c>
      <c r="J926" s="152">
        <v>185078.9</v>
      </c>
      <c r="K926" s="151">
        <v>0</v>
      </c>
      <c r="L926" s="152">
        <v>185078.9</v>
      </c>
      <c r="M926" s="150" t="s">
        <v>9907</v>
      </c>
    </row>
    <row r="927" spans="1:13" ht="30" customHeight="1">
      <c r="A927" s="149" t="s">
        <v>9914</v>
      </c>
      <c r="B927" s="149" t="s">
        <v>9915</v>
      </c>
      <c r="C927" s="149">
        <v>1</v>
      </c>
      <c r="D927" s="149" t="s">
        <v>9894</v>
      </c>
      <c r="E927" s="151">
        <v>0</v>
      </c>
      <c r="F927" s="152">
        <v>0</v>
      </c>
      <c r="G927" s="151">
        <v>0</v>
      </c>
      <c r="H927" s="152">
        <v>4687888.0999999996</v>
      </c>
      <c r="I927" s="151">
        <v>0</v>
      </c>
      <c r="J927" s="152">
        <v>0</v>
      </c>
      <c r="K927" s="151">
        <v>0</v>
      </c>
      <c r="L927" s="152">
        <v>4687888.0999999996</v>
      </c>
      <c r="M927" s="150" t="s">
        <v>9907</v>
      </c>
    </row>
    <row r="928" spans="1:13" ht="30" customHeight="1">
      <c r="A928" s="149" t="s">
        <v>9860</v>
      </c>
      <c r="B928" s="149"/>
      <c r="C928" s="149"/>
      <c r="D928" s="149"/>
      <c r="E928" s="151"/>
      <c r="F928" s="152">
        <v>953430</v>
      </c>
      <c r="G928" s="151"/>
      <c r="H928" s="152">
        <v>25809811</v>
      </c>
      <c r="I928" s="151"/>
      <c r="J928" s="152">
        <v>2627293</v>
      </c>
      <c r="K928" s="151"/>
      <c r="L928" s="152">
        <v>29390534</v>
      </c>
      <c r="M928" s="150"/>
    </row>
    <row r="929" spans="1:13" ht="30" customHeight="1">
      <c r="A929" s="149"/>
      <c r="B929" s="149"/>
      <c r="C929" s="149"/>
      <c r="D929" s="149"/>
      <c r="E929" s="151"/>
      <c r="F929" s="152"/>
      <c r="G929" s="151"/>
      <c r="H929" s="152"/>
      <c r="I929" s="151"/>
      <c r="J929" s="152"/>
      <c r="K929" s="151"/>
      <c r="L929" s="152"/>
      <c r="M929" s="150"/>
    </row>
    <row r="930" spans="1:13" ht="30" customHeight="1">
      <c r="A930" s="149" t="s">
        <v>10232</v>
      </c>
      <c r="B930" s="149" t="s">
        <v>2152</v>
      </c>
      <c r="C930" s="149">
        <v>1</v>
      </c>
      <c r="D930" s="149" t="s">
        <v>960</v>
      </c>
      <c r="E930" s="151"/>
      <c r="F930" s="152"/>
      <c r="G930" s="151"/>
      <c r="H930" s="152"/>
      <c r="I930" s="151"/>
      <c r="J930" s="152"/>
      <c r="K930" s="151"/>
      <c r="L930" s="152"/>
      <c r="M930" s="150" t="s">
        <v>52</v>
      </c>
    </row>
    <row r="931" spans="1:13" ht="30" customHeight="1">
      <c r="A931" s="149" t="s">
        <v>10233</v>
      </c>
      <c r="B931" s="149" t="s">
        <v>10234</v>
      </c>
      <c r="C931" s="149">
        <v>2500</v>
      </c>
      <c r="D931" s="149" t="s">
        <v>9855</v>
      </c>
      <c r="E931" s="151">
        <v>18</v>
      </c>
      <c r="F931" s="152">
        <v>45000</v>
      </c>
      <c r="G931" s="151">
        <v>3090</v>
      </c>
      <c r="H931" s="152">
        <v>7725000</v>
      </c>
      <c r="I931" s="151">
        <v>150</v>
      </c>
      <c r="J931" s="152">
        <v>375000</v>
      </c>
      <c r="K931" s="151">
        <v>3258</v>
      </c>
      <c r="L931" s="152">
        <v>8145000</v>
      </c>
      <c r="M931" s="150" t="s">
        <v>10235</v>
      </c>
    </row>
    <row r="932" spans="1:13" ht="30" customHeight="1">
      <c r="A932" s="149" t="s">
        <v>9853</v>
      </c>
      <c r="B932" s="149" t="s">
        <v>10215</v>
      </c>
      <c r="C932" s="149">
        <v>2500</v>
      </c>
      <c r="D932" s="149" t="s">
        <v>9855</v>
      </c>
      <c r="E932" s="151">
        <v>31</v>
      </c>
      <c r="F932" s="152">
        <v>77500</v>
      </c>
      <c r="G932" s="151">
        <v>170</v>
      </c>
      <c r="H932" s="152">
        <v>425000</v>
      </c>
      <c r="I932" s="151">
        <v>22</v>
      </c>
      <c r="J932" s="152">
        <v>55000</v>
      </c>
      <c r="K932" s="151">
        <v>223</v>
      </c>
      <c r="L932" s="152">
        <v>557500</v>
      </c>
      <c r="M932" s="150" t="s">
        <v>52</v>
      </c>
    </row>
    <row r="933" spans="1:13" ht="30" customHeight="1">
      <c r="A933" s="149" t="s">
        <v>9856</v>
      </c>
      <c r="B933" s="149" t="s">
        <v>10215</v>
      </c>
      <c r="C933" s="149">
        <v>2500</v>
      </c>
      <c r="D933" s="149" t="s">
        <v>9855</v>
      </c>
      <c r="E933" s="151">
        <v>54</v>
      </c>
      <c r="F933" s="152">
        <v>135000</v>
      </c>
      <c r="G933" s="151">
        <v>330</v>
      </c>
      <c r="H933" s="152">
        <v>825000</v>
      </c>
      <c r="I933" s="151">
        <v>127</v>
      </c>
      <c r="J933" s="152">
        <v>317500</v>
      </c>
      <c r="K933" s="151">
        <v>511</v>
      </c>
      <c r="L933" s="152">
        <v>1277500</v>
      </c>
      <c r="M933" s="150" t="s">
        <v>52</v>
      </c>
    </row>
    <row r="934" spans="1:13" ht="30" customHeight="1">
      <c r="A934" s="149" t="s">
        <v>9857</v>
      </c>
      <c r="B934" s="149" t="s">
        <v>10215</v>
      </c>
      <c r="C934" s="149">
        <v>2500</v>
      </c>
      <c r="D934" s="149" t="s">
        <v>9855</v>
      </c>
      <c r="E934" s="151">
        <v>9</v>
      </c>
      <c r="F934" s="152">
        <v>22500</v>
      </c>
      <c r="G934" s="151">
        <v>50</v>
      </c>
      <c r="H934" s="152">
        <v>125000</v>
      </c>
      <c r="I934" s="151">
        <v>6</v>
      </c>
      <c r="J934" s="152">
        <v>15000</v>
      </c>
      <c r="K934" s="151">
        <v>65</v>
      </c>
      <c r="L934" s="152">
        <v>162500</v>
      </c>
      <c r="M934" s="150" t="s">
        <v>52</v>
      </c>
    </row>
    <row r="935" spans="1:13" ht="30" customHeight="1">
      <c r="A935" s="149" t="s">
        <v>10236</v>
      </c>
      <c r="B935" s="149" t="s">
        <v>10234</v>
      </c>
      <c r="C935" s="149">
        <v>2500</v>
      </c>
      <c r="D935" s="149" t="s">
        <v>9855</v>
      </c>
      <c r="E935" s="151">
        <v>117</v>
      </c>
      <c r="F935" s="152">
        <v>292500</v>
      </c>
      <c r="G935" s="151">
        <v>899</v>
      </c>
      <c r="H935" s="152">
        <v>2247500</v>
      </c>
      <c r="I935" s="151">
        <v>103</v>
      </c>
      <c r="J935" s="152">
        <v>257500</v>
      </c>
      <c r="K935" s="151">
        <v>1119</v>
      </c>
      <c r="L935" s="152">
        <v>2797500</v>
      </c>
      <c r="M935" s="150" t="s">
        <v>10237</v>
      </c>
    </row>
    <row r="936" spans="1:13" ht="30" customHeight="1">
      <c r="A936" s="149" t="s">
        <v>10238</v>
      </c>
      <c r="B936" s="149" t="s">
        <v>6674</v>
      </c>
      <c r="C936" s="149">
        <v>2500</v>
      </c>
      <c r="D936" s="149" t="s">
        <v>9855</v>
      </c>
      <c r="E936" s="151">
        <v>72</v>
      </c>
      <c r="F936" s="152">
        <v>180000</v>
      </c>
      <c r="G936" s="151">
        <v>466</v>
      </c>
      <c r="H936" s="152">
        <v>1165000</v>
      </c>
      <c r="I936" s="151">
        <v>131</v>
      </c>
      <c r="J936" s="152">
        <v>327500</v>
      </c>
      <c r="K936" s="151">
        <v>669</v>
      </c>
      <c r="L936" s="152">
        <v>1672500</v>
      </c>
      <c r="M936" s="150" t="s">
        <v>10239</v>
      </c>
    </row>
    <row r="937" spans="1:13" ht="30" customHeight="1">
      <c r="A937" s="149" t="s">
        <v>10240</v>
      </c>
      <c r="B937" s="149" t="s">
        <v>10234</v>
      </c>
      <c r="C937" s="149">
        <v>1</v>
      </c>
      <c r="D937" s="149" t="s">
        <v>9850</v>
      </c>
      <c r="E937" s="151">
        <v>88948</v>
      </c>
      <c r="F937" s="152">
        <v>88948</v>
      </c>
      <c r="G937" s="151">
        <v>1446768</v>
      </c>
      <c r="H937" s="152">
        <v>1446768</v>
      </c>
      <c r="I937" s="151">
        <v>59590</v>
      </c>
      <c r="J937" s="152">
        <v>59590</v>
      </c>
      <c r="K937" s="151">
        <v>1595306</v>
      </c>
      <c r="L937" s="152">
        <v>1595306</v>
      </c>
      <c r="M937" s="150" t="s">
        <v>10241</v>
      </c>
    </row>
    <row r="938" spans="1:13" ht="30" customHeight="1">
      <c r="A938" s="149" t="s">
        <v>10242</v>
      </c>
      <c r="B938" s="149" t="s">
        <v>9870</v>
      </c>
      <c r="C938" s="149">
        <v>1</v>
      </c>
      <c r="D938" s="149" t="s">
        <v>9850</v>
      </c>
      <c r="E938" s="151">
        <v>129015</v>
      </c>
      <c r="F938" s="152">
        <v>129015</v>
      </c>
      <c r="G938" s="151">
        <v>1465980</v>
      </c>
      <c r="H938" s="152">
        <v>1465980</v>
      </c>
      <c r="I938" s="151">
        <v>92696</v>
      </c>
      <c r="J938" s="152">
        <v>92696</v>
      </c>
      <c r="K938" s="151">
        <v>1687691</v>
      </c>
      <c r="L938" s="152">
        <v>1687691</v>
      </c>
      <c r="M938" s="150" t="s">
        <v>52</v>
      </c>
    </row>
    <row r="939" spans="1:13" ht="30" customHeight="1">
      <c r="A939" s="149" t="s">
        <v>9848</v>
      </c>
      <c r="B939" s="149" t="s">
        <v>9870</v>
      </c>
      <c r="C939" s="149">
        <v>1</v>
      </c>
      <c r="D939" s="149" t="s">
        <v>9850</v>
      </c>
      <c r="E939" s="151">
        <v>28047</v>
      </c>
      <c r="F939" s="152">
        <v>28047</v>
      </c>
      <c r="G939" s="151">
        <v>934918</v>
      </c>
      <c r="H939" s="152">
        <v>934918</v>
      </c>
      <c r="I939" s="151">
        <v>0</v>
      </c>
      <c r="J939" s="152">
        <v>0</v>
      </c>
      <c r="K939" s="151">
        <v>962965</v>
      </c>
      <c r="L939" s="152">
        <v>962965</v>
      </c>
      <c r="M939" s="150" t="s">
        <v>52</v>
      </c>
    </row>
    <row r="940" spans="1:13" ht="30" customHeight="1">
      <c r="A940" s="149" t="s">
        <v>9851</v>
      </c>
      <c r="B940" s="149" t="s">
        <v>9870</v>
      </c>
      <c r="C940" s="149">
        <v>1</v>
      </c>
      <c r="D940" s="149" t="s">
        <v>9850</v>
      </c>
      <c r="E940" s="151">
        <v>12901</v>
      </c>
      <c r="F940" s="152">
        <v>12901</v>
      </c>
      <c r="G940" s="151">
        <v>348307</v>
      </c>
      <c r="H940" s="152">
        <v>348307</v>
      </c>
      <c r="I940" s="151">
        <v>1360024</v>
      </c>
      <c r="J940" s="152">
        <v>1360024</v>
      </c>
      <c r="K940" s="151">
        <v>1721232</v>
      </c>
      <c r="L940" s="152">
        <v>1721232</v>
      </c>
      <c r="M940" s="150" t="s">
        <v>52</v>
      </c>
    </row>
    <row r="941" spans="1:13" ht="30" customHeight="1">
      <c r="A941" s="149" t="s">
        <v>9852</v>
      </c>
      <c r="B941" s="149" t="s">
        <v>9870</v>
      </c>
      <c r="C941" s="149">
        <v>1</v>
      </c>
      <c r="D941" s="149" t="s">
        <v>9850</v>
      </c>
      <c r="E941" s="151">
        <v>28047</v>
      </c>
      <c r="F941" s="152">
        <v>28047</v>
      </c>
      <c r="G941" s="151">
        <v>934918</v>
      </c>
      <c r="H941" s="152">
        <v>934918</v>
      </c>
      <c r="I941" s="151">
        <v>0</v>
      </c>
      <c r="J941" s="152">
        <v>0</v>
      </c>
      <c r="K941" s="151">
        <v>962965</v>
      </c>
      <c r="L941" s="152">
        <v>962965</v>
      </c>
      <c r="M941" s="150" t="s">
        <v>52</v>
      </c>
    </row>
    <row r="942" spans="1:13" ht="30" customHeight="1">
      <c r="A942" s="149" t="s">
        <v>10243</v>
      </c>
      <c r="B942" s="149" t="s">
        <v>6674</v>
      </c>
      <c r="C942" s="149">
        <v>1</v>
      </c>
      <c r="D942" s="149" t="s">
        <v>9850</v>
      </c>
      <c r="E942" s="151">
        <v>36120</v>
      </c>
      <c r="F942" s="152">
        <v>36120</v>
      </c>
      <c r="G942" s="151">
        <v>317963</v>
      </c>
      <c r="H942" s="152">
        <v>317963</v>
      </c>
      <c r="I942" s="151">
        <v>55974</v>
      </c>
      <c r="J942" s="152">
        <v>55974</v>
      </c>
      <c r="K942" s="151">
        <v>410057</v>
      </c>
      <c r="L942" s="152">
        <v>410057</v>
      </c>
      <c r="M942" s="150" t="s">
        <v>10244</v>
      </c>
    </row>
    <row r="943" spans="1:13" ht="30" customHeight="1">
      <c r="A943" s="149" t="s">
        <v>10245</v>
      </c>
      <c r="B943" s="149" t="s">
        <v>10234</v>
      </c>
      <c r="C943" s="149">
        <v>1</v>
      </c>
      <c r="D943" s="149" t="s">
        <v>9850</v>
      </c>
      <c r="E943" s="151">
        <v>340976</v>
      </c>
      <c r="F943" s="152">
        <v>340976</v>
      </c>
      <c r="G943" s="151">
        <v>5168054</v>
      </c>
      <c r="H943" s="152">
        <v>5168054</v>
      </c>
      <c r="I943" s="151">
        <v>391534</v>
      </c>
      <c r="J943" s="152">
        <v>391534</v>
      </c>
      <c r="K943" s="151">
        <v>5900564</v>
      </c>
      <c r="L943" s="152">
        <v>5900564</v>
      </c>
      <c r="M943" s="150" t="s">
        <v>10246</v>
      </c>
    </row>
    <row r="944" spans="1:13" ht="30" customHeight="1">
      <c r="A944" s="149" t="s">
        <v>10247</v>
      </c>
      <c r="B944" s="149" t="s">
        <v>10234</v>
      </c>
      <c r="C944" s="149">
        <v>5000</v>
      </c>
      <c r="D944" s="149" t="s">
        <v>9855</v>
      </c>
      <c r="E944" s="151">
        <v>97</v>
      </c>
      <c r="F944" s="152">
        <v>485000</v>
      </c>
      <c r="G944" s="151">
        <v>3255</v>
      </c>
      <c r="H944" s="152">
        <v>16275000</v>
      </c>
      <c r="I944" s="151">
        <v>0</v>
      </c>
      <c r="J944" s="152">
        <v>0</v>
      </c>
      <c r="K944" s="151">
        <v>3352</v>
      </c>
      <c r="L944" s="152">
        <v>16760000</v>
      </c>
      <c r="M944" s="150" t="s">
        <v>10248</v>
      </c>
    </row>
    <row r="945" spans="1:13" ht="30" customHeight="1">
      <c r="A945" s="149" t="s">
        <v>10249</v>
      </c>
      <c r="B945" s="149" t="s">
        <v>10215</v>
      </c>
      <c r="C945" s="149">
        <v>5000</v>
      </c>
      <c r="D945" s="149" t="s">
        <v>9855</v>
      </c>
      <c r="E945" s="151">
        <v>0</v>
      </c>
      <c r="F945" s="152">
        <v>0</v>
      </c>
      <c r="G945" s="151">
        <v>1347</v>
      </c>
      <c r="H945" s="152">
        <v>6735000</v>
      </c>
      <c r="I945" s="151">
        <v>0</v>
      </c>
      <c r="J945" s="152">
        <v>0</v>
      </c>
      <c r="K945" s="151">
        <v>1347</v>
      </c>
      <c r="L945" s="152">
        <v>6735000</v>
      </c>
      <c r="M945" s="150" t="s">
        <v>10250</v>
      </c>
    </row>
    <row r="946" spans="1:13" ht="30" customHeight="1">
      <c r="A946" s="149" t="s">
        <v>9966</v>
      </c>
      <c r="B946" s="149" t="s">
        <v>9972</v>
      </c>
      <c r="C946" s="149">
        <v>6</v>
      </c>
      <c r="D946" s="149" t="s">
        <v>9968</v>
      </c>
      <c r="E946" s="151">
        <v>295</v>
      </c>
      <c r="F946" s="152">
        <v>1770</v>
      </c>
      <c r="G946" s="151">
        <v>5916</v>
      </c>
      <c r="H946" s="152">
        <v>35496</v>
      </c>
      <c r="I946" s="151">
        <v>202</v>
      </c>
      <c r="J946" s="152">
        <v>1212</v>
      </c>
      <c r="K946" s="151">
        <v>6413</v>
      </c>
      <c r="L946" s="152">
        <v>38478</v>
      </c>
      <c r="M946" s="150" t="s">
        <v>52</v>
      </c>
    </row>
    <row r="947" spans="1:13" ht="30" customHeight="1">
      <c r="A947" s="149" t="s">
        <v>9860</v>
      </c>
      <c r="B947" s="149"/>
      <c r="C947" s="149"/>
      <c r="D947" s="149"/>
      <c r="E947" s="151"/>
      <c r="F947" s="152">
        <v>1903324</v>
      </c>
      <c r="G947" s="151"/>
      <c r="H947" s="152">
        <v>46174904</v>
      </c>
      <c r="I947" s="151"/>
      <c r="J947" s="152">
        <v>3308530</v>
      </c>
      <c r="K947" s="151"/>
      <c r="L947" s="152">
        <v>51386758</v>
      </c>
      <c r="M947" s="150"/>
    </row>
    <row r="948" spans="1:13" ht="30" customHeight="1">
      <c r="A948" s="149"/>
      <c r="B948" s="149"/>
      <c r="C948" s="149"/>
      <c r="D948" s="149"/>
      <c r="E948" s="151"/>
      <c r="F948" s="152"/>
      <c r="G948" s="151"/>
      <c r="H948" s="152"/>
      <c r="I948" s="151"/>
      <c r="J948" s="152"/>
      <c r="K948" s="151"/>
      <c r="L948" s="152"/>
      <c r="M948" s="150"/>
    </row>
    <row r="949" spans="1:13" ht="30" customHeight="1">
      <c r="A949" s="149" t="s">
        <v>10251</v>
      </c>
      <c r="B949" s="149" t="s">
        <v>2159</v>
      </c>
      <c r="C949" s="149">
        <v>1</v>
      </c>
      <c r="D949" s="149" t="s">
        <v>1200</v>
      </c>
      <c r="E949" s="151"/>
      <c r="F949" s="152"/>
      <c r="G949" s="151"/>
      <c r="H949" s="152"/>
      <c r="I949" s="151"/>
      <c r="J949" s="152"/>
      <c r="K949" s="151"/>
      <c r="L949" s="152"/>
      <c r="M949" s="150" t="s">
        <v>52</v>
      </c>
    </row>
    <row r="950" spans="1:13" ht="30" customHeight="1">
      <c r="A950" s="149" t="s">
        <v>9896</v>
      </c>
      <c r="B950" s="149" t="s">
        <v>10043</v>
      </c>
      <c r="C950" s="149">
        <v>0.6</v>
      </c>
      <c r="D950" s="149" t="s">
        <v>9897</v>
      </c>
      <c r="E950" s="151">
        <v>0</v>
      </c>
      <c r="F950" s="152">
        <v>0</v>
      </c>
      <c r="G950" s="151">
        <v>106163</v>
      </c>
      <c r="H950" s="152">
        <v>63697.8</v>
      </c>
      <c r="I950" s="151">
        <v>0</v>
      </c>
      <c r="J950" s="152">
        <v>0</v>
      </c>
      <c r="K950" s="151">
        <v>106163</v>
      </c>
      <c r="L950" s="152">
        <v>63697.8</v>
      </c>
      <c r="M950" s="150" t="s">
        <v>52</v>
      </c>
    </row>
    <row r="951" spans="1:13" ht="30" customHeight="1">
      <c r="A951" s="149" t="s">
        <v>9898</v>
      </c>
      <c r="B951" s="149" t="s">
        <v>10043</v>
      </c>
      <c r="C951" s="149">
        <v>0.6</v>
      </c>
      <c r="D951" s="149" t="s">
        <v>9897</v>
      </c>
      <c r="E951" s="151">
        <v>0</v>
      </c>
      <c r="F951" s="152">
        <v>0</v>
      </c>
      <c r="G951" s="151">
        <v>94338</v>
      </c>
      <c r="H951" s="152">
        <v>56602.8</v>
      </c>
      <c r="I951" s="151">
        <v>0</v>
      </c>
      <c r="J951" s="152">
        <v>0</v>
      </c>
      <c r="K951" s="151">
        <v>94338</v>
      </c>
      <c r="L951" s="152">
        <v>56602.8</v>
      </c>
      <c r="M951" s="150" t="s">
        <v>52</v>
      </c>
    </row>
    <row r="952" spans="1:13" ht="30" customHeight="1">
      <c r="A952" s="149" t="s">
        <v>9905</v>
      </c>
      <c r="B952" s="149" t="s">
        <v>9994</v>
      </c>
      <c r="C952" s="149">
        <v>1</v>
      </c>
      <c r="D952" s="149" t="s">
        <v>9894</v>
      </c>
      <c r="E952" s="151">
        <v>0</v>
      </c>
      <c r="F952" s="152">
        <v>3609</v>
      </c>
      <c r="G952" s="151">
        <v>0</v>
      </c>
      <c r="H952" s="152">
        <v>0</v>
      </c>
      <c r="I952" s="151">
        <v>0</v>
      </c>
      <c r="J952" s="152">
        <v>0</v>
      </c>
      <c r="K952" s="151">
        <v>0</v>
      </c>
      <c r="L952" s="152">
        <v>3609</v>
      </c>
      <c r="M952" s="150" t="s">
        <v>9907</v>
      </c>
    </row>
    <row r="953" spans="1:13" ht="30" customHeight="1">
      <c r="A953" s="149" t="s">
        <v>9860</v>
      </c>
      <c r="B953" s="149"/>
      <c r="C953" s="149"/>
      <c r="D953" s="149"/>
      <c r="E953" s="151"/>
      <c r="F953" s="152">
        <v>3609</v>
      </c>
      <c r="G953" s="151"/>
      <c r="H953" s="152">
        <v>120300</v>
      </c>
      <c r="I953" s="151"/>
      <c r="J953" s="152">
        <v>0</v>
      </c>
      <c r="K953" s="151"/>
      <c r="L953" s="152">
        <v>123909</v>
      </c>
      <c r="M953" s="150"/>
    </row>
    <row r="954" spans="1:13" ht="30" customHeight="1">
      <c r="A954" s="149"/>
      <c r="B954" s="149"/>
      <c r="C954" s="149"/>
      <c r="D954" s="149"/>
      <c r="E954" s="151"/>
      <c r="F954" s="152"/>
      <c r="G954" s="151"/>
      <c r="H954" s="152"/>
      <c r="I954" s="151"/>
      <c r="J954" s="152"/>
      <c r="K954" s="151"/>
      <c r="L954" s="152"/>
      <c r="M954" s="150"/>
    </row>
    <row r="955" spans="1:13" ht="30" customHeight="1">
      <c r="A955" s="149" t="s">
        <v>10252</v>
      </c>
      <c r="B955" s="149" t="s">
        <v>2164</v>
      </c>
      <c r="C955" s="149">
        <v>1</v>
      </c>
      <c r="D955" s="149" t="s">
        <v>1200</v>
      </c>
      <c r="E955" s="151"/>
      <c r="F955" s="152"/>
      <c r="G955" s="151"/>
      <c r="H955" s="152"/>
      <c r="I955" s="151"/>
      <c r="J955" s="152"/>
      <c r="K955" s="151"/>
      <c r="L955" s="152"/>
      <c r="M955" s="150" t="s">
        <v>52</v>
      </c>
    </row>
    <row r="956" spans="1:13" ht="30" customHeight="1">
      <c r="A956" s="149" t="s">
        <v>10253</v>
      </c>
      <c r="B956" s="149" t="s">
        <v>10254</v>
      </c>
      <c r="C956" s="149">
        <v>1</v>
      </c>
      <c r="D956" s="149" t="s">
        <v>9968</v>
      </c>
      <c r="E956" s="151">
        <v>3609</v>
      </c>
      <c r="F956" s="152">
        <v>3609</v>
      </c>
      <c r="G956" s="151">
        <v>120300</v>
      </c>
      <c r="H956" s="152">
        <v>120300</v>
      </c>
      <c r="I956" s="151">
        <v>0</v>
      </c>
      <c r="J956" s="152">
        <v>0</v>
      </c>
      <c r="K956" s="151">
        <v>123909</v>
      </c>
      <c r="L956" s="152">
        <v>123909</v>
      </c>
      <c r="M956" s="150" t="s">
        <v>52</v>
      </c>
    </row>
    <row r="957" spans="1:13" ht="30" customHeight="1">
      <c r="A957" s="149" t="s">
        <v>9892</v>
      </c>
      <c r="B957" s="149" t="s">
        <v>9893</v>
      </c>
      <c r="C957" s="149">
        <v>1</v>
      </c>
      <c r="D957" s="149" t="s">
        <v>9894</v>
      </c>
      <c r="E957" s="151">
        <v>0</v>
      </c>
      <c r="F957" s="152">
        <v>0</v>
      </c>
      <c r="G957" s="151">
        <v>0</v>
      </c>
      <c r="H957" s="152">
        <v>8421</v>
      </c>
      <c r="I957" s="151">
        <v>0</v>
      </c>
      <c r="J957" s="152">
        <v>0</v>
      </c>
      <c r="K957" s="151">
        <v>0</v>
      </c>
      <c r="L957" s="152">
        <v>8421</v>
      </c>
      <c r="M957" s="150" t="s">
        <v>52</v>
      </c>
    </row>
    <row r="958" spans="1:13" ht="30" customHeight="1">
      <c r="A958" s="149" t="s">
        <v>9860</v>
      </c>
      <c r="B958" s="149"/>
      <c r="C958" s="149"/>
      <c r="D958" s="149"/>
      <c r="E958" s="151"/>
      <c r="F958" s="152">
        <v>3609</v>
      </c>
      <c r="G958" s="151"/>
      <c r="H958" s="152">
        <v>128721</v>
      </c>
      <c r="I958" s="151"/>
      <c r="J958" s="152">
        <v>0</v>
      </c>
      <c r="K958" s="151"/>
      <c r="L958" s="152">
        <v>132330</v>
      </c>
      <c r="M958" s="150"/>
    </row>
    <row r="959" spans="1:13" ht="30" customHeight="1">
      <c r="A959" s="149"/>
      <c r="B959" s="149"/>
      <c r="C959" s="149"/>
      <c r="D959" s="149"/>
      <c r="E959" s="151"/>
      <c r="F959" s="152"/>
      <c r="G959" s="151"/>
      <c r="H959" s="152"/>
      <c r="I959" s="151"/>
      <c r="J959" s="152"/>
      <c r="K959" s="151"/>
      <c r="L959" s="152"/>
      <c r="M959" s="150"/>
    </row>
    <row r="960" spans="1:13" ht="30" customHeight="1">
      <c r="A960" s="149" t="s">
        <v>10255</v>
      </c>
      <c r="B960" s="149" t="s">
        <v>2168</v>
      </c>
      <c r="C960" s="149">
        <v>1</v>
      </c>
      <c r="D960" s="149" t="s">
        <v>1200</v>
      </c>
      <c r="E960" s="151"/>
      <c r="F960" s="152"/>
      <c r="G960" s="151"/>
      <c r="H960" s="152"/>
      <c r="I960" s="151"/>
      <c r="J960" s="152"/>
      <c r="K960" s="151"/>
      <c r="L960" s="152"/>
      <c r="M960" s="150" t="s">
        <v>52</v>
      </c>
    </row>
    <row r="961" spans="1:13" ht="30" customHeight="1">
      <c r="A961" s="149" t="s">
        <v>9896</v>
      </c>
      <c r="B961" s="149" t="s">
        <v>10043</v>
      </c>
      <c r="C961" s="149">
        <v>0.6</v>
      </c>
      <c r="D961" s="149" t="s">
        <v>9897</v>
      </c>
      <c r="E961" s="151">
        <v>0</v>
      </c>
      <c r="F961" s="152">
        <v>0</v>
      </c>
      <c r="G961" s="151">
        <v>106163</v>
      </c>
      <c r="H961" s="152">
        <v>63697.8</v>
      </c>
      <c r="I961" s="151">
        <v>0</v>
      </c>
      <c r="J961" s="152">
        <v>0</v>
      </c>
      <c r="K961" s="151">
        <v>106163</v>
      </c>
      <c r="L961" s="152">
        <v>63697.8</v>
      </c>
      <c r="M961" s="150" t="s">
        <v>52</v>
      </c>
    </row>
    <row r="962" spans="1:13" ht="30" customHeight="1">
      <c r="A962" s="149" t="s">
        <v>9898</v>
      </c>
      <c r="B962" s="149" t="s">
        <v>10043</v>
      </c>
      <c r="C962" s="149">
        <v>0.6</v>
      </c>
      <c r="D962" s="149" t="s">
        <v>9897</v>
      </c>
      <c r="E962" s="151">
        <v>0</v>
      </c>
      <c r="F962" s="152">
        <v>0</v>
      </c>
      <c r="G962" s="151">
        <v>94338</v>
      </c>
      <c r="H962" s="152">
        <v>56602.8</v>
      </c>
      <c r="I962" s="151">
        <v>0</v>
      </c>
      <c r="J962" s="152">
        <v>0</v>
      </c>
      <c r="K962" s="151">
        <v>94338</v>
      </c>
      <c r="L962" s="152">
        <v>56602.8</v>
      </c>
      <c r="M962" s="150" t="s">
        <v>52</v>
      </c>
    </row>
    <row r="963" spans="1:13" ht="30" customHeight="1">
      <c r="A963" s="149" t="s">
        <v>9905</v>
      </c>
      <c r="B963" s="149" t="s">
        <v>9994</v>
      </c>
      <c r="C963" s="149">
        <v>1</v>
      </c>
      <c r="D963" s="149" t="s">
        <v>9894</v>
      </c>
      <c r="E963" s="151">
        <v>0</v>
      </c>
      <c r="F963" s="152">
        <v>3609</v>
      </c>
      <c r="G963" s="151">
        <v>0</v>
      </c>
      <c r="H963" s="152">
        <v>0</v>
      </c>
      <c r="I963" s="151">
        <v>0</v>
      </c>
      <c r="J963" s="152">
        <v>0</v>
      </c>
      <c r="K963" s="151">
        <v>0</v>
      </c>
      <c r="L963" s="152">
        <v>3609</v>
      </c>
      <c r="M963" s="150" t="s">
        <v>9907</v>
      </c>
    </row>
    <row r="964" spans="1:13" ht="30" customHeight="1">
      <c r="A964" s="149" t="s">
        <v>9908</v>
      </c>
      <c r="B964" s="149" t="s">
        <v>9909</v>
      </c>
      <c r="C964" s="149">
        <v>1</v>
      </c>
      <c r="D964" s="149" t="s">
        <v>9894</v>
      </c>
      <c r="E964" s="151">
        <v>0</v>
      </c>
      <c r="F964" s="152">
        <v>0</v>
      </c>
      <c r="G964" s="151">
        <v>0</v>
      </c>
      <c r="H964" s="152">
        <v>105263</v>
      </c>
      <c r="I964" s="151">
        <v>0</v>
      </c>
      <c r="J964" s="152">
        <v>0</v>
      </c>
      <c r="K964" s="151">
        <v>0</v>
      </c>
      <c r="L964" s="152">
        <v>105263</v>
      </c>
      <c r="M964" s="150" t="s">
        <v>9907</v>
      </c>
    </row>
    <row r="965" spans="1:13" ht="30" customHeight="1">
      <c r="A965" s="149" t="s">
        <v>9910</v>
      </c>
      <c r="B965" s="149" t="s">
        <v>9911</v>
      </c>
      <c r="C965" s="149">
        <v>1</v>
      </c>
      <c r="D965" s="149" t="s">
        <v>9894</v>
      </c>
      <c r="E965" s="151">
        <v>0</v>
      </c>
      <c r="F965" s="152">
        <v>0</v>
      </c>
      <c r="G965" s="151">
        <v>0</v>
      </c>
      <c r="H965" s="152">
        <v>0</v>
      </c>
      <c r="I965" s="151">
        <v>0</v>
      </c>
      <c r="J965" s="152">
        <v>0</v>
      </c>
      <c r="K965" s="151">
        <v>0</v>
      </c>
      <c r="L965" s="152">
        <v>0</v>
      </c>
      <c r="M965" s="150" t="s">
        <v>9907</v>
      </c>
    </row>
    <row r="966" spans="1:13" ht="30" customHeight="1">
      <c r="A966" s="149" t="s">
        <v>9912</v>
      </c>
      <c r="B966" s="149" t="s">
        <v>9913</v>
      </c>
      <c r="C966" s="149">
        <v>1</v>
      </c>
      <c r="D966" s="149" t="s">
        <v>9894</v>
      </c>
      <c r="E966" s="151">
        <v>0</v>
      </c>
      <c r="F966" s="152">
        <v>0</v>
      </c>
      <c r="G966" s="151">
        <v>0</v>
      </c>
      <c r="H966" s="152">
        <v>0</v>
      </c>
      <c r="I966" s="151">
        <v>0</v>
      </c>
      <c r="J966" s="152">
        <v>0</v>
      </c>
      <c r="K966" s="151">
        <v>0</v>
      </c>
      <c r="L966" s="152">
        <v>0</v>
      </c>
      <c r="M966" s="150" t="s">
        <v>9907</v>
      </c>
    </row>
    <row r="967" spans="1:13" ht="30" customHeight="1">
      <c r="A967" s="149" t="s">
        <v>9914</v>
      </c>
      <c r="B967" s="149" t="s">
        <v>9915</v>
      </c>
      <c r="C967" s="149">
        <v>1</v>
      </c>
      <c r="D967" s="149" t="s">
        <v>9894</v>
      </c>
      <c r="E967" s="151">
        <v>0</v>
      </c>
      <c r="F967" s="152">
        <v>0</v>
      </c>
      <c r="G967" s="151">
        <v>0</v>
      </c>
      <c r="H967" s="152">
        <v>67669</v>
      </c>
      <c r="I967" s="151">
        <v>0</v>
      </c>
      <c r="J967" s="152">
        <v>0</v>
      </c>
      <c r="K967" s="151">
        <v>0</v>
      </c>
      <c r="L967" s="152">
        <v>67669</v>
      </c>
      <c r="M967" s="150" t="s">
        <v>9907</v>
      </c>
    </row>
    <row r="968" spans="1:13" ht="30" customHeight="1">
      <c r="A968" s="149" t="s">
        <v>9860</v>
      </c>
      <c r="B968" s="149"/>
      <c r="C968" s="149"/>
      <c r="D968" s="149"/>
      <c r="E968" s="151"/>
      <c r="F968" s="152">
        <v>3609</v>
      </c>
      <c r="G968" s="151"/>
      <c r="H968" s="152">
        <v>293232</v>
      </c>
      <c r="I968" s="151"/>
      <c r="J968" s="152">
        <v>0</v>
      </c>
      <c r="K968" s="151"/>
      <c r="L968" s="152">
        <v>296841</v>
      </c>
      <c r="M968" s="150"/>
    </row>
    <row r="969" spans="1:13" ht="30" customHeight="1">
      <c r="A969" s="149"/>
      <c r="B969" s="149"/>
      <c r="C969" s="149"/>
      <c r="D969" s="149"/>
      <c r="E969" s="151"/>
      <c r="F969" s="152"/>
      <c r="G969" s="151"/>
      <c r="H969" s="152"/>
      <c r="I969" s="151"/>
      <c r="J969" s="152"/>
      <c r="K969" s="151"/>
      <c r="L969" s="152"/>
      <c r="M969" s="150"/>
    </row>
    <row r="970" spans="1:13" ht="30" customHeight="1">
      <c r="A970" s="149" t="s">
        <v>10256</v>
      </c>
      <c r="B970" s="149" t="s">
        <v>3216</v>
      </c>
      <c r="C970" s="149">
        <v>1</v>
      </c>
      <c r="D970" s="149" t="s">
        <v>64</v>
      </c>
      <c r="E970" s="151"/>
      <c r="F970" s="152"/>
      <c r="G970" s="151"/>
      <c r="H970" s="152"/>
      <c r="I970" s="151"/>
      <c r="J970" s="152"/>
      <c r="K970" s="151"/>
      <c r="L970" s="152"/>
      <c r="M970" s="150" t="s">
        <v>52</v>
      </c>
    </row>
    <row r="971" spans="1:13" ht="30" customHeight="1">
      <c r="A971" s="149" t="s">
        <v>9896</v>
      </c>
      <c r="B971" s="149" t="s">
        <v>10043</v>
      </c>
      <c r="C971" s="149">
        <v>0.2</v>
      </c>
      <c r="D971" s="149" t="s">
        <v>9897</v>
      </c>
      <c r="E971" s="151">
        <v>0</v>
      </c>
      <c r="F971" s="152">
        <v>0</v>
      </c>
      <c r="G971" s="151">
        <v>106163</v>
      </c>
      <c r="H971" s="152">
        <v>21232.6</v>
      </c>
      <c r="I971" s="151">
        <v>0</v>
      </c>
      <c r="J971" s="152">
        <v>0</v>
      </c>
      <c r="K971" s="151">
        <v>106163</v>
      </c>
      <c r="L971" s="152">
        <v>21232.6</v>
      </c>
      <c r="M971" s="150" t="s">
        <v>52</v>
      </c>
    </row>
    <row r="972" spans="1:13" ht="30" customHeight="1">
      <c r="A972" s="149" t="s">
        <v>9898</v>
      </c>
      <c r="B972" s="149" t="s">
        <v>10043</v>
      </c>
      <c r="C972" s="149">
        <v>0.2</v>
      </c>
      <c r="D972" s="149" t="s">
        <v>9897</v>
      </c>
      <c r="E972" s="151">
        <v>0</v>
      </c>
      <c r="F972" s="152">
        <v>0</v>
      </c>
      <c r="G972" s="151">
        <v>94338</v>
      </c>
      <c r="H972" s="152">
        <v>18867.599999999999</v>
      </c>
      <c r="I972" s="151">
        <v>0</v>
      </c>
      <c r="J972" s="152">
        <v>0</v>
      </c>
      <c r="K972" s="151">
        <v>94338</v>
      </c>
      <c r="L972" s="152">
        <v>18867.599999999999</v>
      </c>
      <c r="M972" s="150" t="s">
        <v>52</v>
      </c>
    </row>
    <row r="973" spans="1:13" ht="30" customHeight="1">
      <c r="A973" s="149" t="s">
        <v>9905</v>
      </c>
      <c r="B973" s="149" t="s">
        <v>9994</v>
      </c>
      <c r="C973" s="149">
        <v>1</v>
      </c>
      <c r="D973" s="149" t="s">
        <v>9894</v>
      </c>
      <c r="E973" s="151">
        <v>0</v>
      </c>
      <c r="F973" s="152">
        <v>1203</v>
      </c>
      <c r="G973" s="151">
        <v>0</v>
      </c>
      <c r="H973" s="152">
        <v>0</v>
      </c>
      <c r="I973" s="151">
        <v>0</v>
      </c>
      <c r="J973" s="152">
        <v>0</v>
      </c>
      <c r="K973" s="151">
        <v>0</v>
      </c>
      <c r="L973" s="152">
        <v>1203</v>
      </c>
      <c r="M973" s="150" t="s">
        <v>9907</v>
      </c>
    </row>
    <row r="974" spans="1:13" ht="30" customHeight="1">
      <c r="A974" s="149" t="s">
        <v>9860</v>
      </c>
      <c r="B974" s="149"/>
      <c r="C974" s="149"/>
      <c r="D974" s="149"/>
      <c r="E974" s="151"/>
      <c r="F974" s="152">
        <v>1203</v>
      </c>
      <c r="G974" s="151"/>
      <c r="H974" s="152">
        <v>40100</v>
      </c>
      <c r="I974" s="151"/>
      <c r="J974" s="152">
        <v>0</v>
      </c>
      <c r="K974" s="151"/>
      <c r="L974" s="152">
        <v>41303</v>
      </c>
      <c r="M974" s="150"/>
    </row>
    <row r="975" spans="1:13" ht="30" customHeight="1">
      <c r="A975" s="149"/>
      <c r="B975" s="149"/>
      <c r="C975" s="149"/>
      <c r="D975" s="149"/>
      <c r="E975" s="151"/>
      <c r="F975" s="152"/>
      <c r="G975" s="151"/>
      <c r="H975" s="152"/>
      <c r="I975" s="151"/>
      <c r="J975" s="152"/>
      <c r="K975" s="151"/>
      <c r="L975" s="152"/>
      <c r="M975" s="150"/>
    </row>
    <row r="976" spans="1:13" ht="30" customHeight="1">
      <c r="A976" s="149" t="s">
        <v>10257</v>
      </c>
      <c r="B976" s="149" t="s">
        <v>2177</v>
      </c>
      <c r="C976" s="149">
        <v>1</v>
      </c>
      <c r="D976" s="149" t="s">
        <v>64</v>
      </c>
      <c r="E976" s="151"/>
      <c r="F976" s="152"/>
      <c r="G976" s="151"/>
      <c r="H976" s="152"/>
      <c r="I976" s="151"/>
      <c r="J976" s="152"/>
      <c r="K976" s="151"/>
      <c r="L976" s="152"/>
      <c r="M976" s="150" t="s">
        <v>52</v>
      </c>
    </row>
    <row r="977" spans="1:13" ht="30" customHeight="1">
      <c r="A977" s="149" t="s">
        <v>10253</v>
      </c>
      <c r="B977" s="149" t="s">
        <v>10258</v>
      </c>
      <c r="C977" s="149">
        <v>1</v>
      </c>
      <c r="D977" s="149" t="s">
        <v>10016</v>
      </c>
      <c r="E977" s="151">
        <v>1203</v>
      </c>
      <c r="F977" s="152">
        <v>1203</v>
      </c>
      <c r="G977" s="151">
        <v>40100</v>
      </c>
      <c r="H977" s="152">
        <v>40100</v>
      </c>
      <c r="I977" s="151">
        <v>0</v>
      </c>
      <c r="J977" s="152">
        <v>0</v>
      </c>
      <c r="K977" s="151">
        <v>41303</v>
      </c>
      <c r="L977" s="152">
        <v>41303</v>
      </c>
      <c r="M977" s="150" t="s">
        <v>52</v>
      </c>
    </row>
    <row r="978" spans="1:13" ht="30" customHeight="1">
      <c r="A978" s="149" t="s">
        <v>9892</v>
      </c>
      <c r="B978" s="149" t="s">
        <v>9893</v>
      </c>
      <c r="C978" s="149">
        <v>1</v>
      </c>
      <c r="D978" s="149" t="s">
        <v>9894</v>
      </c>
      <c r="E978" s="151">
        <v>0</v>
      </c>
      <c r="F978" s="152">
        <v>0</v>
      </c>
      <c r="G978" s="151">
        <v>0</v>
      </c>
      <c r="H978" s="152">
        <v>2807</v>
      </c>
      <c r="I978" s="151">
        <v>0</v>
      </c>
      <c r="J978" s="152">
        <v>0</v>
      </c>
      <c r="K978" s="151">
        <v>0</v>
      </c>
      <c r="L978" s="152">
        <v>2807</v>
      </c>
      <c r="M978" s="150" t="s">
        <v>52</v>
      </c>
    </row>
    <row r="979" spans="1:13" ht="30" customHeight="1">
      <c r="A979" s="149" t="s">
        <v>9860</v>
      </c>
      <c r="B979" s="149"/>
      <c r="C979" s="149"/>
      <c r="D979" s="149"/>
      <c r="E979" s="151"/>
      <c r="F979" s="152">
        <v>1203</v>
      </c>
      <c r="G979" s="151"/>
      <c r="H979" s="152">
        <v>42907</v>
      </c>
      <c r="I979" s="151"/>
      <c r="J979" s="152">
        <v>0</v>
      </c>
      <c r="K979" s="151"/>
      <c r="L979" s="152">
        <v>44110</v>
      </c>
      <c r="M979" s="150"/>
    </row>
    <row r="980" spans="1:13" ht="30" customHeight="1">
      <c r="A980" s="149"/>
      <c r="B980" s="149"/>
      <c r="C980" s="149"/>
      <c r="D980" s="149"/>
      <c r="E980" s="151"/>
      <c r="F980" s="152"/>
      <c r="G980" s="151"/>
      <c r="H980" s="152"/>
      <c r="I980" s="151"/>
      <c r="J980" s="152"/>
      <c r="K980" s="151"/>
      <c r="L980" s="152"/>
      <c r="M980" s="150"/>
    </row>
    <row r="981" spans="1:13" ht="30" customHeight="1">
      <c r="A981" s="149" t="s">
        <v>10259</v>
      </c>
      <c r="B981" s="149" t="s">
        <v>2181</v>
      </c>
      <c r="C981" s="149">
        <v>1</v>
      </c>
      <c r="D981" s="149" t="s">
        <v>64</v>
      </c>
      <c r="E981" s="151"/>
      <c r="F981" s="152"/>
      <c r="G981" s="151"/>
      <c r="H981" s="152"/>
      <c r="I981" s="151"/>
      <c r="J981" s="152"/>
      <c r="K981" s="151"/>
      <c r="L981" s="152"/>
      <c r="M981" s="150" t="s">
        <v>52</v>
      </c>
    </row>
    <row r="982" spans="1:13" ht="30" customHeight="1">
      <c r="A982" s="149" t="s">
        <v>9896</v>
      </c>
      <c r="B982" s="149" t="s">
        <v>10043</v>
      </c>
      <c r="C982" s="149">
        <v>0.2</v>
      </c>
      <c r="D982" s="149" t="s">
        <v>9897</v>
      </c>
      <c r="E982" s="151">
        <v>0</v>
      </c>
      <c r="F982" s="152">
        <v>0</v>
      </c>
      <c r="G982" s="151">
        <v>106163</v>
      </c>
      <c r="H982" s="152">
        <v>21232.6</v>
      </c>
      <c r="I982" s="151">
        <v>0</v>
      </c>
      <c r="J982" s="152">
        <v>0</v>
      </c>
      <c r="K982" s="151">
        <v>106163</v>
      </c>
      <c r="L982" s="152">
        <v>21232.6</v>
      </c>
      <c r="M982" s="150" t="s">
        <v>52</v>
      </c>
    </row>
    <row r="983" spans="1:13" ht="30" customHeight="1">
      <c r="A983" s="149" t="s">
        <v>9898</v>
      </c>
      <c r="B983" s="149" t="s">
        <v>10043</v>
      </c>
      <c r="C983" s="149">
        <v>0.2</v>
      </c>
      <c r="D983" s="149" t="s">
        <v>9897</v>
      </c>
      <c r="E983" s="151">
        <v>0</v>
      </c>
      <c r="F983" s="152">
        <v>0</v>
      </c>
      <c r="G983" s="151">
        <v>94338</v>
      </c>
      <c r="H983" s="152">
        <v>18867.599999999999</v>
      </c>
      <c r="I983" s="151">
        <v>0</v>
      </c>
      <c r="J983" s="152">
        <v>0</v>
      </c>
      <c r="K983" s="151">
        <v>94338</v>
      </c>
      <c r="L983" s="152">
        <v>18867.599999999999</v>
      </c>
      <c r="M983" s="150" t="s">
        <v>52</v>
      </c>
    </row>
    <row r="984" spans="1:13" ht="30" customHeight="1">
      <c r="A984" s="149" t="s">
        <v>9905</v>
      </c>
      <c r="B984" s="149" t="s">
        <v>9994</v>
      </c>
      <c r="C984" s="149">
        <v>1</v>
      </c>
      <c r="D984" s="149" t="s">
        <v>9894</v>
      </c>
      <c r="E984" s="151">
        <v>0</v>
      </c>
      <c r="F984" s="152">
        <v>1203</v>
      </c>
      <c r="G984" s="151">
        <v>0</v>
      </c>
      <c r="H984" s="152">
        <v>0</v>
      </c>
      <c r="I984" s="151">
        <v>0</v>
      </c>
      <c r="J984" s="152">
        <v>0</v>
      </c>
      <c r="K984" s="151">
        <v>0</v>
      </c>
      <c r="L984" s="152">
        <v>1203</v>
      </c>
      <c r="M984" s="150" t="s">
        <v>9907</v>
      </c>
    </row>
    <row r="985" spans="1:13" ht="30" customHeight="1">
      <c r="A985" s="149" t="s">
        <v>9905</v>
      </c>
      <c r="B985" s="149" t="s">
        <v>9994</v>
      </c>
      <c r="C985" s="149">
        <v>1</v>
      </c>
      <c r="D985" s="149" t="s">
        <v>9894</v>
      </c>
      <c r="E985" s="151">
        <v>0</v>
      </c>
      <c r="F985" s="152">
        <v>1203</v>
      </c>
      <c r="G985" s="151">
        <v>0</v>
      </c>
      <c r="H985" s="152">
        <v>0</v>
      </c>
      <c r="I985" s="151">
        <v>0</v>
      </c>
      <c r="J985" s="152">
        <v>0</v>
      </c>
      <c r="K985" s="151">
        <v>0</v>
      </c>
      <c r="L985" s="152">
        <v>1203</v>
      </c>
      <c r="M985" s="150" t="s">
        <v>9907</v>
      </c>
    </row>
    <row r="986" spans="1:13" ht="30" customHeight="1">
      <c r="A986" s="149" t="s">
        <v>9908</v>
      </c>
      <c r="B986" s="149" t="s">
        <v>9909</v>
      </c>
      <c r="C986" s="149">
        <v>1</v>
      </c>
      <c r="D986" s="149" t="s">
        <v>9894</v>
      </c>
      <c r="E986" s="151">
        <v>0</v>
      </c>
      <c r="F986" s="152">
        <v>0</v>
      </c>
      <c r="G986" s="151">
        <v>0</v>
      </c>
      <c r="H986" s="152">
        <v>35087.599999999999</v>
      </c>
      <c r="I986" s="151">
        <v>0</v>
      </c>
      <c r="J986" s="152">
        <v>0</v>
      </c>
      <c r="K986" s="151">
        <v>0</v>
      </c>
      <c r="L986" s="152">
        <v>35087.599999999999</v>
      </c>
      <c r="M986" s="150" t="s">
        <v>9907</v>
      </c>
    </row>
    <row r="987" spans="1:13" ht="30" customHeight="1">
      <c r="A987" s="149" t="s">
        <v>9910</v>
      </c>
      <c r="B987" s="149" t="s">
        <v>9911</v>
      </c>
      <c r="C987" s="149">
        <v>1</v>
      </c>
      <c r="D987" s="149" t="s">
        <v>9894</v>
      </c>
      <c r="E987" s="151">
        <v>0</v>
      </c>
      <c r="F987" s="152">
        <v>0</v>
      </c>
      <c r="G987" s="151">
        <v>0</v>
      </c>
      <c r="H987" s="152">
        <v>0</v>
      </c>
      <c r="I987" s="151">
        <v>0</v>
      </c>
      <c r="J987" s="152">
        <v>0</v>
      </c>
      <c r="K987" s="151">
        <v>0</v>
      </c>
      <c r="L987" s="152">
        <v>0</v>
      </c>
      <c r="M987" s="150" t="s">
        <v>9907</v>
      </c>
    </row>
    <row r="988" spans="1:13" ht="30" customHeight="1">
      <c r="A988" s="149" t="s">
        <v>9912</v>
      </c>
      <c r="B988" s="149" t="s">
        <v>9913</v>
      </c>
      <c r="C988" s="149">
        <v>1</v>
      </c>
      <c r="D988" s="149" t="s">
        <v>9894</v>
      </c>
      <c r="E988" s="151">
        <v>0</v>
      </c>
      <c r="F988" s="152">
        <v>0</v>
      </c>
      <c r="G988" s="151">
        <v>0</v>
      </c>
      <c r="H988" s="152">
        <v>0</v>
      </c>
      <c r="I988" s="151">
        <v>0</v>
      </c>
      <c r="J988" s="152">
        <v>0</v>
      </c>
      <c r="K988" s="151">
        <v>0</v>
      </c>
      <c r="L988" s="152">
        <v>0</v>
      </c>
      <c r="M988" s="150" t="s">
        <v>9907</v>
      </c>
    </row>
    <row r="989" spans="1:13" ht="30" customHeight="1">
      <c r="A989" s="149" t="s">
        <v>9914</v>
      </c>
      <c r="B989" s="149" t="s">
        <v>9915</v>
      </c>
      <c r="C989" s="149">
        <v>1</v>
      </c>
      <c r="D989" s="149" t="s">
        <v>9894</v>
      </c>
      <c r="E989" s="151">
        <v>0</v>
      </c>
      <c r="F989" s="152">
        <v>0</v>
      </c>
      <c r="G989" s="151">
        <v>0</v>
      </c>
      <c r="H989" s="152">
        <v>22556.3</v>
      </c>
      <c r="I989" s="151">
        <v>0</v>
      </c>
      <c r="J989" s="152">
        <v>0</v>
      </c>
      <c r="K989" s="151">
        <v>0</v>
      </c>
      <c r="L989" s="152">
        <v>22556.3</v>
      </c>
      <c r="M989" s="150" t="s">
        <v>9907</v>
      </c>
    </row>
    <row r="990" spans="1:13" ht="30" customHeight="1">
      <c r="A990" s="149" t="s">
        <v>9860</v>
      </c>
      <c r="B990" s="149"/>
      <c r="C990" s="149"/>
      <c r="D990" s="149"/>
      <c r="E990" s="151"/>
      <c r="F990" s="152">
        <v>2406</v>
      </c>
      <c r="G990" s="151"/>
      <c r="H990" s="152">
        <v>97744</v>
      </c>
      <c r="I990" s="151"/>
      <c r="J990" s="152">
        <v>0</v>
      </c>
      <c r="K990" s="151"/>
      <c r="L990" s="152">
        <v>100150</v>
      </c>
      <c r="M990" s="150"/>
    </row>
    <row r="991" spans="1:13" ht="30" customHeight="1">
      <c r="A991" s="149"/>
      <c r="B991" s="149"/>
      <c r="C991" s="149"/>
      <c r="D991" s="149"/>
      <c r="E991" s="151"/>
      <c r="F991" s="152"/>
      <c r="G991" s="151"/>
      <c r="H991" s="152"/>
      <c r="I991" s="151"/>
      <c r="J991" s="152"/>
      <c r="K991" s="151"/>
      <c r="L991" s="152"/>
      <c r="M991" s="150"/>
    </row>
    <row r="992" spans="1:13" ht="30" customHeight="1">
      <c r="A992" s="149" t="s">
        <v>10260</v>
      </c>
      <c r="B992" s="149" t="s">
        <v>3220</v>
      </c>
      <c r="C992" s="149">
        <v>1</v>
      </c>
      <c r="D992" s="149" t="s">
        <v>1592</v>
      </c>
      <c r="E992" s="151"/>
      <c r="F992" s="152"/>
      <c r="G992" s="151"/>
      <c r="H992" s="152"/>
      <c r="I992" s="151"/>
      <c r="J992" s="152"/>
      <c r="K992" s="151"/>
      <c r="L992" s="152"/>
      <c r="M992" s="150" t="s">
        <v>52</v>
      </c>
    </row>
    <row r="993" spans="1:13" ht="30" customHeight="1">
      <c r="A993" s="149" t="s">
        <v>9896</v>
      </c>
      <c r="B993" s="149" t="s">
        <v>10043</v>
      </c>
      <c r="C993" s="149">
        <v>0.375</v>
      </c>
      <c r="D993" s="149" t="s">
        <v>9897</v>
      </c>
      <c r="E993" s="151">
        <v>0</v>
      </c>
      <c r="F993" s="152">
        <v>0</v>
      </c>
      <c r="G993" s="151">
        <v>106163</v>
      </c>
      <c r="H993" s="152">
        <v>39811.1</v>
      </c>
      <c r="I993" s="151">
        <v>0</v>
      </c>
      <c r="J993" s="152">
        <v>0</v>
      </c>
      <c r="K993" s="151">
        <v>106163</v>
      </c>
      <c r="L993" s="152">
        <v>39811.1</v>
      </c>
      <c r="M993" s="150" t="s">
        <v>52</v>
      </c>
    </row>
    <row r="994" spans="1:13" ht="30" customHeight="1">
      <c r="A994" s="149" t="s">
        <v>9898</v>
      </c>
      <c r="B994" s="149" t="s">
        <v>10043</v>
      </c>
      <c r="C994" s="149">
        <v>0.375</v>
      </c>
      <c r="D994" s="149" t="s">
        <v>9897</v>
      </c>
      <c r="E994" s="151">
        <v>0</v>
      </c>
      <c r="F994" s="152">
        <v>0</v>
      </c>
      <c r="G994" s="151">
        <v>94338</v>
      </c>
      <c r="H994" s="152">
        <v>35376.699999999997</v>
      </c>
      <c r="I994" s="151">
        <v>0</v>
      </c>
      <c r="J994" s="152">
        <v>0</v>
      </c>
      <c r="K994" s="151">
        <v>94338</v>
      </c>
      <c r="L994" s="152">
        <v>35376.699999999997</v>
      </c>
      <c r="M994" s="150" t="s">
        <v>52</v>
      </c>
    </row>
    <row r="995" spans="1:13" ht="30" customHeight="1">
      <c r="A995" s="149" t="s">
        <v>9905</v>
      </c>
      <c r="B995" s="149" t="s">
        <v>9994</v>
      </c>
      <c r="C995" s="149">
        <v>1</v>
      </c>
      <c r="D995" s="149" t="s">
        <v>9894</v>
      </c>
      <c r="E995" s="151">
        <v>0</v>
      </c>
      <c r="F995" s="152">
        <v>2255.6</v>
      </c>
      <c r="G995" s="151">
        <v>0</v>
      </c>
      <c r="H995" s="152">
        <v>0</v>
      </c>
      <c r="I995" s="151">
        <v>0</v>
      </c>
      <c r="J995" s="152">
        <v>0</v>
      </c>
      <c r="K995" s="151">
        <v>0</v>
      </c>
      <c r="L995" s="152">
        <v>2255.6</v>
      </c>
      <c r="M995" s="150" t="s">
        <v>9907</v>
      </c>
    </row>
    <row r="996" spans="1:13" ht="30" customHeight="1">
      <c r="A996" s="149" t="s">
        <v>9860</v>
      </c>
      <c r="B996" s="149"/>
      <c r="C996" s="149"/>
      <c r="D996" s="149"/>
      <c r="E996" s="151"/>
      <c r="F996" s="152">
        <v>2255</v>
      </c>
      <c r="G996" s="151"/>
      <c r="H996" s="152">
        <v>75187</v>
      </c>
      <c r="I996" s="151"/>
      <c r="J996" s="152">
        <v>0</v>
      </c>
      <c r="K996" s="151"/>
      <c r="L996" s="152">
        <v>77442</v>
      </c>
      <c r="M996" s="150"/>
    </row>
    <row r="997" spans="1:13" ht="30" customHeight="1">
      <c r="A997" s="149"/>
      <c r="B997" s="149"/>
      <c r="C997" s="149"/>
      <c r="D997" s="149"/>
      <c r="E997" s="151"/>
      <c r="F997" s="152"/>
      <c r="G997" s="151"/>
      <c r="H997" s="152"/>
      <c r="I997" s="151"/>
      <c r="J997" s="152"/>
      <c r="K997" s="151"/>
      <c r="L997" s="152"/>
      <c r="M997" s="150"/>
    </row>
    <row r="998" spans="1:13" ht="30" customHeight="1">
      <c r="A998" s="149" t="s">
        <v>10261</v>
      </c>
      <c r="B998" s="149" t="s">
        <v>2193</v>
      </c>
      <c r="C998" s="149">
        <v>1</v>
      </c>
      <c r="D998" s="149" t="s">
        <v>1200</v>
      </c>
      <c r="E998" s="151"/>
      <c r="F998" s="152"/>
      <c r="G998" s="151"/>
      <c r="H998" s="152"/>
      <c r="I998" s="151"/>
      <c r="J998" s="152"/>
      <c r="K998" s="151"/>
      <c r="L998" s="152"/>
      <c r="M998" s="150" t="s">
        <v>52</v>
      </c>
    </row>
    <row r="999" spans="1:13" ht="30" customHeight="1">
      <c r="A999" s="149" t="s">
        <v>9896</v>
      </c>
      <c r="B999" s="149" t="s">
        <v>10043</v>
      </c>
      <c r="C999" s="149">
        <v>1.3</v>
      </c>
      <c r="D999" s="149" t="s">
        <v>9897</v>
      </c>
      <c r="E999" s="151">
        <v>0</v>
      </c>
      <c r="F999" s="152">
        <v>0</v>
      </c>
      <c r="G999" s="151">
        <v>106163</v>
      </c>
      <c r="H999" s="152">
        <v>138011.9</v>
      </c>
      <c r="I999" s="151">
        <v>0</v>
      </c>
      <c r="J999" s="152">
        <v>0</v>
      </c>
      <c r="K999" s="151">
        <v>106163</v>
      </c>
      <c r="L999" s="152">
        <v>138011.9</v>
      </c>
      <c r="M999" s="150" t="s">
        <v>52</v>
      </c>
    </row>
    <row r="1000" spans="1:13" ht="30" customHeight="1">
      <c r="A1000" s="149" t="s">
        <v>9898</v>
      </c>
      <c r="B1000" s="149" t="s">
        <v>10043</v>
      </c>
      <c r="C1000" s="149">
        <v>1.3</v>
      </c>
      <c r="D1000" s="149" t="s">
        <v>9897</v>
      </c>
      <c r="E1000" s="151">
        <v>0</v>
      </c>
      <c r="F1000" s="152">
        <v>0</v>
      </c>
      <c r="G1000" s="151">
        <v>94338</v>
      </c>
      <c r="H1000" s="152">
        <v>122639.4</v>
      </c>
      <c r="I1000" s="151">
        <v>0</v>
      </c>
      <c r="J1000" s="152">
        <v>0</v>
      </c>
      <c r="K1000" s="151">
        <v>94338</v>
      </c>
      <c r="L1000" s="152">
        <v>122639.4</v>
      </c>
      <c r="M1000" s="150" t="s">
        <v>52</v>
      </c>
    </row>
    <row r="1001" spans="1:13" ht="30" customHeight="1">
      <c r="A1001" s="149" t="s">
        <v>9905</v>
      </c>
      <c r="B1001" s="149" t="s">
        <v>9994</v>
      </c>
      <c r="C1001" s="149">
        <v>1</v>
      </c>
      <c r="D1001" s="149" t="s">
        <v>9894</v>
      </c>
      <c r="E1001" s="151">
        <v>0</v>
      </c>
      <c r="F1001" s="152">
        <v>7819.5</v>
      </c>
      <c r="G1001" s="151">
        <v>0</v>
      </c>
      <c r="H1001" s="152">
        <v>0</v>
      </c>
      <c r="I1001" s="151">
        <v>0</v>
      </c>
      <c r="J1001" s="152">
        <v>0</v>
      </c>
      <c r="K1001" s="151">
        <v>0</v>
      </c>
      <c r="L1001" s="152">
        <v>7819.5</v>
      </c>
      <c r="M1001" s="150" t="s">
        <v>9907</v>
      </c>
    </row>
    <row r="1002" spans="1:13" ht="30" customHeight="1">
      <c r="A1002" s="149" t="s">
        <v>9860</v>
      </c>
      <c r="B1002" s="149"/>
      <c r="C1002" s="149"/>
      <c r="D1002" s="149"/>
      <c r="E1002" s="151"/>
      <c r="F1002" s="152">
        <v>7819</v>
      </c>
      <c r="G1002" s="151"/>
      <c r="H1002" s="152">
        <v>260651</v>
      </c>
      <c r="I1002" s="151"/>
      <c r="J1002" s="152">
        <v>0</v>
      </c>
      <c r="K1002" s="151"/>
      <c r="L1002" s="152">
        <v>268470</v>
      </c>
      <c r="M1002" s="150"/>
    </row>
    <row r="1003" spans="1:13" ht="30" customHeight="1">
      <c r="A1003" s="149"/>
      <c r="B1003" s="149"/>
      <c r="C1003" s="149"/>
      <c r="D1003" s="149"/>
      <c r="E1003" s="151"/>
      <c r="F1003" s="152"/>
      <c r="G1003" s="151"/>
      <c r="H1003" s="152"/>
      <c r="I1003" s="151"/>
      <c r="J1003" s="152"/>
      <c r="K1003" s="151"/>
      <c r="L1003" s="152"/>
      <c r="M1003" s="150"/>
    </row>
    <row r="1004" spans="1:13" ht="30" customHeight="1">
      <c r="A1004" s="149" t="s">
        <v>10262</v>
      </c>
      <c r="B1004" s="149" t="s">
        <v>2198</v>
      </c>
      <c r="C1004" s="149">
        <v>1</v>
      </c>
      <c r="D1004" s="149" t="s">
        <v>1200</v>
      </c>
      <c r="E1004" s="151"/>
      <c r="F1004" s="152"/>
      <c r="G1004" s="151"/>
      <c r="H1004" s="152"/>
      <c r="I1004" s="151"/>
      <c r="J1004" s="152"/>
      <c r="K1004" s="151"/>
      <c r="L1004" s="152"/>
      <c r="M1004" s="150" t="s">
        <v>52</v>
      </c>
    </row>
    <row r="1005" spans="1:13" ht="30" customHeight="1">
      <c r="A1005" s="149" t="s">
        <v>10263</v>
      </c>
      <c r="B1005" s="149" t="s">
        <v>10264</v>
      </c>
      <c r="C1005" s="149">
        <v>1</v>
      </c>
      <c r="D1005" s="149" t="s">
        <v>9968</v>
      </c>
      <c r="E1005" s="151">
        <v>7819</v>
      </c>
      <c r="F1005" s="152">
        <v>7819</v>
      </c>
      <c r="G1005" s="151">
        <v>260651</v>
      </c>
      <c r="H1005" s="152">
        <v>260651</v>
      </c>
      <c r="I1005" s="151">
        <v>0</v>
      </c>
      <c r="J1005" s="152">
        <v>0</v>
      </c>
      <c r="K1005" s="151">
        <v>268470</v>
      </c>
      <c r="L1005" s="152">
        <v>268470</v>
      </c>
      <c r="M1005" s="150" t="s">
        <v>52</v>
      </c>
    </row>
    <row r="1006" spans="1:13" ht="30" customHeight="1">
      <c r="A1006" s="149" t="s">
        <v>9860</v>
      </c>
      <c r="B1006" s="149"/>
      <c r="C1006" s="149"/>
      <c r="D1006" s="149"/>
      <c r="E1006" s="151"/>
      <c r="F1006" s="152">
        <v>7819</v>
      </c>
      <c r="G1006" s="151"/>
      <c r="H1006" s="152">
        <v>260651</v>
      </c>
      <c r="I1006" s="151"/>
      <c r="J1006" s="152">
        <v>0</v>
      </c>
      <c r="K1006" s="151"/>
      <c r="L1006" s="152">
        <v>268470</v>
      </c>
      <c r="M1006" s="150"/>
    </row>
    <row r="1007" spans="1:13" ht="30" customHeight="1">
      <c r="A1007" s="149"/>
      <c r="B1007" s="149"/>
      <c r="C1007" s="149"/>
      <c r="D1007" s="149"/>
      <c r="E1007" s="151"/>
      <c r="F1007" s="152"/>
      <c r="G1007" s="151"/>
      <c r="H1007" s="152"/>
      <c r="I1007" s="151"/>
      <c r="J1007" s="152"/>
      <c r="K1007" s="151"/>
      <c r="L1007" s="152"/>
      <c r="M1007" s="150"/>
    </row>
    <row r="1008" spans="1:13" ht="30" customHeight="1">
      <c r="A1008" s="149" t="s">
        <v>10265</v>
      </c>
      <c r="B1008" s="149" t="s">
        <v>2200</v>
      </c>
      <c r="C1008" s="149">
        <v>1</v>
      </c>
      <c r="D1008" s="149" t="s">
        <v>1200</v>
      </c>
      <c r="E1008" s="151"/>
      <c r="F1008" s="152"/>
      <c r="G1008" s="151"/>
      <c r="H1008" s="152"/>
      <c r="I1008" s="151"/>
      <c r="J1008" s="152"/>
      <c r="K1008" s="151"/>
      <c r="L1008" s="152"/>
      <c r="M1008" s="150" t="s">
        <v>52</v>
      </c>
    </row>
    <row r="1009" spans="1:13" ht="30" customHeight="1">
      <c r="A1009" s="149" t="s">
        <v>9896</v>
      </c>
      <c r="B1009" s="149" t="s">
        <v>10043</v>
      </c>
      <c r="C1009" s="149">
        <v>1.3</v>
      </c>
      <c r="D1009" s="149" t="s">
        <v>9897</v>
      </c>
      <c r="E1009" s="151">
        <v>0</v>
      </c>
      <c r="F1009" s="152">
        <v>0</v>
      </c>
      <c r="G1009" s="151">
        <v>106163</v>
      </c>
      <c r="H1009" s="152">
        <v>138011.9</v>
      </c>
      <c r="I1009" s="151">
        <v>0</v>
      </c>
      <c r="J1009" s="152">
        <v>0</v>
      </c>
      <c r="K1009" s="151">
        <v>106163</v>
      </c>
      <c r="L1009" s="152">
        <v>138011.9</v>
      </c>
      <c r="M1009" s="150" t="s">
        <v>52</v>
      </c>
    </row>
    <row r="1010" spans="1:13" ht="30" customHeight="1">
      <c r="A1010" s="149" t="s">
        <v>9898</v>
      </c>
      <c r="B1010" s="149" t="s">
        <v>10043</v>
      </c>
      <c r="C1010" s="149">
        <v>1.3</v>
      </c>
      <c r="D1010" s="149" t="s">
        <v>9897</v>
      </c>
      <c r="E1010" s="151">
        <v>0</v>
      </c>
      <c r="F1010" s="152">
        <v>0</v>
      </c>
      <c r="G1010" s="151">
        <v>94338</v>
      </c>
      <c r="H1010" s="152">
        <v>122639.4</v>
      </c>
      <c r="I1010" s="151">
        <v>0</v>
      </c>
      <c r="J1010" s="152">
        <v>0</v>
      </c>
      <c r="K1010" s="151">
        <v>94338</v>
      </c>
      <c r="L1010" s="152">
        <v>122639.4</v>
      </c>
      <c r="M1010" s="150" t="s">
        <v>52</v>
      </c>
    </row>
    <row r="1011" spans="1:13" ht="30" customHeight="1">
      <c r="A1011" s="149" t="s">
        <v>9905</v>
      </c>
      <c r="B1011" s="149" t="s">
        <v>9994</v>
      </c>
      <c r="C1011" s="149">
        <v>1</v>
      </c>
      <c r="D1011" s="149" t="s">
        <v>9894</v>
      </c>
      <c r="E1011" s="151">
        <v>0</v>
      </c>
      <c r="F1011" s="152">
        <v>7819.5</v>
      </c>
      <c r="G1011" s="151">
        <v>0</v>
      </c>
      <c r="H1011" s="152">
        <v>0</v>
      </c>
      <c r="I1011" s="151">
        <v>0</v>
      </c>
      <c r="J1011" s="152">
        <v>0</v>
      </c>
      <c r="K1011" s="151">
        <v>0</v>
      </c>
      <c r="L1011" s="152">
        <v>7819.5</v>
      </c>
      <c r="M1011" s="150" t="s">
        <v>9907</v>
      </c>
    </row>
    <row r="1012" spans="1:13" ht="30" customHeight="1">
      <c r="A1012" s="149" t="s">
        <v>9908</v>
      </c>
      <c r="B1012" s="149" t="s">
        <v>9909</v>
      </c>
      <c r="C1012" s="149">
        <v>1</v>
      </c>
      <c r="D1012" s="149" t="s">
        <v>9894</v>
      </c>
      <c r="E1012" s="151">
        <v>0</v>
      </c>
      <c r="F1012" s="152">
        <v>0</v>
      </c>
      <c r="G1012" s="151">
        <v>0</v>
      </c>
      <c r="H1012" s="152">
        <v>228069.8</v>
      </c>
      <c r="I1012" s="151">
        <v>0</v>
      </c>
      <c r="J1012" s="152">
        <v>0</v>
      </c>
      <c r="K1012" s="151">
        <v>0</v>
      </c>
      <c r="L1012" s="152">
        <v>228069.8</v>
      </c>
      <c r="M1012" s="150" t="s">
        <v>9907</v>
      </c>
    </row>
    <row r="1013" spans="1:13" ht="30" customHeight="1">
      <c r="A1013" s="149" t="s">
        <v>9910</v>
      </c>
      <c r="B1013" s="149" t="s">
        <v>9911</v>
      </c>
      <c r="C1013" s="149">
        <v>1</v>
      </c>
      <c r="D1013" s="149" t="s">
        <v>9894</v>
      </c>
      <c r="E1013" s="151">
        <v>0</v>
      </c>
      <c r="F1013" s="152">
        <v>0</v>
      </c>
      <c r="G1013" s="151">
        <v>0</v>
      </c>
      <c r="H1013" s="152">
        <v>0</v>
      </c>
      <c r="I1013" s="151">
        <v>0</v>
      </c>
      <c r="J1013" s="152">
        <v>0</v>
      </c>
      <c r="K1013" s="151">
        <v>0</v>
      </c>
      <c r="L1013" s="152">
        <v>0</v>
      </c>
      <c r="M1013" s="150" t="s">
        <v>9907</v>
      </c>
    </row>
    <row r="1014" spans="1:13" ht="30" customHeight="1">
      <c r="A1014" s="149" t="s">
        <v>9912</v>
      </c>
      <c r="B1014" s="149" t="s">
        <v>9913</v>
      </c>
      <c r="C1014" s="149">
        <v>1</v>
      </c>
      <c r="D1014" s="149" t="s">
        <v>9894</v>
      </c>
      <c r="E1014" s="151">
        <v>0</v>
      </c>
      <c r="F1014" s="152">
        <v>0</v>
      </c>
      <c r="G1014" s="151">
        <v>0</v>
      </c>
      <c r="H1014" s="152">
        <v>0</v>
      </c>
      <c r="I1014" s="151">
        <v>0</v>
      </c>
      <c r="J1014" s="152">
        <v>0</v>
      </c>
      <c r="K1014" s="151">
        <v>0</v>
      </c>
      <c r="L1014" s="152">
        <v>0</v>
      </c>
      <c r="M1014" s="150" t="s">
        <v>9907</v>
      </c>
    </row>
    <row r="1015" spans="1:13" ht="30" customHeight="1">
      <c r="A1015" s="149" t="s">
        <v>9914</v>
      </c>
      <c r="B1015" s="149" t="s">
        <v>9915</v>
      </c>
      <c r="C1015" s="149">
        <v>1</v>
      </c>
      <c r="D1015" s="149" t="s">
        <v>9894</v>
      </c>
      <c r="E1015" s="151">
        <v>0</v>
      </c>
      <c r="F1015" s="152">
        <v>0</v>
      </c>
      <c r="G1015" s="151">
        <v>0</v>
      </c>
      <c r="H1015" s="152">
        <v>146616.29999999999</v>
      </c>
      <c r="I1015" s="151">
        <v>0</v>
      </c>
      <c r="J1015" s="152">
        <v>0</v>
      </c>
      <c r="K1015" s="151">
        <v>0</v>
      </c>
      <c r="L1015" s="152">
        <v>146616.29999999999</v>
      </c>
      <c r="M1015" s="150" t="s">
        <v>9907</v>
      </c>
    </row>
    <row r="1016" spans="1:13" ht="30" customHeight="1">
      <c r="A1016" s="149" t="s">
        <v>9860</v>
      </c>
      <c r="B1016" s="149"/>
      <c r="C1016" s="149"/>
      <c r="D1016" s="149"/>
      <c r="E1016" s="151"/>
      <c r="F1016" s="152">
        <v>7819</v>
      </c>
      <c r="G1016" s="151"/>
      <c r="H1016" s="152">
        <v>635337</v>
      </c>
      <c r="I1016" s="151"/>
      <c r="J1016" s="152">
        <v>0</v>
      </c>
      <c r="K1016" s="151"/>
      <c r="L1016" s="152">
        <v>643156</v>
      </c>
      <c r="M1016" s="150"/>
    </row>
    <row r="1017" spans="1:13" ht="30" customHeight="1">
      <c r="A1017" s="149"/>
      <c r="B1017" s="149"/>
      <c r="C1017" s="149"/>
      <c r="D1017" s="149"/>
      <c r="E1017" s="151"/>
      <c r="F1017" s="152"/>
      <c r="G1017" s="151"/>
      <c r="H1017" s="152"/>
      <c r="I1017" s="151"/>
      <c r="J1017" s="152"/>
      <c r="K1017" s="151"/>
      <c r="L1017" s="152"/>
      <c r="M1017" s="150"/>
    </row>
    <row r="1018" spans="1:13" ht="30" customHeight="1">
      <c r="A1018" s="149" t="s">
        <v>10266</v>
      </c>
      <c r="B1018" s="149" t="s">
        <v>3225</v>
      </c>
      <c r="C1018" s="149">
        <v>1</v>
      </c>
      <c r="D1018" s="149" t="s">
        <v>1855</v>
      </c>
      <c r="E1018" s="151"/>
      <c r="F1018" s="152"/>
      <c r="G1018" s="151"/>
      <c r="H1018" s="152"/>
      <c r="I1018" s="151"/>
      <c r="J1018" s="152"/>
      <c r="K1018" s="151"/>
      <c r="L1018" s="152"/>
      <c r="M1018" s="150" t="s">
        <v>52</v>
      </c>
    </row>
    <row r="1019" spans="1:13" ht="30" customHeight="1">
      <c r="A1019" s="149" t="s">
        <v>10267</v>
      </c>
      <c r="B1019" s="149" t="s">
        <v>10132</v>
      </c>
      <c r="C1019" s="149">
        <v>1</v>
      </c>
      <c r="D1019" s="149" t="s">
        <v>10129</v>
      </c>
      <c r="E1019" s="151">
        <v>12717</v>
      </c>
      <c r="F1019" s="152">
        <v>12717</v>
      </c>
      <c r="G1019" s="151">
        <v>98687</v>
      </c>
      <c r="H1019" s="152">
        <v>98687</v>
      </c>
      <c r="I1019" s="151">
        <v>140693</v>
      </c>
      <c r="J1019" s="152">
        <v>140693</v>
      </c>
      <c r="K1019" s="151">
        <v>252097</v>
      </c>
      <c r="L1019" s="152">
        <v>252097</v>
      </c>
      <c r="M1019" s="150" t="s">
        <v>52</v>
      </c>
    </row>
    <row r="1020" spans="1:13" ht="30" customHeight="1">
      <c r="A1020" s="149" t="s">
        <v>9896</v>
      </c>
      <c r="B1020" s="149" t="s">
        <v>10043</v>
      </c>
      <c r="C1020" s="149">
        <v>8</v>
      </c>
      <c r="D1020" s="149" t="s">
        <v>9897</v>
      </c>
      <c r="E1020" s="151">
        <v>0</v>
      </c>
      <c r="F1020" s="152">
        <v>0</v>
      </c>
      <c r="G1020" s="151">
        <v>106163</v>
      </c>
      <c r="H1020" s="152">
        <v>849304</v>
      </c>
      <c r="I1020" s="151">
        <v>0</v>
      </c>
      <c r="J1020" s="152">
        <v>0</v>
      </c>
      <c r="K1020" s="151">
        <v>106163</v>
      </c>
      <c r="L1020" s="152">
        <v>849304</v>
      </c>
      <c r="M1020" s="150" t="s">
        <v>52</v>
      </c>
    </row>
    <row r="1021" spans="1:13" ht="30" customHeight="1">
      <c r="A1021" s="149" t="s">
        <v>9898</v>
      </c>
      <c r="B1021" s="149" t="s">
        <v>10043</v>
      </c>
      <c r="C1021" s="149">
        <v>2</v>
      </c>
      <c r="D1021" s="149" t="s">
        <v>9897</v>
      </c>
      <c r="E1021" s="151">
        <v>0</v>
      </c>
      <c r="F1021" s="152">
        <v>0</v>
      </c>
      <c r="G1021" s="151">
        <v>94338</v>
      </c>
      <c r="H1021" s="152">
        <v>188676</v>
      </c>
      <c r="I1021" s="151">
        <v>0</v>
      </c>
      <c r="J1021" s="152">
        <v>0</v>
      </c>
      <c r="K1021" s="151">
        <v>94338</v>
      </c>
      <c r="L1021" s="152">
        <v>188676</v>
      </c>
      <c r="M1021" s="150" t="s">
        <v>52</v>
      </c>
    </row>
    <row r="1022" spans="1:13" ht="30" customHeight="1">
      <c r="A1022" s="149" t="s">
        <v>9905</v>
      </c>
      <c r="B1022" s="149" t="s">
        <v>9994</v>
      </c>
      <c r="C1022" s="149">
        <v>1</v>
      </c>
      <c r="D1022" s="149" t="s">
        <v>9894</v>
      </c>
      <c r="E1022" s="151">
        <v>0</v>
      </c>
      <c r="F1022" s="152">
        <v>31139.4</v>
      </c>
      <c r="G1022" s="151">
        <v>0</v>
      </c>
      <c r="H1022" s="152">
        <v>0</v>
      </c>
      <c r="I1022" s="151">
        <v>0</v>
      </c>
      <c r="J1022" s="152">
        <v>0</v>
      </c>
      <c r="K1022" s="151">
        <v>0</v>
      </c>
      <c r="L1022" s="152">
        <v>31139.4</v>
      </c>
      <c r="M1022" s="150" t="s">
        <v>52</v>
      </c>
    </row>
    <row r="1023" spans="1:13" ht="30" customHeight="1">
      <c r="A1023" s="149" t="s">
        <v>9899</v>
      </c>
      <c r="B1023" s="149" t="s">
        <v>9900</v>
      </c>
      <c r="C1023" s="149">
        <v>6.4</v>
      </c>
      <c r="D1023" s="149" t="s">
        <v>9901</v>
      </c>
      <c r="E1023" s="151">
        <v>6158</v>
      </c>
      <c r="F1023" s="152">
        <v>39411.199999999997</v>
      </c>
      <c r="G1023" s="151">
        <v>27168</v>
      </c>
      <c r="H1023" s="152">
        <v>173875.20000000001</v>
      </c>
      <c r="I1023" s="151">
        <v>11251</v>
      </c>
      <c r="J1023" s="152">
        <v>72006.399999999994</v>
      </c>
      <c r="K1023" s="151">
        <v>44577</v>
      </c>
      <c r="L1023" s="152">
        <v>285292.80000000005</v>
      </c>
      <c r="M1023" s="150" t="s">
        <v>52</v>
      </c>
    </row>
    <row r="1024" spans="1:13" ht="30" customHeight="1">
      <c r="A1024" s="149" t="s">
        <v>9966</v>
      </c>
      <c r="B1024" s="149" t="s">
        <v>9967</v>
      </c>
      <c r="C1024" s="149">
        <v>4</v>
      </c>
      <c r="D1024" s="149" t="s">
        <v>9968</v>
      </c>
      <c r="E1024" s="151">
        <v>276</v>
      </c>
      <c r="F1024" s="152">
        <v>1104</v>
      </c>
      <c r="G1024" s="151">
        <v>5534</v>
      </c>
      <c r="H1024" s="152">
        <v>22136</v>
      </c>
      <c r="I1024" s="151">
        <v>189</v>
      </c>
      <c r="J1024" s="152">
        <v>756</v>
      </c>
      <c r="K1024" s="151">
        <v>5999</v>
      </c>
      <c r="L1024" s="152">
        <v>23996</v>
      </c>
      <c r="M1024" s="150" t="s">
        <v>52</v>
      </c>
    </row>
    <row r="1025" spans="1:13" ht="30" customHeight="1">
      <c r="A1025" s="149" t="s">
        <v>9860</v>
      </c>
      <c r="B1025" s="149"/>
      <c r="C1025" s="149"/>
      <c r="D1025" s="149"/>
      <c r="E1025" s="151"/>
      <c r="F1025" s="152">
        <v>84371</v>
      </c>
      <c r="G1025" s="151"/>
      <c r="H1025" s="152">
        <v>1332678</v>
      </c>
      <c r="I1025" s="151"/>
      <c r="J1025" s="152">
        <v>213455</v>
      </c>
      <c r="K1025" s="151"/>
      <c r="L1025" s="152">
        <v>1630504</v>
      </c>
      <c r="M1025" s="150"/>
    </row>
    <row r="1026" spans="1:13" ht="30" customHeight="1">
      <c r="A1026" s="149"/>
      <c r="B1026" s="149"/>
      <c r="C1026" s="149"/>
      <c r="D1026" s="149"/>
      <c r="E1026" s="151"/>
      <c r="F1026" s="152"/>
      <c r="G1026" s="151"/>
      <c r="H1026" s="152"/>
      <c r="I1026" s="151"/>
      <c r="J1026" s="152"/>
      <c r="K1026" s="151"/>
      <c r="L1026" s="152"/>
      <c r="M1026" s="150"/>
    </row>
    <row r="1027" spans="1:13" ht="30" customHeight="1">
      <c r="A1027" s="149" t="s">
        <v>10268</v>
      </c>
      <c r="B1027" s="149" t="s">
        <v>3227</v>
      </c>
      <c r="C1027" s="149">
        <v>1</v>
      </c>
      <c r="D1027" s="149" t="s">
        <v>1855</v>
      </c>
      <c r="E1027" s="151"/>
      <c r="F1027" s="152"/>
      <c r="G1027" s="151"/>
      <c r="H1027" s="152"/>
      <c r="I1027" s="151"/>
      <c r="J1027" s="152"/>
      <c r="K1027" s="151"/>
      <c r="L1027" s="152"/>
      <c r="M1027" s="150" t="s">
        <v>52</v>
      </c>
    </row>
    <row r="1028" spans="1:13" ht="30" customHeight="1">
      <c r="A1028" s="149" t="s">
        <v>10269</v>
      </c>
      <c r="B1028" s="149" t="s">
        <v>10270</v>
      </c>
      <c r="C1028" s="149">
        <v>1</v>
      </c>
      <c r="D1028" s="149" t="s">
        <v>10129</v>
      </c>
      <c r="E1028" s="151">
        <v>84371</v>
      </c>
      <c r="F1028" s="152">
        <v>84371</v>
      </c>
      <c r="G1028" s="151">
        <v>1332678</v>
      </c>
      <c r="H1028" s="152">
        <v>1332678</v>
      </c>
      <c r="I1028" s="151">
        <v>213455</v>
      </c>
      <c r="J1028" s="152">
        <v>213455</v>
      </c>
      <c r="K1028" s="151">
        <v>1630504</v>
      </c>
      <c r="L1028" s="152">
        <v>1630504</v>
      </c>
      <c r="M1028" s="150" t="s">
        <v>52</v>
      </c>
    </row>
    <row r="1029" spans="1:13" ht="30" customHeight="1">
      <c r="A1029" s="149" t="s">
        <v>10229</v>
      </c>
      <c r="B1029" s="149" t="s">
        <v>9893</v>
      </c>
      <c r="C1029" s="149">
        <v>1</v>
      </c>
      <c r="D1029" s="149" t="s">
        <v>9894</v>
      </c>
      <c r="E1029" s="151">
        <v>0</v>
      </c>
      <c r="F1029" s="152">
        <v>0</v>
      </c>
      <c r="G1029" s="151">
        <v>0</v>
      </c>
      <c r="H1029" s="152">
        <v>93287.4</v>
      </c>
      <c r="I1029" s="151">
        <v>0</v>
      </c>
      <c r="J1029" s="152">
        <v>0</v>
      </c>
      <c r="K1029" s="151">
        <v>0</v>
      </c>
      <c r="L1029" s="152">
        <v>93287.4</v>
      </c>
      <c r="M1029" s="150" t="s">
        <v>9907</v>
      </c>
    </row>
    <row r="1030" spans="1:13" ht="30" customHeight="1">
      <c r="A1030" s="149" t="s">
        <v>9860</v>
      </c>
      <c r="B1030" s="149"/>
      <c r="C1030" s="149"/>
      <c r="D1030" s="149"/>
      <c r="E1030" s="151"/>
      <c r="F1030" s="152">
        <v>84371</v>
      </c>
      <c r="G1030" s="151"/>
      <c r="H1030" s="152">
        <v>1425965</v>
      </c>
      <c r="I1030" s="151"/>
      <c r="J1030" s="152">
        <v>213455</v>
      </c>
      <c r="K1030" s="151"/>
      <c r="L1030" s="152">
        <v>1723791</v>
      </c>
      <c r="M1030" s="150"/>
    </row>
    <row r="1031" spans="1:13" ht="30" customHeight="1">
      <c r="A1031" s="149"/>
      <c r="B1031" s="149"/>
      <c r="C1031" s="149"/>
      <c r="D1031" s="149"/>
      <c r="E1031" s="151"/>
      <c r="F1031" s="152"/>
      <c r="G1031" s="151"/>
      <c r="H1031" s="152"/>
      <c r="I1031" s="151"/>
      <c r="J1031" s="152"/>
      <c r="K1031" s="151"/>
      <c r="L1031" s="152"/>
      <c r="M1031" s="150"/>
    </row>
    <row r="1032" spans="1:13" ht="30" customHeight="1">
      <c r="A1032" s="149" t="s">
        <v>10271</v>
      </c>
      <c r="B1032" s="149" t="s">
        <v>3229</v>
      </c>
      <c r="C1032" s="149">
        <v>1</v>
      </c>
      <c r="D1032" s="149" t="s">
        <v>1855</v>
      </c>
      <c r="E1032" s="151"/>
      <c r="F1032" s="152"/>
      <c r="G1032" s="151"/>
      <c r="H1032" s="152"/>
      <c r="I1032" s="151"/>
      <c r="J1032" s="152"/>
      <c r="K1032" s="151"/>
      <c r="L1032" s="152"/>
      <c r="M1032" s="150" t="s">
        <v>52</v>
      </c>
    </row>
    <row r="1033" spans="1:13" ht="30" customHeight="1">
      <c r="A1033" s="149" t="s">
        <v>10133</v>
      </c>
      <c r="B1033" s="149" t="s">
        <v>10134</v>
      </c>
      <c r="C1033" s="149">
        <v>1</v>
      </c>
      <c r="D1033" s="149" t="s">
        <v>10129</v>
      </c>
      <c r="E1033" s="151">
        <v>15896</v>
      </c>
      <c r="F1033" s="152">
        <v>15896</v>
      </c>
      <c r="G1033" s="151">
        <v>240549</v>
      </c>
      <c r="H1033" s="152">
        <v>240549</v>
      </c>
      <c r="I1033" s="151">
        <v>175866</v>
      </c>
      <c r="J1033" s="152">
        <v>175866</v>
      </c>
      <c r="K1033" s="151">
        <v>432311</v>
      </c>
      <c r="L1033" s="152">
        <v>432311</v>
      </c>
      <c r="M1033" s="150" t="s">
        <v>52</v>
      </c>
    </row>
    <row r="1034" spans="1:13" ht="30" customHeight="1">
      <c r="A1034" s="149" t="s">
        <v>9896</v>
      </c>
      <c r="B1034" s="149" t="s">
        <v>10043</v>
      </c>
      <c r="C1034" s="149">
        <v>8</v>
      </c>
      <c r="D1034" s="149" t="s">
        <v>9897</v>
      </c>
      <c r="E1034" s="151">
        <v>0</v>
      </c>
      <c r="F1034" s="152">
        <v>0</v>
      </c>
      <c r="G1034" s="151">
        <v>106163</v>
      </c>
      <c r="H1034" s="152">
        <v>849304</v>
      </c>
      <c r="I1034" s="151">
        <v>0</v>
      </c>
      <c r="J1034" s="152">
        <v>0</v>
      </c>
      <c r="K1034" s="151">
        <v>106163</v>
      </c>
      <c r="L1034" s="152">
        <v>849304</v>
      </c>
      <c r="M1034" s="150" t="s">
        <v>52</v>
      </c>
    </row>
    <row r="1035" spans="1:13" ht="30" customHeight="1">
      <c r="A1035" s="149" t="s">
        <v>9898</v>
      </c>
      <c r="B1035" s="149" t="s">
        <v>10043</v>
      </c>
      <c r="C1035" s="149">
        <v>2</v>
      </c>
      <c r="D1035" s="149" t="s">
        <v>9897</v>
      </c>
      <c r="E1035" s="151">
        <v>0</v>
      </c>
      <c r="F1035" s="152">
        <v>0</v>
      </c>
      <c r="G1035" s="151">
        <v>94338</v>
      </c>
      <c r="H1035" s="152">
        <v>188676</v>
      </c>
      <c r="I1035" s="151">
        <v>0</v>
      </c>
      <c r="J1035" s="152">
        <v>0</v>
      </c>
      <c r="K1035" s="151">
        <v>94338</v>
      </c>
      <c r="L1035" s="152">
        <v>188676</v>
      </c>
      <c r="M1035" s="150" t="s">
        <v>52</v>
      </c>
    </row>
    <row r="1036" spans="1:13" ht="30" customHeight="1">
      <c r="A1036" s="149" t="s">
        <v>9905</v>
      </c>
      <c r="B1036" s="149" t="s">
        <v>9994</v>
      </c>
      <c r="C1036" s="149">
        <v>1</v>
      </c>
      <c r="D1036" s="149" t="s">
        <v>9894</v>
      </c>
      <c r="E1036" s="151">
        <v>0</v>
      </c>
      <c r="F1036" s="152">
        <v>31139.4</v>
      </c>
      <c r="G1036" s="151">
        <v>0</v>
      </c>
      <c r="H1036" s="152">
        <v>0</v>
      </c>
      <c r="I1036" s="151">
        <v>0</v>
      </c>
      <c r="J1036" s="152">
        <v>0</v>
      </c>
      <c r="K1036" s="151">
        <v>0</v>
      </c>
      <c r="L1036" s="152">
        <v>31139.4</v>
      </c>
      <c r="M1036" s="150" t="s">
        <v>52</v>
      </c>
    </row>
    <row r="1037" spans="1:13" ht="30" customHeight="1">
      <c r="A1037" s="149" t="s">
        <v>9899</v>
      </c>
      <c r="B1037" s="149" t="s">
        <v>9900</v>
      </c>
      <c r="C1037" s="149">
        <v>6.4</v>
      </c>
      <c r="D1037" s="149" t="s">
        <v>9901</v>
      </c>
      <c r="E1037" s="151">
        <v>6158</v>
      </c>
      <c r="F1037" s="152">
        <v>39411.199999999997</v>
      </c>
      <c r="G1037" s="151">
        <v>27168</v>
      </c>
      <c r="H1037" s="152">
        <v>173875.20000000001</v>
      </c>
      <c r="I1037" s="151">
        <v>11251</v>
      </c>
      <c r="J1037" s="152">
        <v>72006.399999999994</v>
      </c>
      <c r="K1037" s="151">
        <v>44577</v>
      </c>
      <c r="L1037" s="152">
        <v>285292.80000000005</v>
      </c>
      <c r="M1037" s="150" t="s">
        <v>52</v>
      </c>
    </row>
    <row r="1038" spans="1:13" ht="30" customHeight="1">
      <c r="A1038" s="149" t="s">
        <v>9966</v>
      </c>
      <c r="B1038" s="149" t="s">
        <v>10221</v>
      </c>
      <c r="C1038" s="149">
        <v>4</v>
      </c>
      <c r="D1038" s="149" t="s">
        <v>9968</v>
      </c>
      <c r="E1038" s="151">
        <v>276</v>
      </c>
      <c r="F1038" s="152">
        <v>1104</v>
      </c>
      <c r="G1038" s="151">
        <v>13490</v>
      </c>
      <c r="H1038" s="152">
        <v>53960</v>
      </c>
      <c r="I1038" s="151">
        <v>236</v>
      </c>
      <c r="J1038" s="152">
        <v>944</v>
      </c>
      <c r="K1038" s="151">
        <v>14002</v>
      </c>
      <c r="L1038" s="152">
        <v>56008</v>
      </c>
      <c r="M1038" s="150" t="s">
        <v>52</v>
      </c>
    </row>
    <row r="1039" spans="1:13" ht="30" customHeight="1">
      <c r="A1039" s="149" t="s">
        <v>9908</v>
      </c>
      <c r="B1039" s="149" t="s">
        <v>9909</v>
      </c>
      <c r="C1039" s="149">
        <v>1</v>
      </c>
      <c r="D1039" s="149" t="s">
        <v>9894</v>
      </c>
      <c r="E1039" s="151">
        <v>0</v>
      </c>
      <c r="F1039" s="152">
        <v>0</v>
      </c>
      <c r="G1039" s="151">
        <v>0</v>
      </c>
      <c r="H1039" s="152">
        <v>1060373.3</v>
      </c>
      <c r="I1039" s="151">
        <v>0</v>
      </c>
      <c r="J1039" s="152">
        <v>0</v>
      </c>
      <c r="K1039" s="151">
        <v>0</v>
      </c>
      <c r="L1039" s="152">
        <v>1060373.3</v>
      </c>
      <c r="M1039" s="150" t="s">
        <v>9907</v>
      </c>
    </row>
    <row r="1040" spans="1:13" ht="30" customHeight="1">
      <c r="A1040" s="149" t="s">
        <v>9910</v>
      </c>
      <c r="B1040" s="149" t="s">
        <v>9911</v>
      </c>
      <c r="C1040" s="149">
        <v>1</v>
      </c>
      <c r="D1040" s="149" t="s">
        <v>9894</v>
      </c>
      <c r="E1040" s="151">
        <v>0</v>
      </c>
      <c r="F1040" s="152">
        <v>9852.7999999999993</v>
      </c>
      <c r="G1040" s="151">
        <v>0</v>
      </c>
      <c r="H1040" s="152">
        <v>0</v>
      </c>
      <c r="I1040" s="151">
        <v>0</v>
      </c>
      <c r="J1040" s="152">
        <v>0</v>
      </c>
      <c r="K1040" s="151">
        <v>0</v>
      </c>
      <c r="L1040" s="152">
        <v>9852.7999999999993</v>
      </c>
      <c r="M1040" s="150" t="s">
        <v>9907</v>
      </c>
    </row>
    <row r="1041" spans="1:13" ht="30" customHeight="1">
      <c r="A1041" s="149" t="s">
        <v>9912</v>
      </c>
      <c r="B1041" s="149" t="s">
        <v>9913</v>
      </c>
      <c r="C1041" s="149">
        <v>1</v>
      </c>
      <c r="D1041" s="149" t="s">
        <v>9894</v>
      </c>
      <c r="E1041" s="151">
        <v>0</v>
      </c>
      <c r="F1041" s="152">
        <v>0</v>
      </c>
      <c r="G1041" s="151">
        <v>0</v>
      </c>
      <c r="H1041" s="152">
        <v>0</v>
      </c>
      <c r="I1041" s="151">
        <v>0</v>
      </c>
      <c r="J1041" s="152">
        <v>18001.599999999999</v>
      </c>
      <c r="K1041" s="151">
        <v>0</v>
      </c>
      <c r="L1041" s="152">
        <v>18001.599999999999</v>
      </c>
      <c r="M1041" s="150" t="s">
        <v>9907</v>
      </c>
    </row>
    <row r="1042" spans="1:13" ht="30" customHeight="1">
      <c r="A1042" s="149" t="s">
        <v>9914</v>
      </c>
      <c r="B1042" s="149" t="s">
        <v>9915</v>
      </c>
      <c r="C1042" s="149">
        <v>1</v>
      </c>
      <c r="D1042" s="149" t="s">
        <v>9894</v>
      </c>
      <c r="E1042" s="151">
        <v>0</v>
      </c>
      <c r="F1042" s="152">
        <v>0</v>
      </c>
      <c r="G1042" s="151">
        <v>0</v>
      </c>
      <c r="H1042" s="152">
        <v>681668.5</v>
      </c>
      <c r="I1042" s="151">
        <v>0</v>
      </c>
      <c r="J1042" s="152">
        <v>0</v>
      </c>
      <c r="K1042" s="151">
        <v>0</v>
      </c>
      <c r="L1042" s="152">
        <v>681668.5</v>
      </c>
      <c r="M1042" s="150" t="s">
        <v>9907</v>
      </c>
    </row>
    <row r="1043" spans="1:13" ht="30" customHeight="1">
      <c r="A1043" s="149" t="s">
        <v>9860</v>
      </c>
      <c r="B1043" s="149"/>
      <c r="C1043" s="149"/>
      <c r="D1043" s="149"/>
      <c r="E1043" s="151"/>
      <c r="F1043" s="152">
        <v>97403</v>
      </c>
      <c r="G1043" s="151"/>
      <c r="H1043" s="152">
        <v>3248406</v>
      </c>
      <c r="I1043" s="151"/>
      <c r="J1043" s="152">
        <v>266818</v>
      </c>
      <c r="K1043" s="151"/>
      <c r="L1043" s="152">
        <v>3612627</v>
      </c>
      <c r="M1043" s="150"/>
    </row>
    <row r="1044" spans="1:13" ht="30" customHeight="1">
      <c r="A1044" s="149"/>
      <c r="B1044" s="149"/>
      <c r="C1044" s="149"/>
      <c r="D1044" s="149"/>
      <c r="E1044" s="151"/>
      <c r="F1044" s="152"/>
      <c r="G1044" s="151"/>
      <c r="H1044" s="152"/>
      <c r="I1044" s="151"/>
      <c r="J1044" s="152"/>
      <c r="K1044" s="151"/>
      <c r="L1044" s="152"/>
      <c r="M1044" s="150"/>
    </row>
    <row r="1045" spans="1:13" ht="30" customHeight="1">
      <c r="A1045" s="149" t="s">
        <v>10272</v>
      </c>
      <c r="B1045" s="149" t="s">
        <v>3231</v>
      </c>
      <c r="C1045" s="149">
        <v>1</v>
      </c>
      <c r="D1045" s="149" t="s">
        <v>1855</v>
      </c>
      <c r="E1045" s="151"/>
      <c r="F1045" s="152"/>
      <c r="G1045" s="151"/>
      <c r="H1045" s="152"/>
      <c r="I1045" s="151"/>
      <c r="J1045" s="152"/>
      <c r="K1045" s="151"/>
      <c r="L1045" s="152"/>
      <c r="M1045" s="150" t="s">
        <v>52</v>
      </c>
    </row>
    <row r="1046" spans="1:13" ht="30" customHeight="1">
      <c r="A1046" s="149" t="s">
        <v>10267</v>
      </c>
      <c r="B1046" s="149" t="s">
        <v>10144</v>
      </c>
      <c r="C1046" s="149">
        <v>1</v>
      </c>
      <c r="D1046" s="149" t="s">
        <v>10129</v>
      </c>
      <c r="E1046" s="151">
        <v>14897</v>
      </c>
      <c r="F1046" s="152">
        <v>14897</v>
      </c>
      <c r="G1046" s="151">
        <v>115607</v>
      </c>
      <c r="H1046" s="152">
        <v>115607</v>
      </c>
      <c r="I1046" s="151">
        <v>164816</v>
      </c>
      <c r="J1046" s="152">
        <v>164816</v>
      </c>
      <c r="K1046" s="151">
        <v>295320</v>
      </c>
      <c r="L1046" s="152">
        <v>295320</v>
      </c>
      <c r="M1046" s="150" t="s">
        <v>52</v>
      </c>
    </row>
    <row r="1047" spans="1:13" ht="30" customHeight="1">
      <c r="A1047" s="149" t="s">
        <v>9896</v>
      </c>
      <c r="B1047" s="149" t="s">
        <v>10043</v>
      </c>
      <c r="C1047" s="149">
        <v>9</v>
      </c>
      <c r="D1047" s="149" t="s">
        <v>9897</v>
      </c>
      <c r="E1047" s="151">
        <v>0</v>
      </c>
      <c r="F1047" s="152">
        <v>0</v>
      </c>
      <c r="G1047" s="151">
        <v>106163</v>
      </c>
      <c r="H1047" s="152">
        <v>955467</v>
      </c>
      <c r="I1047" s="151">
        <v>0</v>
      </c>
      <c r="J1047" s="152">
        <v>0</v>
      </c>
      <c r="K1047" s="151">
        <v>106163</v>
      </c>
      <c r="L1047" s="152">
        <v>955467</v>
      </c>
      <c r="M1047" s="150" t="s">
        <v>52</v>
      </c>
    </row>
    <row r="1048" spans="1:13" ht="30" customHeight="1">
      <c r="A1048" s="149" t="s">
        <v>9898</v>
      </c>
      <c r="B1048" s="149" t="s">
        <v>10043</v>
      </c>
      <c r="C1048" s="149">
        <v>2</v>
      </c>
      <c r="D1048" s="149" t="s">
        <v>9897</v>
      </c>
      <c r="E1048" s="151">
        <v>0</v>
      </c>
      <c r="F1048" s="152">
        <v>0</v>
      </c>
      <c r="G1048" s="151">
        <v>94338</v>
      </c>
      <c r="H1048" s="152">
        <v>188676</v>
      </c>
      <c r="I1048" s="151">
        <v>0</v>
      </c>
      <c r="J1048" s="152">
        <v>0</v>
      </c>
      <c r="K1048" s="151">
        <v>94338</v>
      </c>
      <c r="L1048" s="152">
        <v>188676</v>
      </c>
      <c r="M1048" s="150" t="s">
        <v>52</v>
      </c>
    </row>
    <row r="1049" spans="1:13" ht="30" customHeight="1">
      <c r="A1049" s="149" t="s">
        <v>9905</v>
      </c>
      <c r="B1049" s="149" t="s">
        <v>9994</v>
      </c>
      <c r="C1049" s="149">
        <v>1</v>
      </c>
      <c r="D1049" s="149" t="s">
        <v>9894</v>
      </c>
      <c r="E1049" s="151">
        <v>0</v>
      </c>
      <c r="F1049" s="152">
        <v>34324.199999999997</v>
      </c>
      <c r="G1049" s="151">
        <v>0</v>
      </c>
      <c r="H1049" s="152">
        <v>0</v>
      </c>
      <c r="I1049" s="151">
        <v>0</v>
      </c>
      <c r="J1049" s="152">
        <v>0</v>
      </c>
      <c r="K1049" s="151">
        <v>0</v>
      </c>
      <c r="L1049" s="152">
        <v>34324.199999999997</v>
      </c>
      <c r="M1049" s="150" t="s">
        <v>52</v>
      </c>
    </row>
    <row r="1050" spans="1:13" ht="30" customHeight="1">
      <c r="A1050" s="149" t="s">
        <v>9899</v>
      </c>
      <c r="B1050" s="149" t="s">
        <v>9900</v>
      </c>
      <c r="C1050" s="149">
        <v>7.5</v>
      </c>
      <c r="D1050" s="149" t="s">
        <v>9901</v>
      </c>
      <c r="E1050" s="151">
        <v>6158</v>
      </c>
      <c r="F1050" s="152">
        <v>46185</v>
      </c>
      <c r="G1050" s="151">
        <v>27168</v>
      </c>
      <c r="H1050" s="152">
        <v>203760</v>
      </c>
      <c r="I1050" s="151">
        <v>11251</v>
      </c>
      <c r="J1050" s="152">
        <v>84382.5</v>
      </c>
      <c r="K1050" s="151">
        <v>44577</v>
      </c>
      <c r="L1050" s="152">
        <v>334327.5</v>
      </c>
      <c r="M1050" s="150" t="s">
        <v>52</v>
      </c>
    </row>
    <row r="1051" spans="1:13" ht="30" customHeight="1">
      <c r="A1051" s="149" t="s">
        <v>9966</v>
      </c>
      <c r="B1051" s="149" t="s">
        <v>9967</v>
      </c>
      <c r="C1051" s="149">
        <v>4</v>
      </c>
      <c r="D1051" s="149" t="s">
        <v>9968</v>
      </c>
      <c r="E1051" s="151">
        <v>276</v>
      </c>
      <c r="F1051" s="152">
        <v>1104</v>
      </c>
      <c r="G1051" s="151">
        <v>5534</v>
      </c>
      <c r="H1051" s="152">
        <v>22136</v>
      </c>
      <c r="I1051" s="151">
        <v>189</v>
      </c>
      <c r="J1051" s="152">
        <v>756</v>
      </c>
      <c r="K1051" s="151">
        <v>5999</v>
      </c>
      <c r="L1051" s="152">
        <v>23996</v>
      </c>
      <c r="M1051" s="150" t="s">
        <v>52</v>
      </c>
    </row>
    <row r="1052" spans="1:13" ht="30" customHeight="1">
      <c r="A1052" s="149" t="s">
        <v>9860</v>
      </c>
      <c r="B1052" s="149"/>
      <c r="C1052" s="149"/>
      <c r="D1052" s="149"/>
      <c r="E1052" s="151"/>
      <c r="F1052" s="152">
        <v>96510</v>
      </c>
      <c r="G1052" s="151"/>
      <c r="H1052" s="152">
        <v>1485646</v>
      </c>
      <c r="I1052" s="151"/>
      <c r="J1052" s="152">
        <v>249954</v>
      </c>
      <c r="K1052" s="151"/>
      <c r="L1052" s="152">
        <v>1832110</v>
      </c>
      <c r="M1052" s="150"/>
    </row>
    <row r="1053" spans="1:13" ht="30" customHeight="1">
      <c r="A1053" s="149"/>
      <c r="B1053" s="149"/>
      <c r="C1053" s="149"/>
      <c r="D1053" s="149"/>
      <c r="E1053" s="151"/>
      <c r="F1053" s="152"/>
      <c r="G1053" s="151"/>
      <c r="H1053" s="152"/>
      <c r="I1053" s="151"/>
      <c r="J1053" s="152"/>
      <c r="K1053" s="151"/>
      <c r="L1053" s="152"/>
      <c r="M1053" s="150"/>
    </row>
    <row r="1054" spans="1:13" ht="30" customHeight="1">
      <c r="A1054" s="149" t="s">
        <v>10273</v>
      </c>
      <c r="B1054" s="149" t="s">
        <v>3233</v>
      </c>
      <c r="C1054" s="149">
        <v>1</v>
      </c>
      <c r="D1054" s="149" t="s">
        <v>1855</v>
      </c>
      <c r="E1054" s="151"/>
      <c r="F1054" s="152"/>
      <c r="G1054" s="151"/>
      <c r="H1054" s="152"/>
      <c r="I1054" s="151"/>
      <c r="J1054" s="152"/>
      <c r="K1054" s="151"/>
      <c r="L1054" s="152"/>
      <c r="M1054" s="150" t="s">
        <v>52</v>
      </c>
    </row>
    <row r="1055" spans="1:13" ht="30" customHeight="1">
      <c r="A1055" s="149" t="s">
        <v>10269</v>
      </c>
      <c r="B1055" s="149" t="s">
        <v>10274</v>
      </c>
      <c r="C1055" s="149">
        <v>1</v>
      </c>
      <c r="D1055" s="149" t="s">
        <v>10129</v>
      </c>
      <c r="E1055" s="151">
        <v>96510</v>
      </c>
      <c r="F1055" s="152">
        <v>96510</v>
      </c>
      <c r="G1055" s="151">
        <v>1485646</v>
      </c>
      <c r="H1055" s="152">
        <v>1485646</v>
      </c>
      <c r="I1055" s="151">
        <v>249954</v>
      </c>
      <c r="J1055" s="152">
        <v>249954</v>
      </c>
      <c r="K1055" s="151">
        <v>1832110</v>
      </c>
      <c r="L1055" s="152">
        <v>1832110</v>
      </c>
      <c r="M1055" s="150" t="s">
        <v>52</v>
      </c>
    </row>
    <row r="1056" spans="1:13" ht="30" customHeight="1">
      <c r="A1056" s="149" t="s">
        <v>10229</v>
      </c>
      <c r="B1056" s="149" t="s">
        <v>9893</v>
      </c>
      <c r="C1056" s="149">
        <v>1</v>
      </c>
      <c r="D1056" s="149" t="s">
        <v>9894</v>
      </c>
      <c r="E1056" s="151">
        <v>0</v>
      </c>
      <c r="F1056" s="152">
        <v>0</v>
      </c>
      <c r="G1056" s="151">
        <v>0</v>
      </c>
      <c r="H1056" s="152">
        <v>103995.2</v>
      </c>
      <c r="I1056" s="151">
        <v>0</v>
      </c>
      <c r="J1056" s="152">
        <v>0</v>
      </c>
      <c r="K1056" s="151">
        <v>0</v>
      </c>
      <c r="L1056" s="152">
        <v>103995.2</v>
      </c>
      <c r="M1056" s="150" t="s">
        <v>9907</v>
      </c>
    </row>
    <row r="1057" spans="1:13" ht="30" customHeight="1">
      <c r="A1057" s="149" t="s">
        <v>9860</v>
      </c>
      <c r="B1057" s="149"/>
      <c r="C1057" s="149"/>
      <c r="D1057" s="149"/>
      <c r="E1057" s="151"/>
      <c r="F1057" s="152">
        <v>96510</v>
      </c>
      <c r="G1057" s="151"/>
      <c r="H1057" s="152">
        <v>1589641</v>
      </c>
      <c r="I1057" s="151"/>
      <c r="J1057" s="152">
        <v>249954</v>
      </c>
      <c r="K1057" s="151"/>
      <c r="L1057" s="152">
        <v>1936105</v>
      </c>
      <c r="M1057" s="150"/>
    </row>
    <row r="1058" spans="1:13" ht="30" customHeight="1">
      <c r="A1058" s="149"/>
      <c r="B1058" s="149"/>
      <c r="C1058" s="149"/>
      <c r="D1058" s="149"/>
      <c r="E1058" s="151"/>
      <c r="F1058" s="152"/>
      <c r="G1058" s="151"/>
      <c r="H1058" s="152"/>
      <c r="I1058" s="151"/>
      <c r="J1058" s="152"/>
      <c r="K1058" s="151"/>
      <c r="L1058" s="152"/>
      <c r="M1058" s="150"/>
    </row>
    <row r="1059" spans="1:13" ht="30" customHeight="1">
      <c r="A1059" s="149" t="s">
        <v>10275</v>
      </c>
      <c r="B1059" s="149" t="s">
        <v>3235</v>
      </c>
      <c r="C1059" s="149">
        <v>1</v>
      </c>
      <c r="D1059" s="149" t="s">
        <v>1855</v>
      </c>
      <c r="E1059" s="151"/>
      <c r="F1059" s="152"/>
      <c r="G1059" s="151"/>
      <c r="H1059" s="152"/>
      <c r="I1059" s="151"/>
      <c r="J1059" s="152"/>
      <c r="K1059" s="151"/>
      <c r="L1059" s="152"/>
      <c r="M1059" s="150" t="s">
        <v>52</v>
      </c>
    </row>
    <row r="1060" spans="1:13" ht="30" customHeight="1">
      <c r="A1060" s="149" t="s">
        <v>10133</v>
      </c>
      <c r="B1060" s="149" t="s">
        <v>10145</v>
      </c>
      <c r="C1060" s="149">
        <v>1</v>
      </c>
      <c r="D1060" s="149" t="s">
        <v>10129</v>
      </c>
      <c r="E1060" s="151">
        <v>15896</v>
      </c>
      <c r="F1060" s="152">
        <v>15896</v>
      </c>
      <c r="G1060" s="151">
        <v>240549</v>
      </c>
      <c r="H1060" s="152">
        <v>240549</v>
      </c>
      <c r="I1060" s="151">
        <v>175866</v>
      </c>
      <c r="J1060" s="152">
        <v>175866</v>
      </c>
      <c r="K1060" s="151">
        <v>432311</v>
      </c>
      <c r="L1060" s="152">
        <v>432311</v>
      </c>
      <c r="M1060" s="150" t="s">
        <v>52</v>
      </c>
    </row>
    <row r="1061" spans="1:13" ht="30" customHeight="1">
      <c r="A1061" s="149" t="s">
        <v>9896</v>
      </c>
      <c r="B1061" s="149" t="s">
        <v>10043</v>
      </c>
      <c r="C1061" s="149">
        <v>9</v>
      </c>
      <c r="D1061" s="149" t="s">
        <v>9897</v>
      </c>
      <c r="E1061" s="151">
        <v>0</v>
      </c>
      <c r="F1061" s="152">
        <v>0</v>
      </c>
      <c r="G1061" s="151">
        <v>106163</v>
      </c>
      <c r="H1061" s="152">
        <v>955467</v>
      </c>
      <c r="I1061" s="151">
        <v>0</v>
      </c>
      <c r="J1061" s="152">
        <v>0</v>
      </c>
      <c r="K1061" s="151">
        <v>106163</v>
      </c>
      <c r="L1061" s="152">
        <v>955467</v>
      </c>
      <c r="M1061" s="150" t="s">
        <v>52</v>
      </c>
    </row>
    <row r="1062" spans="1:13" ht="30" customHeight="1">
      <c r="A1062" s="149" t="s">
        <v>9898</v>
      </c>
      <c r="B1062" s="149" t="s">
        <v>10043</v>
      </c>
      <c r="C1062" s="149">
        <v>2</v>
      </c>
      <c r="D1062" s="149" t="s">
        <v>9897</v>
      </c>
      <c r="E1062" s="151">
        <v>0</v>
      </c>
      <c r="F1062" s="152">
        <v>0</v>
      </c>
      <c r="G1062" s="151">
        <v>94338</v>
      </c>
      <c r="H1062" s="152">
        <v>188676</v>
      </c>
      <c r="I1062" s="151">
        <v>0</v>
      </c>
      <c r="J1062" s="152">
        <v>0</v>
      </c>
      <c r="K1062" s="151">
        <v>94338</v>
      </c>
      <c r="L1062" s="152">
        <v>188676</v>
      </c>
      <c r="M1062" s="150" t="s">
        <v>52</v>
      </c>
    </row>
    <row r="1063" spans="1:13" ht="30" customHeight="1">
      <c r="A1063" s="149" t="s">
        <v>9905</v>
      </c>
      <c r="B1063" s="149" t="s">
        <v>9994</v>
      </c>
      <c r="C1063" s="149">
        <v>1</v>
      </c>
      <c r="D1063" s="149" t="s">
        <v>9894</v>
      </c>
      <c r="E1063" s="151">
        <v>0</v>
      </c>
      <c r="F1063" s="152">
        <v>34324.199999999997</v>
      </c>
      <c r="G1063" s="151">
        <v>0</v>
      </c>
      <c r="H1063" s="152">
        <v>0</v>
      </c>
      <c r="I1063" s="151">
        <v>0</v>
      </c>
      <c r="J1063" s="152">
        <v>0</v>
      </c>
      <c r="K1063" s="151">
        <v>0</v>
      </c>
      <c r="L1063" s="152">
        <v>34324.199999999997</v>
      </c>
      <c r="M1063" s="150" t="s">
        <v>52</v>
      </c>
    </row>
    <row r="1064" spans="1:13" ht="30" customHeight="1">
      <c r="A1064" s="149" t="s">
        <v>9899</v>
      </c>
      <c r="B1064" s="149" t="s">
        <v>9900</v>
      </c>
      <c r="C1064" s="149">
        <v>7.5</v>
      </c>
      <c r="D1064" s="149" t="s">
        <v>9901</v>
      </c>
      <c r="E1064" s="151">
        <v>6158</v>
      </c>
      <c r="F1064" s="152">
        <v>46185</v>
      </c>
      <c r="G1064" s="151">
        <v>27168</v>
      </c>
      <c r="H1064" s="152">
        <v>203760</v>
      </c>
      <c r="I1064" s="151">
        <v>11251</v>
      </c>
      <c r="J1064" s="152">
        <v>84382.5</v>
      </c>
      <c r="K1064" s="151">
        <v>44577</v>
      </c>
      <c r="L1064" s="152">
        <v>334327.5</v>
      </c>
      <c r="M1064" s="150" t="s">
        <v>52</v>
      </c>
    </row>
    <row r="1065" spans="1:13" ht="30" customHeight="1">
      <c r="A1065" s="149" t="s">
        <v>9966</v>
      </c>
      <c r="B1065" s="149" t="s">
        <v>10221</v>
      </c>
      <c r="C1065" s="149">
        <v>4</v>
      </c>
      <c r="D1065" s="149" t="s">
        <v>9968</v>
      </c>
      <c r="E1065" s="151">
        <v>276</v>
      </c>
      <c r="F1065" s="152">
        <v>1104</v>
      </c>
      <c r="G1065" s="151">
        <v>13490</v>
      </c>
      <c r="H1065" s="152">
        <v>53960</v>
      </c>
      <c r="I1065" s="151">
        <v>236</v>
      </c>
      <c r="J1065" s="152">
        <v>944</v>
      </c>
      <c r="K1065" s="151">
        <v>14002</v>
      </c>
      <c r="L1065" s="152">
        <v>56008</v>
      </c>
      <c r="M1065" s="150" t="s">
        <v>52</v>
      </c>
    </row>
    <row r="1066" spans="1:13" ht="30" customHeight="1">
      <c r="A1066" s="149" t="s">
        <v>9908</v>
      </c>
      <c r="B1066" s="149" t="s">
        <v>9909</v>
      </c>
      <c r="C1066" s="149">
        <v>1</v>
      </c>
      <c r="D1066" s="149" t="s">
        <v>9894</v>
      </c>
      <c r="E1066" s="151">
        <v>0</v>
      </c>
      <c r="F1066" s="152">
        <v>0</v>
      </c>
      <c r="G1066" s="151">
        <v>0</v>
      </c>
      <c r="H1066" s="152">
        <v>1179415.1000000001</v>
      </c>
      <c r="I1066" s="151">
        <v>0</v>
      </c>
      <c r="J1066" s="152">
        <v>0</v>
      </c>
      <c r="K1066" s="151">
        <v>0</v>
      </c>
      <c r="L1066" s="152">
        <v>1179415.1000000001</v>
      </c>
      <c r="M1066" s="150" t="s">
        <v>9907</v>
      </c>
    </row>
    <row r="1067" spans="1:13" ht="30" customHeight="1">
      <c r="A1067" s="149" t="s">
        <v>9910</v>
      </c>
      <c r="B1067" s="149" t="s">
        <v>9911</v>
      </c>
      <c r="C1067" s="149">
        <v>1</v>
      </c>
      <c r="D1067" s="149" t="s">
        <v>9894</v>
      </c>
      <c r="E1067" s="151">
        <v>0</v>
      </c>
      <c r="F1067" s="152">
        <v>11546.2</v>
      </c>
      <c r="G1067" s="151">
        <v>0</v>
      </c>
      <c r="H1067" s="152">
        <v>0</v>
      </c>
      <c r="I1067" s="151">
        <v>0</v>
      </c>
      <c r="J1067" s="152">
        <v>0</v>
      </c>
      <c r="K1067" s="151">
        <v>0</v>
      </c>
      <c r="L1067" s="152">
        <v>11546.2</v>
      </c>
      <c r="M1067" s="150" t="s">
        <v>9907</v>
      </c>
    </row>
    <row r="1068" spans="1:13" ht="30" customHeight="1">
      <c r="A1068" s="149" t="s">
        <v>9912</v>
      </c>
      <c r="B1068" s="149" t="s">
        <v>9913</v>
      </c>
      <c r="C1068" s="149">
        <v>1</v>
      </c>
      <c r="D1068" s="149" t="s">
        <v>9894</v>
      </c>
      <c r="E1068" s="151">
        <v>0</v>
      </c>
      <c r="F1068" s="152">
        <v>0</v>
      </c>
      <c r="G1068" s="151">
        <v>0</v>
      </c>
      <c r="H1068" s="152">
        <v>0</v>
      </c>
      <c r="I1068" s="151">
        <v>0</v>
      </c>
      <c r="J1068" s="152">
        <v>21095.599999999999</v>
      </c>
      <c r="K1068" s="151">
        <v>0</v>
      </c>
      <c r="L1068" s="152">
        <v>21095.599999999999</v>
      </c>
      <c r="M1068" s="150" t="s">
        <v>9907</v>
      </c>
    </row>
    <row r="1069" spans="1:13" ht="30" customHeight="1">
      <c r="A1069" s="149" t="s">
        <v>9914</v>
      </c>
      <c r="B1069" s="149" t="s">
        <v>9915</v>
      </c>
      <c r="C1069" s="149">
        <v>1</v>
      </c>
      <c r="D1069" s="149" t="s">
        <v>9894</v>
      </c>
      <c r="E1069" s="151">
        <v>0</v>
      </c>
      <c r="F1069" s="152">
        <v>0</v>
      </c>
      <c r="G1069" s="151">
        <v>0</v>
      </c>
      <c r="H1069" s="152">
        <v>758195.4</v>
      </c>
      <c r="I1069" s="151">
        <v>0</v>
      </c>
      <c r="J1069" s="152">
        <v>0</v>
      </c>
      <c r="K1069" s="151">
        <v>0</v>
      </c>
      <c r="L1069" s="152">
        <v>758195.4</v>
      </c>
      <c r="M1069" s="150" t="s">
        <v>9907</v>
      </c>
    </row>
    <row r="1070" spans="1:13" ht="30" customHeight="1">
      <c r="A1070" s="149" t="s">
        <v>9860</v>
      </c>
      <c r="B1070" s="149"/>
      <c r="C1070" s="149"/>
      <c r="D1070" s="149"/>
      <c r="E1070" s="151"/>
      <c r="F1070" s="152">
        <v>109055</v>
      </c>
      <c r="G1070" s="151"/>
      <c r="H1070" s="152">
        <v>3580022</v>
      </c>
      <c r="I1070" s="151"/>
      <c r="J1070" s="152">
        <v>282288</v>
      </c>
      <c r="K1070" s="151"/>
      <c r="L1070" s="152">
        <v>3971365</v>
      </c>
      <c r="M1070" s="150"/>
    </row>
    <row r="1071" spans="1:13" ht="30" customHeight="1">
      <c r="A1071" s="149"/>
      <c r="B1071" s="149"/>
      <c r="C1071" s="149"/>
      <c r="D1071" s="149"/>
      <c r="E1071" s="151"/>
      <c r="F1071" s="152"/>
      <c r="G1071" s="151"/>
      <c r="H1071" s="152"/>
      <c r="I1071" s="151"/>
      <c r="J1071" s="152"/>
      <c r="K1071" s="151"/>
      <c r="L1071" s="152"/>
      <c r="M1071" s="150"/>
    </row>
    <row r="1072" spans="1:13" ht="30" customHeight="1">
      <c r="A1072" s="149" t="s">
        <v>10276</v>
      </c>
      <c r="B1072" s="149" t="s">
        <v>3237</v>
      </c>
      <c r="C1072" s="149">
        <v>1</v>
      </c>
      <c r="D1072" s="149" t="s">
        <v>1855</v>
      </c>
      <c r="E1072" s="151"/>
      <c r="F1072" s="152"/>
      <c r="G1072" s="151"/>
      <c r="H1072" s="152"/>
      <c r="I1072" s="151"/>
      <c r="J1072" s="152"/>
      <c r="K1072" s="151"/>
      <c r="L1072" s="152"/>
      <c r="M1072" s="150" t="s">
        <v>52</v>
      </c>
    </row>
    <row r="1073" spans="1:13" ht="30" customHeight="1">
      <c r="A1073" s="149" t="s">
        <v>10267</v>
      </c>
      <c r="B1073" s="149" t="s">
        <v>10149</v>
      </c>
      <c r="C1073" s="149">
        <v>1</v>
      </c>
      <c r="D1073" s="149" t="s">
        <v>10129</v>
      </c>
      <c r="E1073" s="151">
        <v>16350</v>
      </c>
      <c r="F1073" s="152">
        <v>16350</v>
      </c>
      <c r="G1073" s="151">
        <v>126885</v>
      </c>
      <c r="H1073" s="152">
        <v>126885</v>
      </c>
      <c r="I1073" s="151">
        <v>180893</v>
      </c>
      <c r="J1073" s="152">
        <v>180893</v>
      </c>
      <c r="K1073" s="151">
        <v>324128</v>
      </c>
      <c r="L1073" s="152">
        <v>324128</v>
      </c>
      <c r="M1073" s="150" t="s">
        <v>52</v>
      </c>
    </row>
    <row r="1074" spans="1:13" ht="30" customHeight="1">
      <c r="A1074" s="149" t="s">
        <v>9896</v>
      </c>
      <c r="B1074" s="149" t="s">
        <v>10043</v>
      </c>
      <c r="C1074" s="149">
        <v>11</v>
      </c>
      <c r="D1074" s="149" t="s">
        <v>9897</v>
      </c>
      <c r="E1074" s="151">
        <v>0</v>
      </c>
      <c r="F1074" s="152">
        <v>0</v>
      </c>
      <c r="G1074" s="151">
        <v>106163</v>
      </c>
      <c r="H1074" s="152">
        <v>1167793</v>
      </c>
      <c r="I1074" s="151">
        <v>0</v>
      </c>
      <c r="J1074" s="152">
        <v>0</v>
      </c>
      <c r="K1074" s="151">
        <v>106163</v>
      </c>
      <c r="L1074" s="152">
        <v>1167793</v>
      </c>
      <c r="M1074" s="150" t="s">
        <v>52</v>
      </c>
    </row>
    <row r="1075" spans="1:13" ht="30" customHeight="1">
      <c r="A1075" s="149" t="s">
        <v>9898</v>
      </c>
      <c r="B1075" s="149" t="s">
        <v>10043</v>
      </c>
      <c r="C1075" s="149">
        <v>3</v>
      </c>
      <c r="D1075" s="149" t="s">
        <v>9897</v>
      </c>
      <c r="E1075" s="151">
        <v>0</v>
      </c>
      <c r="F1075" s="152">
        <v>0</v>
      </c>
      <c r="G1075" s="151">
        <v>94338</v>
      </c>
      <c r="H1075" s="152">
        <v>283014</v>
      </c>
      <c r="I1075" s="151">
        <v>0</v>
      </c>
      <c r="J1075" s="152">
        <v>0</v>
      </c>
      <c r="K1075" s="151">
        <v>94338</v>
      </c>
      <c r="L1075" s="152">
        <v>283014</v>
      </c>
      <c r="M1075" s="150" t="s">
        <v>52</v>
      </c>
    </row>
    <row r="1076" spans="1:13" ht="30" customHeight="1">
      <c r="A1076" s="149" t="s">
        <v>9905</v>
      </c>
      <c r="B1076" s="149" t="s">
        <v>9994</v>
      </c>
      <c r="C1076" s="149">
        <v>1</v>
      </c>
      <c r="D1076" s="149" t="s">
        <v>9894</v>
      </c>
      <c r="E1076" s="151">
        <v>0</v>
      </c>
      <c r="F1076" s="152">
        <v>43524.2</v>
      </c>
      <c r="G1076" s="151">
        <v>0</v>
      </c>
      <c r="H1076" s="152">
        <v>0</v>
      </c>
      <c r="I1076" s="151">
        <v>0</v>
      </c>
      <c r="J1076" s="152">
        <v>0</v>
      </c>
      <c r="K1076" s="151">
        <v>0</v>
      </c>
      <c r="L1076" s="152">
        <v>43524.2</v>
      </c>
      <c r="M1076" s="150" t="s">
        <v>52</v>
      </c>
    </row>
    <row r="1077" spans="1:13" ht="30" customHeight="1">
      <c r="A1077" s="149" t="s">
        <v>9899</v>
      </c>
      <c r="B1077" s="149" t="s">
        <v>9900</v>
      </c>
      <c r="C1077" s="149">
        <v>8.4</v>
      </c>
      <c r="D1077" s="149" t="s">
        <v>9901</v>
      </c>
      <c r="E1077" s="151">
        <v>6158</v>
      </c>
      <c r="F1077" s="152">
        <v>51727.199999999997</v>
      </c>
      <c r="G1077" s="151">
        <v>27168</v>
      </c>
      <c r="H1077" s="152">
        <v>228211.20000000001</v>
      </c>
      <c r="I1077" s="151">
        <v>11251</v>
      </c>
      <c r="J1077" s="152">
        <v>94508.4</v>
      </c>
      <c r="K1077" s="151">
        <v>44577</v>
      </c>
      <c r="L1077" s="152">
        <v>374446.80000000005</v>
      </c>
      <c r="M1077" s="150" t="s">
        <v>52</v>
      </c>
    </row>
    <row r="1078" spans="1:13" ht="30" customHeight="1">
      <c r="A1078" s="149" t="s">
        <v>9966</v>
      </c>
      <c r="B1078" s="149" t="s">
        <v>9967</v>
      </c>
      <c r="C1078" s="149">
        <v>4</v>
      </c>
      <c r="D1078" s="149" t="s">
        <v>9968</v>
      </c>
      <c r="E1078" s="151">
        <v>276</v>
      </c>
      <c r="F1078" s="152">
        <v>1104</v>
      </c>
      <c r="G1078" s="151">
        <v>5534</v>
      </c>
      <c r="H1078" s="152">
        <v>22136</v>
      </c>
      <c r="I1078" s="151">
        <v>189</v>
      </c>
      <c r="J1078" s="152">
        <v>756</v>
      </c>
      <c r="K1078" s="151">
        <v>5999</v>
      </c>
      <c r="L1078" s="152">
        <v>23996</v>
      </c>
      <c r="M1078" s="150" t="s">
        <v>52</v>
      </c>
    </row>
    <row r="1079" spans="1:13" ht="30" customHeight="1">
      <c r="A1079" s="149" t="s">
        <v>9860</v>
      </c>
      <c r="B1079" s="149"/>
      <c r="C1079" s="149"/>
      <c r="D1079" s="149"/>
      <c r="E1079" s="151"/>
      <c r="F1079" s="152">
        <v>112705</v>
      </c>
      <c r="G1079" s="151"/>
      <c r="H1079" s="152">
        <v>1828039</v>
      </c>
      <c r="I1079" s="151"/>
      <c r="J1079" s="152">
        <v>276157</v>
      </c>
      <c r="K1079" s="151"/>
      <c r="L1079" s="152">
        <v>2216901</v>
      </c>
      <c r="M1079" s="150"/>
    </row>
    <row r="1080" spans="1:13" ht="30" customHeight="1">
      <c r="A1080" s="149"/>
      <c r="B1080" s="149"/>
      <c r="C1080" s="149"/>
      <c r="D1080" s="149"/>
      <c r="E1080" s="151"/>
      <c r="F1080" s="152"/>
      <c r="G1080" s="151"/>
      <c r="H1080" s="152"/>
      <c r="I1080" s="151"/>
      <c r="J1080" s="152"/>
      <c r="K1080" s="151"/>
      <c r="L1080" s="152"/>
      <c r="M1080" s="150"/>
    </row>
    <row r="1081" spans="1:13" ht="30" customHeight="1">
      <c r="A1081" s="149" t="s">
        <v>10277</v>
      </c>
      <c r="B1081" s="149" t="s">
        <v>3239</v>
      </c>
      <c r="C1081" s="149">
        <v>1</v>
      </c>
      <c r="D1081" s="149" t="s">
        <v>1855</v>
      </c>
      <c r="E1081" s="151"/>
      <c r="F1081" s="152"/>
      <c r="G1081" s="151"/>
      <c r="H1081" s="152"/>
      <c r="I1081" s="151"/>
      <c r="J1081" s="152"/>
      <c r="K1081" s="151"/>
      <c r="L1081" s="152"/>
      <c r="M1081" s="150" t="s">
        <v>52</v>
      </c>
    </row>
    <row r="1082" spans="1:13" ht="30" customHeight="1">
      <c r="A1082" s="149" t="s">
        <v>10269</v>
      </c>
      <c r="B1082" s="149" t="s">
        <v>10278</v>
      </c>
      <c r="C1082" s="149">
        <v>1</v>
      </c>
      <c r="D1082" s="149" t="s">
        <v>10129</v>
      </c>
      <c r="E1082" s="151">
        <v>112705</v>
      </c>
      <c r="F1082" s="152">
        <v>112705</v>
      </c>
      <c r="G1082" s="151">
        <v>1828039</v>
      </c>
      <c r="H1082" s="152">
        <v>1828039</v>
      </c>
      <c r="I1082" s="151">
        <v>276157</v>
      </c>
      <c r="J1082" s="152">
        <v>276157</v>
      </c>
      <c r="K1082" s="151">
        <v>2216901</v>
      </c>
      <c r="L1082" s="152">
        <v>2216901</v>
      </c>
      <c r="M1082" s="150" t="s">
        <v>52</v>
      </c>
    </row>
    <row r="1083" spans="1:13" ht="30" customHeight="1">
      <c r="A1083" s="149" t="s">
        <v>10229</v>
      </c>
      <c r="B1083" s="149" t="s">
        <v>9893</v>
      </c>
      <c r="C1083" s="149">
        <v>1</v>
      </c>
      <c r="D1083" s="149" t="s">
        <v>9894</v>
      </c>
      <c r="E1083" s="151">
        <v>0</v>
      </c>
      <c r="F1083" s="152">
        <v>0</v>
      </c>
      <c r="G1083" s="151">
        <v>0</v>
      </c>
      <c r="H1083" s="152">
        <v>127962.7</v>
      </c>
      <c r="I1083" s="151">
        <v>0</v>
      </c>
      <c r="J1083" s="152">
        <v>0</v>
      </c>
      <c r="K1083" s="151">
        <v>0</v>
      </c>
      <c r="L1083" s="152">
        <v>127962.7</v>
      </c>
      <c r="M1083" s="150" t="s">
        <v>9907</v>
      </c>
    </row>
    <row r="1084" spans="1:13" ht="30" customHeight="1">
      <c r="A1084" s="149" t="s">
        <v>9860</v>
      </c>
      <c r="B1084" s="149"/>
      <c r="C1084" s="149"/>
      <c r="D1084" s="149"/>
      <c r="E1084" s="151"/>
      <c r="F1084" s="152">
        <v>112705</v>
      </c>
      <c r="G1084" s="151"/>
      <c r="H1084" s="152">
        <v>1956001</v>
      </c>
      <c r="I1084" s="151"/>
      <c r="J1084" s="152">
        <v>276157</v>
      </c>
      <c r="K1084" s="151"/>
      <c r="L1084" s="152">
        <v>2344863</v>
      </c>
      <c r="M1084" s="150"/>
    </row>
    <row r="1085" spans="1:13" ht="30" customHeight="1">
      <c r="A1085" s="149"/>
      <c r="B1085" s="149"/>
      <c r="C1085" s="149"/>
      <c r="D1085" s="149"/>
      <c r="E1085" s="151"/>
      <c r="F1085" s="152"/>
      <c r="G1085" s="151"/>
      <c r="H1085" s="152"/>
      <c r="I1085" s="151"/>
      <c r="J1085" s="152"/>
      <c r="K1085" s="151"/>
      <c r="L1085" s="152"/>
      <c r="M1085" s="150"/>
    </row>
    <row r="1086" spans="1:13" ht="30" customHeight="1">
      <c r="A1086" s="149" t="s">
        <v>10279</v>
      </c>
      <c r="B1086" s="149" t="s">
        <v>3241</v>
      </c>
      <c r="C1086" s="149">
        <v>1</v>
      </c>
      <c r="D1086" s="149" t="s">
        <v>1855</v>
      </c>
      <c r="E1086" s="151"/>
      <c r="F1086" s="152"/>
      <c r="G1086" s="151"/>
      <c r="H1086" s="152"/>
      <c r="I1086" s="151"/>
      <c r="J1086" s="152"/>
      <c r="K1086" s="151"/>
      <c r="L1086" s="152"/>
      <c r="M1086" s="150" t="s">
        <v>52</v>
      </c>
    </row>
    <row r="1087" spans="1:13" ht="30" customHeight="1">
      <c r="A1087" s="149" t="s">
        <v>10267</v>
      </c>
      <c r="B1087" s="149" t="s">
        <v>10280</v>
      </c>
      <c r="C1087" s="149">
        <v>1</v>
      </c>
      <c r="D1087" s="149" t="s">
        <v>10129</v>
      </c>
      <c r="E1087" s="151">
        <v>20892</v>
      </c>
      <c r="F1087" s="152">
        <v>20892</v>
      </c>
      <c r="G1087" s="151">
        <v>162133</v>
      </c>
      <c r="H1087" s="152">
        <v>162133</v>
      </c>
      <c r="I1087" s="151">
        <v>231144</v>
      </c>
      <c r="J1087" s="152">
        <v>231144</v>
      </c>
      <c r="K1087" s="151">
        <v>414169</v>
      </c>
      <c r="L1087" s="152">
        <v>414169</v>
      </c>
      <c r="M1087" s="150" t="s">
        <v>52</v>
      </c>
    </row>
    <row r="1088" spans="1:13" ht="30" customHeight="1">
      <c r="A1088" s="149" t="s">
        <v>9896</v>
      </c>
      <c r="B1088" s="149" t="s">
        <v>10043</v>
      </c>
      <c r="C1088" s="149">
        <v>13</v>
      </c>
      <c r="D1088" s="149" t="s">
        <v>9897</v>
      </c>
      <c r="E1088" s="151">
        <v>0</v>
      </c>
      <c r="F1088" s="152">
        <v>0</v>
      </c>
      <c r="G1088" s="151">
        <v>106163</v>
      </c>
      <c r="H1088" s="152">
        <v>1380119</v>
      </c>
      <c r="I1088" s="151">
        <v>0</v>
      </c>
      <c r="J1088" s="152">
        <v>0</v>
      </c>
      <c r="K1088" s="151">
        <v>106163</v>
      </c>
      <c r="L1088" s="152">
        <v>1380119</v>
      </c>
      <c r="M1088" s="150" t="s">
        <v>52</v>
      </c>
    </row>
    <row r="1089" spans="1:13" ht="30" customHeight="1">
      <c r="A1089" s="149" t="s">
        <v>9898</v>
      </c>
      <c r="B1089" s="149" t="s">
        <v>10043</v>
      </c>
      <c r="C1089" s="149">
        <v>2</v>
      </c>
      <c r="D1089" s="149" t="s">
        <v>9897</v>
      </c>
      <c r="E1089" s="151">
        <v>0</v>
      </c>
      <c r="F1089" s="152">
        <v>0</v>
      </c>
      <c r="G1089" s="151">
        <v>94338</v>
      </c>
      <c r="H1089" s="152">
        <v>188676</v>
      </c>
      <c r="I1089" s="151">
        <v>0</v>
      </c>
      <c r="J1089" s="152">
        <v>0</v>
      </c>
      <c r="K1089" s="151">
        <v>94338</v>
      </c>
      <c r="L1089" s="152">
        <v>188676</v>
      </c>
      <c r="M1089" s="150" t="s">
        <v>52</v>
      </c>
    </row>
    <row r="1090" spans="1:13" ht="30" customHeight="1">
      <c r="A1090" s="149" t="s">
        <v>9905</v>
      </c>
      <c r="B1090" s="149" t="s">
        <v>9994</v>
      </c>
      <c r="C1090" s="149">
        <v>1</v>
      </c>
      <c r="D1090" s="149" t="s">
        <v>9894</v>
      </c>
      <c r="E1090" s="151">
        <v>0</v>
      </c>
      <c r="F1090" s="152">
        <v>47063.8</v>
      </c>
      <c r="G1090" s="151">
        <v>0</v>
      </c>
      <c r="H1090" s="152">
        <v>0</v>
      </c>
      <c r="I1090" s="151">
        <v>0</v>
      </c>
      <c r="J1090" s="152">
        <v>0</v>
      </c>
      <c r="K1090" s="151">
        <v>0</v>
      </c>
      <c r="L1090" s="152">
        <v>47063.8</v>
      </c>
      <c r="M1090" s="150" t="s">
        <v>52</v>
      </c>
    </row>
    <row r="1091" spans="1:13" ht="30" customHeight="1">
      <c r="A1091" s="149" t="s">
        <v>9899</v>
      </c>
      <c r="B1091" s="149" t="s">
        <v>9900</v>
      </c>
      <c r="C1091" s="149">
        <v>10.5</v>
      </c>
      <c r="D1091" s="149" t="s">
        <v>9901</v>
      </c>
      <c r="E1091" s="151">
        <v>6158</v>
      </c>
      <c r="F1091" s="152">
        <v>64659</v>
      </c>
      <c r="G1091" s="151">
        <v>27168</v>
      </c>
      <c r="H1091" s="152">
        <v>285264</v>
      </c>
      <c r="I1091" s="151">
        <v>11251</v>
      </c>
      <c r="J1091" s="152">
        <v>118135.5</v>
      </c>
      <c r="K1091" s="151">
        <v>44577</v>
      </c>
      <c r="L1091" s="152">
        <v>468058.5</v>
      </c>
      <c r="M1091" s="150" t="s">
        <v>52</v>
      </c>
    </row>
    <row r="1092" spans="1:13" ht="30" customHeight="1">
      <c r="A1092" s="149" t="s">
        <v>9966</v>
      </c>
      <c r="B1092" s="149" t="s">
        <v>9967</v>
      </c>
      <c r="C1092" s="149">
        <v>4</v>
      </c>
      <c r="D1092" s="149" t="s">
        <v>9968</v>
      </c>
      <c r="E1092" s="151">
        <v>276</v>
      </c>
      <c r="F1092" s="152">
        <v>1104</v>
      </c>
      <c r="G1092" s="151">
        <v>5534</v>
      </c>
      <c r="H1092" s="152">
        <v>22136</v>
      </c>
      <c r="I1092" s="151">
        <v>189</v>
      </c>
      <c r="J1092" s="152">
        <v>756</v>
      </c>
      <c r="K1092" s="151">
        <v>5999</v>
      </c>
      <c r="L1092" s="152">
        <v>23996</v>
      </c>
      <c r="M1092" s="150" t="s">
        <v>52</v>
      </c>
    </row>
    <row r="1093" spans="1:13" ht="30" customHeight="1">
      <c r="A1093" s="149" t="s">
        <v>9860</v>
      </c>
      <c r="B1093" s="149"/>
      <c r="C1093" s="149"/>
      <c r="D1093" s="149"/>
      <c r="E1093" s="151"/>
      <c r="F1093" s="152">
        <v>133718</v>
      </c>
      <c r="G1093" s="151"/>
      <c r="H1093" s="152">
        <v>2038328</v>
      </c>
      <c r="I1093" s="151"/>
      <c r="J1093" s="152">
        <v>350035</v>
      </c>
      <c r="K1093" s="151"/>
      <c r="L1093" s="152">
        <v>2522081</v>
      </c>
      <c r="M1093" s="150"/>
    </row>
    <row r="1094" spans="1:13" ht="30" customHeight="1">
      <c r="A1094" s="149"/>
      <c r="B1094" s="149"/>
      <c r="C1094" s="149"/>
      <c r="D1094" s="149"/>
      <c r="E1094" s="151"/>
      <c r="F1094" s="152"/>
      <c r="G1094" s="151"/>
      <c r="H1094" s="152"/>
      <c r="I1094" s="151"/>
      <c r="J1094" s="152"/>
      <c r="K1094" s="151"/>
      <c r="L1094" s="152"/>
      <c r="M1094" s="150"/>
    </row>
    <row r="1095" spans="1:13" ht="30" customHeight="1">
      <c r="A1095" s="149" t="s">
        <v>10281</v>
      </c>
      <c r="B1095" s="149" t="s">
        <v>3243</v>
      </c>
      <c r="C1095" s="149">
        <v>1</v>
      </c>
      <c r="D1095" s="149" t="s">
        <v>1855</v>
      </c>
      <c r="E1095" s="151"/>
      <c r="F1095" s="152"/>
      <c r="G1095" s="151"/>
      <c r="H1095" s="152"/>
      <c r="I1095" s="151"/>
      <c r="J1095" s="152"/>
      <c r="K1095" s="151"/>
      <c r="L1095" s="152"/>
      <c r="M1095" s="150" t="s">
        <v>52</v>
      </c>
    </row>
    <row r="1096" spans="1:13" ht="30" customHeight="1">
      <c r="A1096" s="149" t="s">
        <v>10269</v>
      </c>
      <c r="B1096" s="149" t="s">
        <v>10282</v>
      </c>
      <c r="C1096" s="149">
        <v>1</v>
      </c>
      <c r="D1096" s="149" t="s">
        <v>10129</v>
      </c>
      <c r="E1096" s="151">
        <v>133718</v>
      </c>
      <c r="F1096" s="152">
        <v>133718</v>
      </c>
      <c r="G1096" s="151">
        <v>2038328</v>
      </c>
      <c r="H1096" s="152">
        <v>2038328</v>
      </c>
      <c r="I1096" s="151">
        <v>350035</v>
      </c>
      <c r="J1096" s="152">
        <v>350035</v>
      </c>
      <c r="K1096" s="151">
        <v>2522081</v>
      </c>
      <c r="L1096" s="152">
        <v>2522081</v>
      </c>
      <c r="M1096" s="150" t="s">
        <v>52</v>
      </c>
    </row>
    <row r="1097" spans="1:13" ht="30" customHeight="1">
      <c r="A1097" s="149" t="s">
        <v>10229</v>
      </c>
      <c r="B1097" s="149" t="s">
        <v>9893</v>
      </c>
      <c r="C1097" s="149">
        <v>1</v>
      </c>
      <c r="D1097" s="149" t="s">
        <v>9894</v>
      </c>
      <c r="E1097" s="151">
        <v>0</v>
      </c>
      <c r="F1097" s="152">
        <v>0</v>
      </c>
      <c r="G1097" s="151">
        <v>0</v>
      </c>
      <c r="H1097" s="152">
        <v>142682.9</v>
      </c>
      <c r="I1097" s="151">
        <v>0</v>
      </c>
      <c r="J1097" s="152">
        <v>0</v>
      </c>
      <c r="K1097" s="151">
        <v>0</v>
      </c>
      <c r="L1097" s="152">
        <v>142682.9</v>
      </c>
      <c r="M1097" s="150" t="s">
        <v>9907</v>
      </c>
    </row>
    <row r="1098" spans="1:13" ht="30" customHeight="1">
      <c r="A1098" s="149" t="s">
        <v>9860</v>
      </c>
      <c r="B1098" s="149"/>
      <c r="C1098" s="149"/>
      <c r="D1098" s="149"/>
      <c r="E1098" s="151"/>
      <c r="F1098" s="152">
        <v>133718</v>
      </c>
      <c r="G1098" s="151"/>
      <c r="H1098" s="152">
        <v>2181010</v>
      </c>
      <c r="I1098" s="151"/>
      <c r="J1098" s="152">
        <v>350035</v>
      </c>
      <c r="K1098" s="151"/>
      <c r="L1098" s="152">
        <v>2664763</v>
      </c>
      <c r="M1098" s="150"/>
    </row>
    <row r="1099" spans="1:13" ht="30" customHeight="1">
      <c r="A1099" s="149"/>
      <c r="B1099" s="149"/>
      <c r="C1099" s="149"/>
      <c r="D1099" s="149"/>
      <c r="E1099" s="151"/>
      <c r="F1099" s="152"/>
      <c r="G1099" s="151"/>
      <c r="H1099" s="152"/>
      <c r="I1099" s="151"/>
      <c r="J1099" s="152"/>
      <c r="K1099" s="151"/>
      <c r="L1099" s="152"/>
      <c r="M1099" s="150"/>
    </row>
    <row r="1100" spans="1:13" ht="30" customHeight="1">
      <c r="A1100" s="149" t="s">
        <v>10283</v>
      </c>
      <c r="B1100" s="149" t="s">
        <v>3245</v>
      </c>
      <c r="C1100" s="149">
        <v>1</v>
      </c>
      <c r="D1100" s="149" t="s">
        <v>1855</v>
      </c>
      <c r="E1100" s="151"/>
      <c r="F1100" s="152"/>
      <c r="G1100" s="151"/>
      <c r="H1100" s="152"/>
      <c r="I1100" s="151"/>
      <c r="J1100" s="152"/>
      <c r="K1100" s="151"/>
      <c r="L1100" s="152"/>
      <c r="M1100" s="150" t="s">
        <v>52</v>
      </c>
    </row>
    <row r="1101" spans="1:13" ht="30" customHeight="1">
      <c r="A1101" s="149" t="s">
        <v>10133</v>
      </c>
      <c r="B1101" s="149" t="s">
        <v>10284</v>
      </c>
      <c r="C1101" s="149">
        <v>1</v>
      </c>
      <c r="D1101" s="149" t="s">
        <v>10129</v>
      </c>
      <c r="E1101" s="151">
        <v>26115</v>
      </c>
      <c r="F1101" s="152">
        <v>26115</v>
      </c>
      <c r="G1101" s="151">
        <v>395199</v>
      </c>
      <c r="H1101" s="152">
        <v>395199</v>
      </c>
      <c r="I1101" s="151">
        <v>288930</v>
      </c>
      <c r="J1101" s="152">
        <v>288930</v>
      </c>
      <c r="K1101" s="151">
        <v>710244</v>
      </c>
      <c r="L1101" s="152">
        <v>710244</v>
      </c>
      <c r="M1101" s="150" t="s">
        <v>52</v>
      </c>
    </row>
    <row r="1102" spans="1:13" ht="30" customHeight="1">
      <c r="A1102" s="149" t="s">
        <v>9896</v>
      </c>
      <c r="B1102" s="149" t="s">
        <v>10043</v>
      </c>
      <c r="C1102" s="149">
        <v>13</v>
      </c>
      <c r="D1102" s="149" t="s">
        <v>9897</v>
      </c>
      <c r="E1102" s="151">
        <v>0</v>
      </c>
      <c r="F1102" s="152">
        <v>0</v>
      </c>
      <c r="G1102" s="151">
        <v>106163</v>
      </c>
      <c r="H1102" s="152">
        <v>1380119</v>
      </c>
      <c r="I1102" s="151">
        <v>0</v>
      </c>
      <c r="J1102" s="152">
        <v>0</v>
      </c>
      <c r="K1102" s="151">
        <v>106163</v>
      </c>
      <c r="L1102" s="152">
        <v>1380119</v>
      </c>
      <c r="M1102" s="150" t="s">
        <v>52</v>
      </c>
    </row>
    <row r="1103" spans="1:13" ht="30" customHeight="1">
      <c r="A1103" s="149" t="s">
        <v>9898</v>
      </c>
      <c r="B1103" s="149" t="s">
        <v>10043</v>
      </c>
      <c r="C1103" s="149">
        <v>2</v>
      </c>
      <c r="D1103" s="149" t="s">
        <v>9897</v>
      </c>
      <c r="E1103" s="151">
        <v>0</v>
      </c>
      <c r="F1103" s="152">
        <v>0</v>
      </c>
      <c r="G1103" s="151">
        <v>94338</v>
      </c>
      <c r="H1103" s="152">
        <v>188676</v>
      </c>
      <c r="I1103" s="151">
        <v>0</v>
      </c>
      <c r="J1103" s="152">
        <v>0</v>
      </c>
      <c r="K1103" s="151">
        <v>94338</v>
      </c>
      <c r="L1103" s="152">
        <v>188676</v>
      </c>
      <c r="M1103" s="150" t="s">
        <v>52</v>
      </c>
    </row>
    <row r="1104" spans="1:13" ht="30" customHeight="1">
      <c r="A1104" s="149" t="s">
        <v>9905</v>
      </c>
      <c r="B1104" s="149" t="s">
        <v>9994</v>
      </c>
      <c r="C1104" s="149">
        <v>1</v>
      </c>
      <c r="D1104" s="149" t="s">
        <v>9894</v>
      </c>
      <c r="E1104" s="151">
        <v>0</v>
      </c>
      <c r="F1104" s="152">
        <v>47063.8</v>
      </c>
      <c r="G1104" s="151">
        <v>0</v>
      </c>
      <c r="H1104" s="152">
        <v>0</v>
      </c>
      <c r="I1104" s="151">
        <v>0</v>
      </c>
      <c r="J1104" s="152">
        <v>0</v>
      </c>
      <c r="K1104" s="151">
        <v>0</v>
      </c>
      <c r="L1104" s="152">
        <v>47063.8</v>
      </c>
      <c r="M1104" s="150" t="s">
        <v>52</v>
      </c>
    </row>
    <row r="1105" spans="1:13" ht="30" customHeight="1">
      <c r="A1105" s="149" t="s">
        <v>9899</v>
      </c>
      <c r="B1105" s="149" t="s">
        <v>9900</v>
      </c>
      <c r="C1105" s="149">
        <v>10.5</v>
      </c>
      <c r="D1105" s="149" t="s">
        <v>9901</v>
      </c>
      <c r="E1105" s="151">
        <v>6158</v>
      </c>
      <c r="F1105" s="152">
        <v>64659</v>
      </c>
      <c r="G1105" s="151">
        <v>27168</v>
      </c>
      <c r="H1105" s="152">
        <v>285264</v>
      </c>
      <c r="I1105" s="151">
        <v>11251</v>
      </c>
      <c r="J1105" s="152">
        <v>118135.5</v>
      </c>
      <c r="K1105" s="151">
        <v>44577</v>
      </c>
      <c r="L1105" s="152">
        <v>468058.5</v>
      </c>
      <c r="M1105" s="150" t="s">
        <v>52</v>
      </c>
    </row>
    <row r="1106" spans="1:13" ht="30" customHeight="1">
      <c r="A1106" s="149" t="s">
        <v>9966</v>
      </c>
      <c r="B1106" s="149" t="s">
        <v>10221</v>
      </c>
      <c r="C1106" s="149">
        <v>4</v>
      </c>
      <c r="D1106" s="149" t="s">
        <v>9968</v>
      </c>
      <c r="E1106" s="151">
        <v>276</v>
      </c>
      <c r="F1106" s="152">
        <v>1104</v>
      </c>
      <c r="G1106" s="151">
        <v>13490</v>
      </c>
      <c r="H1106" s="152">
        <v>53960</v>
      </c>
      <c r="I1106" s="151">
        <v>236</v>
      </c>
      <c r="J1106" s="152">
        <v>944</v>
      </c>
      <c r="K1106" s="151">
        <v>14002</v>
      </c>
      <c r="L1106" s="152">
        <v>56008</v>
      </c>
      <c r="M1106" s="150" t="s">
        <v>52</v>
      </c>
    </row>
    <row r="1107" spans="1:13" ht="30" customHeight="1">
      <c r="A1107" s="149" t="s">
        <v>9908</v>
      </c>
      <c r="B1107" s="149" t="s">
        <v>9909</v>
      </c>
      <c r="C1107" s="149">
        <v>1</v>
      </c>
      <c r="D1107" s="149" t="s">
        <v>9894</v>
      </c>
      <c r="E1107" s="151">
        <v>0</v>
      </c>
      <c r="F1107" s="152">
        <v>0</v>
      </c>
      <c r="G1107" s="151">
        <v>0</v>
      </c>
      <c r="H1107" s="152">
        <v>1622301.6</v>
      </c>
      <c r="I1107" s="151">
        <v>0</v>
      </c>
      <c r="J1107" s="152">
        <v>0</v>
      </c>
      <c r="K1107" s="151">
        <v>0</v>
      </c>
      <c r="L1107" s="152">
        <v>1622301.6</v>
      </c>
      <c r="M1107" s="150" t="s">
        <v>9907</v>
      </c>
    </row>
    <row r="1108" spans="1:13" ht="30" customHeight="1">
      <c r="A1108" s="149" t="s">
        <v>9910</v>
      </c>
      <c r="B1108" s="149" t="s">
        <v>9911</v>
      </c>
      <c r="C1108" s="149">
        <v>1</v>
      </c>
      <c r="D1108" s="149" t="s">
        <v>9894</v>
      </c>
      <c r="E1108" s="151">
        <v>0</v>
      </c>
      <c r="F1108" s="152">
        <v>16164.7</v>
      </c>
      <c r="G1108" s="151">
        <v>0</v>
      </c>
      <c r="H1108" s="152">
        <v>0</v>
      </c>
      <c r="I1108" s="151">
        <v>0</v>
      </c>
      <c r="J1108" s="152">
        <v>0</v>
      </c>
      <c r="K1108" s="151">
        <v>0</v>
      </c>
      <c r="L1108" s="152">
        <v>16164.7</v>
      </c>
      <c r="M1108" s="150" t="s">
        <v>9907</v>
      </c>
    </row>
    <row r="1109" spans="1:13" ht="30" customHeight="1">
      <c r="A1109" s="149" t="s">
        <v>9912</v>
      </c>
      <c r="B1109" s="149" t="s">
        <v>9913</v>
      </c>
      <c r="C1109" s="149">
        <v>1</v>
      </c>
      <c r="D1109" s="149" t="s">
        <v>9894</v>
      </c>
      <c r="E1109" s="151">
        <v>0</v>
      </c>
      <c r="F1109" s="152">
        <v>0</v>
      </c>
      <c r="G1109" s="151">
        <v>0</v>
      </c>
      <c r="H1109" s="152">
        <v>0</v>
      </c>
      <c r="I1109" s="151">
        <v>0</v>
      </c>
      <c r="J1109" s="152">
        <v>29533.8</v>
      </c>
      <c r="K1109" s="151">
        <v>0</v>
      </c>
      <c r="L1109" s="152">
        <v>29533.8</v>
      </c>
      <c r="M1109" s="150" t="s">
        <v>9907</v>
      </c>
    </row>
    <row r="1110" spans="1:13" ht="30" customHeight="1">
      <c r="A1110" s="149" t="s">
        <v>9914</v>
      </c>
      <c r="B1110" s="149" t="s">
        <v>9915</v>
      </c>
      <c r="C1110" s="149">
        <v>1</v>
      </c>
      <c r="D1110" s="149" t="s">
        <v>9894</v>
      </c>
      <c r="E1110" s="151">
        <v>0</v>
      </c>
      <c r="F1110" s="152">
        <v>0</v>
      </c>
      <c r="G1110" s="151">
        <v>0</v>
      </c>
      <c r="H1110" s="152">
        <v>1042908.1</v>
      </c>
      <c r="I1110" s="151">
        <v>0</v>
      </c>
      <c r="J1110" s="152">
        <v>0</v>
      </c>
      <c r="K1110" s="151">
        <v>0</v>
      </c>
      <c r="L1110" s="152">
        <v>1042908.1</v>
      </c>
      <c r="M1110" s="150" t="s">
        <v>9907</v>
      </c>
    </row>
    <row r="1111" spans="1:13" ht="30" customHeight="1">
      <c r="A1111" s="149" t="s">
        <v>9860</v>
      </c>
      <c r="B1111" s="149"/>
      <c r="C1111" s="149"/>
      <c r="D1111" s="149"/>
      <c r="E1111" s="151"/>
      <c r="F1111" s="152">
        <v>155106</v>
      </c>
      <c r="G1111" s="151"/>
      <c r="H1111" s="152">
        <v>4968427</v>
      </c>
      <c r="I1111" s="151"/>
      <c r="J1111" s="152">
        <v>437543</v>
      </c>
      <c r="K1111" s="151"/>
      <c r="L1111" s="152">
        <v>5561076</v>
      </c>
      <c r="M1111" s="150"/>
    </row>
    <row r="1112" spans="1:13" ht="30" customHeight="1">
      <c r="A1112" s="149"/>
      <c r="B1112" s="149"/>
      <c r="C1112" s="149"/>
      <c r="D1112" s="149"/>
      <c r="E1112" s="151"/>
      <c r="F1112" s="152"/>
      <c r="G1112" s="151"/>
      <c r="H1112" s="152"/>
      <c r="I1112" s="151"/>
      <c r="J1112" s="152"/>
      <c r="K1112" s="151"/>
      <c r="L1112" s="152"/>
      <c r="M1112" s="150"/>
    </row>
    <row r="1113" spans="1:13" ht="30" customHeight="1">
      <c r="A1113" s="149" t="s">
        <v>10285</v>
      </c>
      <c r="B1113" s="149" t="s">
        <v>3247</v>
      </c>
      <c r="C1113" s="149">
        <v>1</v>
      </c>
      <c r="D1113" s="149" t="s">
        <v>1855</v>
      </c>
      <c r="E1113" s="151"/>
      <c r="F1113" s="152"/>
      <c r="G1113" s="151"/>
      <c r="H1113" s="152"/>
      <c r="I1113" s="151"/>
      <c r="J1113" s="152"/>
      <c r="K1113" s="151"/>
      <c r="L1113" s="152"/>
      <c r="M1113" s="150" t="s">
        <v>52</v>
      </c>
    </row>
    <row r="1114" spans="1:13" ht="30" customHeight="1">
      <c r="A1114" s="149" t="s">
        <v>10267</v>
      </c>
      <c r="B1114" s="149" t="s">
        <v>10155</v>
      </c>
      <c r="C1114" s="149">
        <v>1</v>
      </c>
      <c r="D1114" s="149" t="s">
        <v>10129</v>
      </c>
      <c r="E1114" s="151">
        <v>13625</v>
      </c>
      <c r="F1114" s="152">
        <v>13625</v>
      </c>
      <c r="G1114" s="151">
        <v>105737</v>
      </c>
      <c r="H1114" s="152">
        <v>105737</v>
      </c>
      <c r="I1114" s="151">
        <v>150744</v>
      </c>
      <c r="J1114" s="152">
        <v>150744</v>
      </c>
      <c r="K1114" s="151">
        <v>270106</v>
      </c>
      <c r="L1114" s="152">
        <v>270106</v>
      </c>
      <c r="M1114" s="150" t="s">
        <v>52</v>
      </c>
    </row>
    <row r="1115" spans="1:13" ht="30" customHeight="1">
      <c r="A1115" s="149" t="s">
        <v>9896</v>
      </c>
      <c r="B1115" s="149" t="s">
        <v>10043</v>
      </c>
      <c r="C1115" s="149">
        <v>8</v>
      </c>
      <c r="D1115" s="149" t="s">
        <v>9897</v>
      </c>
      <c r="E1115" s="151">
        <v>0</v>
      </c>
      <c r="F1115" s="152">
        <v>0</v>
      </c>
      <c r="G1115" s="151">
        <v>106163</v>
      </c>
      <c r="H1115" s="152">
        <v>849304</v>
      </c>
      <c r="I1115" s="151">
        <v>0</v>
      </c>
      <c r="J1115" s="152">
        <v>0</v>
      </c>
      <c r="K1115" s="151">
        <v>106163</v>
      </c>
      <c r="L1115" s="152">
        <v>849304</v>
      </c>
      <c r="M1115" s="150" t="s">
        <v>52</v>
      </c>
    </row>
    <row r="1116" spans="1:13" ht="30" customHeight="1">
      <c r="A1116" s="149" t="s">
        <v>9898</v>
      </c>
      <c r="B1116" s="149" t="s">
        <v>10043</v>
      </c>
      <c r="C1116" s="149">
        <v>2</v>
      </c>
      <c r="D1116" s="149" t="s">
        <v>9897</v>
      </c>
      <c r="E1116" s="151">
        <v>0</v>
      </c>
      <c r="F1116" s="152">
        <v>0</v>
      </c>
      <c r="G1116" s="151">
        <v>94338</v>
      </c>
      <c r="H1116" s="152">
        <v>188676</v>
      </c>
      <c r="I1116" s="151">
        <v>0</v>
      </c>
      <c r="J1116" s="152">
        <v>0</v>
      </c>
      <c r="K1116" s="151">
        <v>94338</v>
      </c>
      <c r="L1116" s="152">
        <v>188676</v>
      </c>
      <c r="M1116" s="150" t="s">
        <v>52</v>
      </c>
    </row>
    <row r="1117" spans="1:13" ht="30" customHeight="1">
      <c r="A1117" s="149" t="s">
        <v>9905</v>
      </c>
      <c r="B1117" s="149" t="s">
        <v>9994</v>
      </c>
      <c r="C1117" s="149">
        <v>1</v>
      </c>
      <c r="D1117" s="149" t="s">
        <v>9894</v>
      </c>
      <c r="E1117" s="151">
        <v>0</v>
      </c>
      <c r="F1117" s="152">
        <v>31139.4</v>
      </c>
      <c r="G1117" s="151">
        <v>0</v>
      </c>
      <c r="H1117" s="152">
        <v>0</v>
      </c>
      <c r="I1117" s="151">
        <v>0</v>
      </c>
      <c r="J1117" s="152">
        <v>0</v>
      </c>
      <c r="K1117" s="151">
        <v>0</v>
      </c>
      <c r="L1117" s="152">
        <v>31139.4</v>
      </c>
      <c r="M1117" s="150" t="s">
        <v>52</v>
      </c>
    </row>
    <row r="1118" spans="1:13" ht="30" customHeight="1">
      <c r="A1118" s="149" t="s">
        <v>9899</v>
      </c>
      <c r="B1118" s="149" t="s">
        <v>9900</v>
      </c>
      <c r="C1118" s="149">
        <v>6.4</v>
      </c>
      <c r="D1118" s="149" t="s">
        <v>9901</v>
      </c>
      <c r="E1118" s="151">
        <v>6158</v>
      </c>
      <c r="F1118" s="152">
        <v>39411.199999999997</v>
      </c>
      <c r="G1118" s="151">
        <v>27168</v>
      </c>
      <c r="H1118" s="152">
        <v>173875.20000000001</v>
      </c>
      <c r="I1118" s="151">
        <v>11251</v>
      </c>
      <c r="J1118" s="152">
        <v>72006.399999999994</v>
      </c>
      <c r="K1118" s="151">
        <v>44577</v>
      </c>
      <c r="L1118" s="152">
        <v>285292.80000000005</v>
      </c>
      <c r="M1118" s="150" t="s">
        <v>52</v>
      </c>
    </row>
    <row r="1119" spans="1:13" ht="30" customHeight="1">
      <c r="A1119" s="149" t="s">
        <v>9966</v>
      </c>
      <c r="B1119" s="149" t="s">
        <v>9972</v>
      </c>
      <c r="C1119" s="149">
        <v>8</v>
      </c>
      <c r="D1119" s="149" t="s">
        <v>9968</v>
      </c>
      <c r="E1119" s="151">
        <v>295</v>
      </c>
      <c r="F1119" s="152">
        <v>2360</v>
      </c>
      <c r="G1119" s="151">
        <v>5916</v>
      </c>
      <c r="H1119" s="152">
        <v>47328</v>
      </c>
      <c r="I1119" s="151">
        <v>202</v>
      </c>
      <c r="J1119" s="152">
        <v>1616</v>
      </c>
      <c r="K1119" s="151">
        <v>6413</v>
      </c>
      <c r="L1119" s="152">
        <v>51304</v>
      </c>
      <c r="M1119" s="150" t="s">
        <v>52</v>
      </c>
    </row>
    <row r="1120" spans="1:13" ht="30" customHeight="1">
      <c r="A1120" s="149" t="s">
        <v>9860</v>
      </c>
      <c r="B1120" s="149"/>
      <c r="C1120" s="149"/>
      <c r="D1120" s="149"/>
      <c r="E1120" s="151"/>
      <c r="F1120" s="152">
        <v>86535</v>
      </c>
      <c r="G1120" s="151"/>
      <c r="H1120" s="152">
        <v>1364920</v>
      </c>
      <c r="I1120" s="151"/>
      <c r="J1120" s="152">
        <v>224366</v>
      </c>
      <c r="K1120" s="151"/>
      <c r="L1120" s="152">
        <v>1675821</v>
      </c>
      <c r="M1120" s="150"/>
    </row>
    <row r="1121" spans="1:13" ht="30" customHeight="1">
      <c r="A1121" s="149"/>
      <c r="B1121" s="149"/>
      <c r="C1121" s="149"/>
      <c r="D1121" s="149"/>
      <c r="E1121" s="151"/>
      <c r="F1121" s="152"/>
      <c r="G1121" s="151"/>
      <c r="H1121" s="152"/>
      <c r="I1121" s="151"/>
      <c r="J1121" s="152"/>
      <c r="K1121" s="151"/>
      <c r="L1121" s="152"/>
      <c r="M1121" s="150"/>
    </row>
    <row r="1122" spans="1:13" ht="30" customHeight="1">
      <c r="A1122" s="149" t="s">
        <v>10286</v>
      </c>
      <c r="B1122" s="149" t="s">
        <v>2269</v>
      </c>
      <c r="C1122" s="149">
        <v>1</v>
      </c>
      <c r="D1122" s="149" t="s">
        <v>1855</v>
      </c>
      <c r="E1122" s="151"/>
      <c r="F1122" s="152"/>
      <c r="G1122" s="151"/>
      <c r="H1122" s="152"/>
      <c r="I1122" s="151"/>
      <c r="J1122" s="152"/>
      <c r="K1122" s="151"/>
      <c r="L1122" s="152"/>
      <c r="M1122" s="150" t="s">
        <v>52</v>
      </c>
    </row>
    <row r="1123" spans="1:13" ht="30" customHeight="1">
      <c r="A1123" s="149" t="s">
        <v>10267</v>
      </c>
      <c r="B1123" s="149" t="s">
        <v>10155</v>
      </c>
      <c r="C1123" s="149">
        <v>1</v>
      </c>
      <c r="D1123" s="149" t="s">
        <v>10129</v>
      </c>
      <c r="E1123" s="151">
        <v>13625</v>
      </c>
      <c r="F1123" s="152">
        <v>13625</v>
      </c>
      <c r="G1123" s="151">
        <v>105737</v>
      </c>
      <c r="H1123" s="152">
        <v>105737</v>
      </c>
      <c r="I1123" s="151">
        <v>150744</v>
      </c>
      <c r="J1123" s="152">
        <v>150744</v>
      </c>
      <c r="K1123" s="151">
        <v>270106</v>
      </c>
      <c r="L1123" s="152">
        <v>270106</v>
      </c>
      <c r="M1123" s="150" t="s">
        <v>52</v>
      </c>
    </row>
    <row r="1124" spans="1:13" ht="30" customHeight="1">
      <c r="A1124" s="149" t="s">
        <v>9896</v>
      </c>
      <c r="B1124" s="149" t="s">
        <v>10043</v>
      </c>
      <c r="C1124" s="149">
        <v>8</v>
      </c>
      <c r="D1124" s="149" t="s">
        <v>9897</v>
      </c>
      <c r="E1124" s="151">
        <v>0</v>
      </c>
      <c r="F1124" s="152">
        <v>0</v>
      </c>
      <c r="G1124" s="151">
        <v>106163</v>
      </c>
      <c r="H1124" s="152">
        <v>849304</v>
      </c>
      <c r="I1124" s="151">
        <v>0</v>
      </c>
      <c r="J1124" s="152">
        <v>0</v>
      </c>
      <c r="K1124" s="151">
        <v>106163</v>
      </c>
      <c r="L1124" s="152">
        <v>849304</v>
      </c>
      <c r="M1124" s="150" t="s">
        <v>52</v>
      </c>
    </row>
    <row r="1125" spans="1:13" ht="30" customHeight="1">
      <c r="A1125" s="149" t="s">
        <v>9898</v>
      </c>
      <c r="B1125" s="149" t="s">
        <v>10043</v>
      </c>
      <c r="C1125" s="149">
        <v>2</v>
      </c>
      <c r="D1125" s="149" t="s">
        <v>9897</v>
      </c>
      <c r="E1125" s="151">
        <v>0</v>
      </c>
      <c r="F1125" s="152">
        <v>0</v>
      </c>
      <c r="G1125" s="151">
        <v>94338</v>
      </c>
      <c r="H1125" s="152">
        <v>188676</v>
      </c>
      <c r="I1125" s="151">
        <v>0</v>
      </c>
      <c r="J1125" s="152">
        <v>0</v>
      </c>
      <c r="K1125" s="151">
        <v>94338</v>
      </c>
      <c r="L1125" s="152">
        <v>188676</v>
      </c>
      <c r="M1125" s="150" t="s">
        <v>52</v>
      </c>
    </row>
    <row r="1126" spans="1:13" ht="30" customHeight="1">
      <c r="A1126" s="149" t="s">
        <v>9905</v>
      </c>
      <c r="B1126" s="149" t="s">
        <v>9994</v>
      </c>
      <c r="C1126" s="149">
        <v>1</v>
      </c>
      <c r="D1126" s="149" t="s">
        <v>9894</v>
      </c>
      <c r="E1126" s="151">
        <v>0</v>
      </c>
      <c r="F1126" s="152">
        <v>31139.4</v>
      </c>
      <c r="G1126" s="151">
        <v>0</v>
      </c>
      <c r="H1126" s="152">
        <v>0</v>
      </c>
      <c r="I1126" s="151">
        <v>0</v>
      </c>
      <c r="J1126" s="152">
        <v>0</v>
      </c>
      <c r="K1126" s="151">
        <v>0</v>
      </c>
      <c r="L1126" s="152">
        <v>31139.4</v>
      </c>
      <c r="M1126" s="150" t="s">
        <v>52</v>
      </c>
    </row>
    <row r="1127" spans="1:13" ht="30" customHeight="1">
      <c r="A1127" s="149" t="s">
        <v>9899</v>
      </c>
      <c r="B1127" s="149" t="s">
        <v>9900</v>
      </c>
      <c r="C1127" s="149">
        <v>6.4</v>
      </c>
      <c r="D1127" s="149" t="s">
        <v>9901</v>
      </c>
      <c r="E1127" s="151">
        <v>6158</v>
      </c>
      <c r="F1127" s="152">
        <v>39411.199999999997</v>
      </c>
      <c r="G1127" s="151">
        <v>27168</v>
      </c>
      <c r="H1127" s="152">
        <v>173875.20000000001</v>
      </c>
      <c r="I1127" s="151">
        <v>11251</v>
      </c>
      <c r="J1127" s="152">
        <v>72006.399999999994</v>
      </c>
      <c r="K1127" s="151">
        <v>44577</v>
      </c>
      <c r="L1127" s="152">
        <v>285292.80000000005</v>
      </c>
      <c r="M1127" s="150" t="s">
        <v>52</v>
      </c>
    </row>
    <row r="1128" spans="1:13" ht="30" customHeight="1">
      <c r="A1128" s="149" t="s">
        <v>9966</v>
      </c>
      <c r="B1128" s="149" t="s">
        <v>9972</v>
      </c>
      <c r="C1128" s="149">
        <v>8</v>
      </c>
      <c r="D1128" s="149" t="s">
        <v>9968</v>
      </c>
      <c r="E1128" s="151">
        <v>295</v>
      </c>
      <c r="F1128" s="152">
        <v>2360</v>
      </c>
      <c r="G1128" s="151">
        <v>5916</v>
      </c>
      <c r="H1128" s="152">
        <v>47328</v>
      </c>
      <c r="I1128" s="151">
        <v>202</v>
      </c>
      <c r="J1128" s="152">
        <v>1616</v>
      </c>
      <c r="K1128" s="151">
        <v>6413</v>
      </c>
      <c r="L1128" s="152">
        <v>51304</v>
      </c>
      <c r="M1128" s="150" t="s">
        <v>52</v>
      </c>
    </row>
    <row r="1129" spans="1:13" ht="30" customHeight="1">
      <c r="A1129" s="149" t="s">
        <v>9860</v>
      </c>
      <c r="B1129" s="149"/>
      <c r="C1129" s="149"/>
      <c r="D1129" s="149"/>
      <c r="E1129" s="151"/>
      <c r="F1129" s="152">
        <v>86535</v>
      </c>
      <c r="G1129" s="151"/>
      <c r="H1129" s="152">
        <v>1364920</v>
      </c>
      <c r="I1129" s="151"/>
      <c r="J1129" s="152">
        <v>224366</v>
      </c>
      <c r="K1129" s="151"/>
      <c r="L1129" s="152">
        <v>1675821</v>
      </c>
      <c r="M1129" s="150"/>
    </row>
    <row r="1130" spans="1:13" ht="30" customHeight="1">
      <c r="A1130" s="149"/>
      <c r="B1130" s="149"/>
      <c r="C1130" s="149"/>
      <c r="D1130" s="149"/>
      <c r="E1130" s="151"/>
      <c r="F1130" s="152"/>
      <c r="G1130" s="151"/>
      <c r="H1130" s="152"/>
      <c r="I1130" s="151"/>
      <c r="J1130" s="152"/>
      <c r="K1130" s="151"/>
      <c r="L1130" s="152"/>
      <c r="M1130" s="150"/>
    </row>
    <row r="1131" spans="1:13" ht="30" customHeight="1">
      <c r="A1131" s="149" t="s">
        <v>10287</v>
      </c>
      <c r="B1131" s="149" t="s">
        <v>3250</v>
      </c>
      <c r="C1131" s="149">
        <v>1</v>
      </c>
      <c r="D1131" s="149" t="s">
        <v>1855</v>
      </c>
      <c r="E1131" s="151"/>
      <c r="F1131" s="152"/>
      <c r="G1131" s="151"/>
      <c r="H1131" s="152"/>
      <c r="I1131" s="151"/>
      <c r="J1131" s="152"/>
      <c r="K1131" s="151"/>
      <c r="L1131" s="152"/>
      <c r="M1131" s="150" t="s">
        <v>52</v>
      </c>
    </row>
    <row r="1132" spans="1:13" ht="30" customHeight="1">
      <c r="A1132" s="149" t="s">
        <v>10267</v>
      </c>
      <c r="B1132" s="149" t="s">
        <v>10174</v>
      </c>
      <c r="C1132" s="149">
        <v>1</v>
      </c>
      <c r="D1132" s="149" t="s">
        <v>10129</v>
      </c>
      <c r="E1132" s="151">
        <v>18167</v>
      </c>
      <c r="F1132" s="152">
        <v>18167</v>
      </c>
      <c r="G1132" s="151">
        <v>140985</v>
      </c>
      <c r="H1132" s="152">
        <v>140985</v>
      </c>
      <c r="I1132" s="151">
        <v>200995</v>
      </c>
      <c r="J1132" s="152">
        <v>200995</v>
      </c>
      <c r="K1132" s="151">
        <v>360147</v>
      </c>
      <c r="L1132" s="152">
        <v>360147</v>
      </c>
      <c r="M1132" s="150" t="s">
        <v>52</v>
      </c>
    </row>
    <row r="1133" spans="1:13" ht="30" customHeight="1">
      <c r="A1133" s="149" t="s">
        <v>9896</v>
      </c>
      <c r="B1133" s="149" t="s">
        <v>10043</v>
      </c>
      <c r="C1133" s="149">
        <v>11</v>
      </c>
      <c r="D1133" s="149" t="s">
        <v>9897</v>
      </c>
      <c r="E1133" s="151">
        <v>0</v>
      </c>
      <c r="F1133" s="152">
        <v>0</v>
      </c>
      <c r="G1133" s="151">
        <v>106163</v>
      </c>
      <c r="H1133" s="152">
        <v>1167793</v>
      </c>
      <c r="I1133" s="151">
        <v>0</v>
      </c>
      <c r="J1133" s="152">
        <v>0</v>
      </c>
      <c r="K1133" s="151">
        <v>106163</v>
      </c>
      <c r="L1133" s="152">
        <v>1167793</v>
      </c>
      <c r="M1133" s="150" t="s">
        <v>52</v>
      </c>
    </row>
    <row r="1134" spans="1:13" ht="30" customHeight="1">
      <c r="A1134" s="149" t="s">
        <v>9898</v>
      </c>
      <c r="B1134" s="149" t="s">
        <v>10043</v>
      </c>
      <c r="C1134" s="149">
        <v>3</v>
      </c>
      <c r="D1134" s="149" t="s">
        <v>9897</v>
      </c>
      <c r="E1134" s="151">
        <v>0</v>
      </c>
      <c r="F1134" s="152">
        <v>0</v>
      </c>
      <c r="G1134" s="151">
        <v>94338</v>
      </c>
      <c r="H1134" s="152">
        <v>283014</v>
      </c>
      <c r="I1134" s="151">
        <v>0</v>
      </c>
      <c r="J1134" s="152">
        <v>0</v>
      </c>
      <c r="K1134" s="151">
        <v>94338</v>
      </c>
      <c r="L1134" s="152">
        <v>283014</v>
      </c>
      <c r="M1134" s="150" t="s">
        <v>52</v>
      </c>
    </row>
    <row r="1135" spans="1:13" ht="30" customHeight="1">
      <c r="A1135" s="149" t="s">
        <v>9905</v>
      </c>
      <c r="B1135" s="149" t="s">
        <v>9994</v>
      </c>
      <c r="C1135" s="149">
        <v>1</v>
      </c>
      <c r="D1135" s="149" t="s">
        <v>9894</v>
      </c>
      <c r="E1135" s="151">
        <v>0</v>
      </c>
      <c r="F1135" s="152">
        <v>43524.2</v>
      </c>
      <c r="G1135" s="151">
        <v>0</v>
      </c>
      <c r="H1135" s="152">
        <v>0</v>
      </c>
      <c r="I1135" s="151">
        <v>0</v>
      </c>
      <c r="J1135" s="152">
        <v>0</v>
      </c>
      <c r="K1135" s="151">
        <v>0</v>
      </c>
      <c r="L1135" s="152">
        <v>43524.2</v>
      </c>
      <c r="M1135" s="150" t="s">
        <v>52</v>
      </c>
    </row>
    <row r="1136" spans="1:13" ht="30" customHeight="1">
      <c r="A1136" s="149" t="s">
        <v>9899</v>
      </c>
      <c r="B1136" s="149" t="s">
        <v>9900</v>
      </c>
      <c r="C1136" s="149">
        <v>8.4</v>
      </c>
      <c r="D1136" s="149" t="s">
        <v>9901</v>
      </c>
      <c r="E1136" s="151">
        <v>6158</v>
      </c>
      <c r="F1136" s="152">
        <v>51727.199999999997</v>
      </c>
      <c r="G1136" s="151">
        <v>27168</v>
      </c>
      <c r="H1136" s="152">
        <v>228211.20000000001</v>
      </c>
      <c r="I1136" s="151">
        <v>11251</v>
      </c>
      <c r="J1136" s="152">
        <v>94508.4</v>
      </c>
      <c r="K1136" s="151">
        <v>44577</v>
      </c>
      <c r="L1136" s="152">
        <v>374446.80000000005</v>
      </c>
      <c r="M1136" s="150" t="s">
        <v>52</v>
      </c>
    </row>
    <row r="1137" spans="1:13" ht="30" customHeight="1">
      <c r="A1137" s="149" t="s">
        <v>9966</v>
      </c>
      <c r="B1137" s="149" t="s">
        <v>9972</v>
      </c>
      <c r="C1137" s="149">
        <v>8</v>
      </c>
      <c r="D1137" s="149" t="s">
        <v>9968</v>
      </c>
      <c r="E1137" s="151">
        <v>295</v>
      </c>
      <c r="F1137" s="152">
        <v>2360</v>
      </c>
      <c r="G1137" s="151">
        <v>5916</v>
      </c>
      <c r="H1137" s="152">
        <v>47328</v>
      </c>
      <c r="I1137" s="151">
        <v>202</v>
      </c>
      <c r="J1137" s="152">
        <v>1616</v>
      </c>
      <c r="K1137" s="151">
        <v>6413</v>
      </c>
      <c r="L1137" s="152">
        <v>51304</v>
      </c>
      <c r="M1137" s="150" t="s">
        <v>52</v>
      </c>
    </row>
    <row r="1138" spans="1:13" ht="30" customHeight="1">
      <c r="A1138" s="149" t="s">
        <v>9860</v>
      </c>
      <c r="B1138" s="149"/>
      <c r="C1138" s="149"/>
      <c r="D1138" s="149"/>
      <c r="E1138" s="151"/>
      <c r="F1138" s="152">
        <v>115778</v>
      </c>
      <c r="G1138" s="151"/>
      <c r="H1138" s="152">
        <v>1867331</v>
      </c>
      <c r="I1138" s="151"/>
      <c r="J1138" s="152">
        <v>297119</v>
      </c>
      <c r="K1138" s="151"/>
      <c r="L1138" s="152">
        <v>2280228</v>
      </c>
      <c r="M1138" s="150"/>
    </row>
    <row r="1139" spans="1:13" ht="30" customHeight="1">
      <c r="A1139" s="149"/>
      <c r="B1139" s="149"/>
      <c r="C1139" s="149"/>
      <c r="D1139" s="149"/>
      <c r="E1139" s="151"/>
      <c r="F1139" s="152"/>
      <c r="G1139" s="151"/>
      <c r="H1139" s="152"/>
      <c r="I1139" s="151"/>
      <c r="J1139" s="152"/>
      <c r="K1139" s="151"/>
      <c r="L1139" s="152"/>
      <c r="M1139" s="150"/>
    </row>
    <row r="1140" spans="1:13" ht="30" customHeight="1">
      <c r="A1140" s="149" t="s">
        <v>10288</v>
      </c>
      <c r="B1140" s="149" t="s">
        <v>3252</v>
      </c>
      <c r="C1140" s="149">
        <v>1</v>
      </c>
      <c r="D1140" s="149" t="s">
        <v>1855</v>
      </c>
      <c r="E1140" s="151"/>
      <c r="F1140" s="152"/>
      <c r="G1140" s="151"/>
      <c r="H1140" s="152"/>
      <c r="I1140" s="151"/>
      <c r="J1140" s="152"/>
      <c r="K1140" s="151"/>
      <c r="L1140" s="152"/>
      <c r="M1140" s="150" t="s">
        <v>52</v>
      </c>
    </row>
    <row r="1141" spans="1:13" ht="30" customHeight="1">
      <c r="A1141" s="149" t="s">
        <v>10269</v>
      </c>
      <c r="B1141" s="149" t="s">
        <v>10289</v>
      </c>
      <c r="C1141" s="149">
        <v>1</v>
      </c>
      <c r="D1141" s="149" t="s">
        <v>10129</v>
      </c>
      <c r="E1141" s="151">
        <v>115778</v>
      </c>
      <c r="F1141" s="152">
        <v>115778</v>
      </c>
      <c r="G1141" s="151">
        <v>1867331</v>
      </c>
      <c r="H1141" s="152">
        <v>1867331</v>
      </c>
      <c r="I1141" s="151">
        <v>297119</v>
      </c>
      <c r="J1141" s="152">
        <v>297119</v>
      </c>
      <c r="K1141" s="151">
        <v>2280228</v>
      </c>
      <c r="L1141" s="152">
        <v>2280228</v>
      </c>
      <c r="M1141" s="150" t="s">
        <v>52</v>
      </c>
    </row>
    <row r="1142" spans="1:13" ht="30" customHeight="1">
      <c r="A1142" s="149" t="s">
        <v>10229</v>
      </c>
      <c r="B1142" s="149" t="s">
        <v>9893</v>
      </c>
      <c r="C1142" s="149">
        <v>1</v>
      </c>
      <c r="D1142" s="149" t="s">
        <v>9894</v>
      </c>
      <c r="E1142" s="151">
        <v>0</v>
      </c>
      <c r="F1142" s="152">
        <v>0</v>
      </c>
      <c r="G1142" s="151">
        <v>0</v>
      </c>
      <c r="H1142" s="152">
        <v>130713.1</v>
      </c>
      <c r="I1142" s="151">
        <v>0</v>
      </c>
      <c r="J1142" s="152">
        <v>0</v>
      </c>
      <c r="K1142" s="151">
        <v>0</v>
      </c>
      <c r="L1142" s="152">
        <v>130713.1</v>
      </c>
      <c r="M1142" s="150" t="s">
        <v>9907</v>
      </c>
    </row>
    <row r="1143" spans="1:13" ht="30" customHeight="1">
      <c r="A1143" s="149" t="s">
        <v>9860</v>
      </c>
      <c r="B1143" s="149"/>
      <c r="C1143" s="149"/>
      <c r="D1143" s="149"/>
      <c r="E1143" s="151"/>
      <c r="F1143" s="152">
        <v>115778</v>
      </c>
      <c r="G1143" s="151"/>
      <c r="H1143" s="152">
        <v>1998044</v>
      </c>
      <c r="I1143" s="151"/>
      <c r="J1143" s="152">
        <v>297119</v>
      </c>
      <c r="K1143" s="151"/>
      <c r="L1143" s="152">
        <v>2410941</v>
      </c>
      <c r="M1143" s="150"/>
    </row>
    <row r="1144" spans="1:13" ht="30" customHeight="1">
      <c r="A1144" s="149"/>
      <c r="B1144" s="149"/>
      <c r="C1144" s="149"/>
      <c r="D1144" s="149"/>
      <c r="E1144" s="151"/>
      <c r="F1144" s="152"/>
      <c r="G1144" s="151"/>
      <c r="H1144" s="152"/>
      <c r="I1144" s="151"/>
      <c r="J1144" s="152"/>
      <c r="K1144" s="151"/>
      <c r="L1144" s="152"/>
      <c r="M1144" s="150"/>
    </row>
    <row r="1145" spans="1:13" ht="30" customHeight="1">
      <c r="A1145" s="149" t="s">
        <v>10290</v>
      </c>
      <c r="B1145" s="149" t="s">
        <v>3254</v>
      </c>
      <c r="C1145" s="149">
        <v>1</v>
      </c>
      <c r="D1145" s="149" t="s">
        <v>1855</v>
      </c>
      <c r="E1145" s="151"/>
      <c r="F1145" s="152"/>
      <c r="G1145" s="151"/>
      <c r="H1145" s="152"/>
      <c r="I1145" s="151"/>
      <c r="J1145" s="152"/>
      <c r="K1145" s="151"/>
      <c r="L1145" s="152"/>
      <c r="M1145" s="150" t="s">
        <v>52</v>
      </c>
    </row>
    <row r="1146" spans="1:13" ht="30" customHeight="1">
      <c r="A1146" s="149" t="s">
        <v>10133</v>
      </c>
      <c r="B1146" s="149" t="s">
        <v>10179</v>
      </c>
      <c r="C1146" s="149">
        <v>1</v>
      </c>
      <c r="D1146" s="149" t="s">
        <v>10129</v>
      </c>
      <c r="E1146" s="151">
        <v>22708</v>
      </c>
      <c r="F1146" s="152">
        <v>22708</v>
      </c>
      <c r="G1146" s="151">
        <v>343650</v>
      </c>
      <c r="H1146" s="152">
        <v>343650</v>
      </c>
      <c r="I1146" s="151">
        <v>251243</v>
      </c>
      <c r="J1146" s="152">
        <v>251243</v>
      </c>
      <c r="K1146" s="151">
        <v>617601</v>
      </c>
      <c r="L1146" s="152">
        <v>617601</v>
      </c>
      <c r="M1146" s="150" t="s">
        <v>52</v>
      </c>
    </row>
    <row r="1147" spans="1:13" ht="30" customHeight="1">
      <c r="A1147" s="149" t="s">
        <v>9896</v>
      </c>
      <c r="B1147" s="149" t="s">
        <v>10043</v>
      </c>
      <c r="C1147" s="149">
        <v>11</v>
      </c>
      <c r="D1147" s="149" t="s">
        <v>9897</v>
      </c>
      <c r="E1147" s="151">
        <v>0</v>
      </c>
      <c r="F1147" s="152">
        <v>0</v>
      </c>
      <c r="G1147" s="151">
        <v>106163</v>
      </c>
      <c r="H1147" s="152">
        <v>1167793</v>
      </c>
      <c r="I1147" s="151">
        <v>0</v>
      </c>
      <c r="J1147" s="152">
        <v>0</v>
      </c>
      <c r="K1147" s="151">
        <v>106163</v>
      </c>
      <c r="L1147" s="152">
        <v>1167793</v>
      </c>
      <c r="M1147" s="150" t="s">
        <v>52</v>
      </c>
    </row>
    <row r="1148" spans="1:13" ht="30" customHeight="1">
      <c r="A1148" s="149" t="s">
        <v>9898</v>
      </c>
      <c r="B1148" s="149" t="s">
        <v>10043</v>
      </c>
      <c r="C1148" s="149">
        <v>3</v>
      </c>
      <c r="D1148" s="149" t="s">
        <v>9897</v>
      </c>
      <c r="E1148" s="151">
        <v>0</v>
      </c>
      <c r="F1148" s="152">
        <v>0</v>
      </c>
      <c r="G1148" s="151">
        <v>94338</v>
      </c>
      <c r="H1148" s="152">
        <v>283014</v>
      </c>
      <c r="I1148" s="151">
        <v>0</v>
      </c>
      <c r="J1148" s="152">
        <v>0</v>
      </c>
      <c r="K1148" s="151">
        <v>94338</v>
      </c>
      <c r="L1148" s="152">
        <v>283014</v>
      </c>
      <c r="M1148" s="150" t="s">
        <v>52</v>
      </c>
    </row>
    <row r="1149" spans="1:13" ht="30" customHeight="1">
      <c r="A1149" s="149" t="s">
        <v>9905</v>
      </c>
      <c r="B1149" s="149" t="s">
        <v>9994</v>
      </c>
      <c r="C1149" s="149">
        <v>1</v>
      </c>
      <c r="D1149" s="149" t="s">
        <v>9894</v>
      </c>
      <c r="E1149" s="151">
        <v>0</v>
      </c>
      <c r="F1149" s="152">
        <v>43524.2</v>
      </c>
      <c r="G1149" s="151">
        <v>0</v>
      </c>
      <c r="H1149" s="152">
        <v>0</v>
      </c>
      <c r="I1149" s="151">
        <v>0</v>
      </c>
      <c r="J1149" s="152">
        <v>0</v>
      </c>
      <c r="K1149" s="151">
        <v>0</v>
      </c>
      <c r="L1149" s="152">
        <v>43524.2</v>
      </c>
      <c r="M1149" s="150" t="s">
        <v>52</v>
      </c>
    </row>
    <row r="1150" spans="1:13" ht="30" customHeight="1">
      <c r="A1150" s="149" t="s">
        <v>9899</v>
      </c>
      <c r="B1150" s="149" t="s">
        <v>9900</v>
      </c>
      <c r="C1150" s="149">
        <v>8.4</v>
      </c>
      <c r="D1150" s="149" t="s">
        <v>9901</v>
      </c>
      <c r="E1150" s="151">
        <v>6158</v>
      </c>
      <c r="F1150" s="152">
        <v>51727.199999999997</v>
      </c>
      <c r="G1150" s="151">
        <v>27168</v>
      </c>
      <c r="H1150" s="152">
        <v>228211.20000000001</v>
      </c>
      <c r="I1150" s="151">
        <v>11251</v>
      </c>
      <c r="J1150" s="152">
        <v>94508.4</v>
      </c>
      <c r="K1150" s="151">
        <v>44577</v>
      </c>
      <c r="L1150" s="152">
        <v>374446.80000000005</v>
      </c>
      <c r="M1150" s="150" t="s">
        <v>52</v>
      </c>
    </row>
    <row r="1151" spans="1:13" ht="30" customHeight="1">
      <c r="A1151" s="149" t="s">
        <v>9966</v>
      </c>
      <c r="B1151" s="149" t="s">
        <v>10231</v>
      </c>
      <c r="C1151" s="149">
        <v>8</v>
      </c>
      <c r="D1151" s="149" t="s">
        <v>9968</v>
      </c>
      <c r="E1151" s="151">
        <v>295</v>
      </c>
      <c r="F1151" s="152">
        <v>2360</v>
      </c>
      <c r="G1151" s="151">
        <v>14420</v>
      </c>
      <c r="H1151" s="152">
        <v>115360</v>
      </c>
      <c r="I1151" s="151">
        <v>252</v>
      </c>
      <c r="J1151" s="152">
        <v>2016</v>
      </c>
      <c r="K1151" s="151">
        <v>14967</v>
      </c>
      <c r="L1151" s="152">
        <v>119736</v>
      </c>
      <c r="M1151" s="150" t="s">
        <v>52</v>
      </c>
    </row>
    <row r="1152" spans="1:13" ht="30" customHeight="1">
      <c r="A1152" s="149" t="s">
        <v>9908</v>
      </c>
      <c r="B1152" s="149" t="s">
        <v>9909</v>
      </c>
      <c r="C1152" s="149">
        <v>1</v>
      </c>
      <c r="D1152" s="149" t="s">
        <v>9894</v>
      </c>
      <c r="E1152" s="151">
        <v>0</v>
      </c>
      <c r="F1152" s="152">
        <v>0</v>
      </c>
      <c r="G1152" s="151">
        <v>0</v>
      </c>
      <c r="H1152" s="152">
        <v>1469140.9</v>
      </c>
      <c r="I1152" s="151">
        <v>0</v>
      </c>
      <c r="J1152" s="152">
        <v>0</v>
      </c>
      <c r="K1152" s="151">
        <v>0</v>
      </c>
      <c r="L1152" s="152">
        <v>1469140.9</v>
      </c>
      <c r="M1152" s="150" t="s">
        <v>9907</v>
      </c>
    </row>
    <row r="1153" spans="1:13" ht="30" customHeight="1">
      <c r="A1153" s="149" t="s">
        <v>9910</v>
      </c>
      <c r="B1153" s="149" t="s">
        <v>9911</v>
      </c>
      <c r="C1153" s="149">
        <v>1</v>
      </c>
      <c r="D1153" s="149" t="s">
        <v>9894</v>
      </c>
      <c r="E1153" s="151">
        <v>0</v>
      </c>
      <c r="F1153" s="152">
        <v>12931.8</v>
      </c>
      <c r="G1153" s="151">
        <v>0</v>
      </c>
      <c r="H1153" s="152">
        <v>0</v>
      </c>
      <c r="I1153" s="151">
        <v>0</v>
      </c>
      <c r="J1153" s="152">
        <v>0</v>
      </c>
      <c r="K1153" s="151">
        <v>0</v>
      </c>
      <c r="L1153" s="152">
        <v>12931.8</v>
      </c>
      <c r="M1153" s="150" t="s">
        <v>9907</v>
      </c>
    </row>
    <row r="1154" spans="1:13" ht="30" customHeight="1">
      <c r="A1154" s="149" t="s">
        <v>9912</v>
      </c>
      <c r="B1154" s="149" t="s">
        <v>9913</v>
      </c>
      <c r="C1154" s="149">
        <v>1</v>
      </c>
      <c r="D1154" s="149" t="s">
        <v>9894</v>
      </c>
      <c r="E1154" s="151">
        <v>0</v>
      </c>
      <c r="F1154" s="152">
        <v>0</v>
      </c>
      <c r="G1154" s="151">
        <v>0</v>
      </c>
      <c r="H1154" s="152">
        <v>0</v>
      </c>
      <c r="I1154" s="151">
        <v>0</v>
      </c>
      <c r="J1154" s="152">
        <v>23627.1</v>
      </c>
      <c r="K1154" s="151">
        <v>0</v>
      </c>
      <c r="L1154" s="152">
        <v>23627.1</v>
      </c>
      <c r="M1154" s="150" t="s">
        <v>9907</v>
      </c>
    </row>
    <row r="1155" spans="1:13" ht="30" customHeight="1">
      <c r="A1155" s="149" t="s">
        <v>9914</v>
      </c>
      <c r="B1155" s="149" t="s">
        <v>9915</v>
      </c>
      <c r="C1155" s="149">
        <v>1</v>
      </c>
      <c r="D1155" s="149" t="s">
        <v>9894</v>
      </c>
      <c r="E1155" s="151">
        <v>0</v>
      </c>
      <c r="F1155" s="152">
        <v>0</v>
      </c>
      <c r="G1155" s="151">
        <v>0</v>
      </c>
      <c r="H1155" s="152">
        <v>944447.7</v>
      </c>
      <c r="I1155" s="151">
        <v>0</v>
      </c>
      <c r="J1155" s="152">
        <v>0</v>
      </c>
      <c r="K1155" s="151">
        <v>0</v>
      </c>
      <c r="L1155" s="152">
        <v>944447.7</v>
      </c>
      <c r="M1155" s="150" t="s">
        <v>9907</v>
      </c>
    </row>
    <row r="1156" spans="1:13" ht="30" customHeight="1">
      <c r="A1156" s="149" t="s">
        <v>9860</v>
      </c>
      <c r="B1156" s="149"/>
      <c r="C1156" s="149"/>
      <c r="D1156" s="149"/>
      <c r="E1156" s="151"/>
      <c r="F1156" s="152">
        <v>133251</v>
      </c>
      <c r="G1156" s="151"/>
      <c r="H1156" s="152">
        <v>4551616</v>
      </c>
      <c r="I1156" s="151"/>
      <c r="J1156" s="152">
        <v>371394</v>
      </c>
      <c r="K1156" s="151"/>
      <c r="L1156" s="152">
        <v>5056261</v>
      </c>
      <c r="M1156" s="150"/>
    </row>
    <row r="1157" spans="1:13" ht="30" customHeight="1">
      <c r="A1157" s="149"/>
      <c r="B1157" s="149"/>
      <c r="C1157" s="149"/>
      <c r="D1157" s="149"/>
      <c r="E1157" s="151"/>
      <c r="F1157" s="152"/>
      <c r="G1157" s="151"/>
      <c r="H1157" s="152"/>
      <c r="I1157" s="151"/>
      <c r="J1157" s="152"/>
      <c r="K1157" s="151"/>
      <c r="L1157" s="152"/>
      <c r="M1157" s="150"/>
    </row>
    <row r="1158" spans="1:13" ht="30" customHeight="1">
      <c r="A1158" s="149" t="s">
        <v>10291</v>
      </c>
      <c r="B1158" s="149" t="s">
        <v>3256</v>
      </c>
      <c r="C1158" s="149">
        <v>1</v>
      </c>
      <c r="D1158" s="149" t="s">
        <v>1855</v>
      </c>
      <c r="E1158" s="151"/>
      <c r="F1158" s="152"/>
      <c r="G1158" s="151"/>
      <c r="H1158" s="152"/>
      <c r="I1158" s="151"/>
      <c r="J1158" s="152"/>
      <c r="K1158" s="151"/>
      <c r="L1158" s="152"/>
      <c r="M1158" s="150" t="s">
        <v>52</v>
      </c>
    </row>
    <row r="1159" spans="1:13" ht="30" customHeight="1">
      <c r="A1159" s="149" t="s">
        <v>9896</v>
      </c>
      <c r="B1159" s="149" t="s">
        <v>10043</v>
      </c>
      <c r="C1159" s="149">
        <v>1</v>
      </c>
      <c r="D1159" s="149" t="s">
        <v>9897</v>
      </c>
      <c r="E1159" s="151">
        <v>0</v>
      </c>
      <c r="F1159" s="152">
        <v>0</v>
      </c>
      <c r="G1159" s="151">
        <v>106163</v>
      </c>
      <c r="H1159" s="152">
        <v>106163</v>
      </c>
      <c r="I1159" s="151">
        <v>0</v>
      </c>
      <c r="J1159" s="152">
        <v>0</v>
      </c>
      <c r="K1159" s="151">
        <v>106163</v>
      </c>
      <c r="L1159" s="152">
        <v>106163</v>
      </c>
      <c r="M1159" s="150" t="s">
        <v>52</v>
      </c>
    </row>
    <row r="1160" spans="1:13" ht="30" customHeight="1">
      <c r="A1160" s="149" t="s">
        <v>9898</v>
      </c>
      <c r="B1160" s="149" t="s">
        <v>10043</v>
      </c>
      <c r="C1160" s="149">
        <v>4.0999999999999996</v>
      </c>
      <c r="D1160" s="149" t="s">
        <v>9897</v>
      </c>
      <c r="E1160" s="151">
        <v>0</v>
      </c>
      <c r="F1160" s="152">
        <v>0</v>
      </c>
      <c r="G1160" s="151">
        <v>94338</v>
      </c>
      <c r="H1160" s="152">
        <v>386785.8</v>
      </c>
      <c r="I1160" s="151">
        <v>0</v>
      </c>
      <c r="J1160" s="152">
        <v>0</v>
      </c>
      <c r="K1160" s="151">
        <v>94338</v>
      </c>
      <c r="L1160" s="152">
        <v>386785.8</v>
      </c>
      <c r="M1160" s="150" t="s">
        <v>52</v>
      </c>
    </row>
    <row r="1161" spans="1:13" ht="30" customHeight="1">
      <c r="A1161" s="149" t="s">
        <v>10292</v>
      </c>
      <c r="B1161" s="149" t="s">
        <v>10293</v>
      </c>
      <c r="C1161" s="149">
        <v>1.2</v>
      </c>
      <c r="D1161" s="149" t="s">
        <v>9897</v>
      </c>
      <c r="E1161" s="151">
        <v>0</v>
      </c>
      <c r="F1161" s="152">
        <v>0</v>
      </c>
      <c r="G1161" s="151">
        <v>104483</v>
      </c>
      <c r="H1161" s="152">
        <v>125379.6</v>
      </c>
      <c r="I1161" s="151">
        <v>0</v>
      </c>
      <c r="J1161" s="152">
        <v>0</v>
      </c>
      <c r="K1161" s="151">
        <v>104483</v>
      </c>
      <c r="L1161" s="152">
        <v>125379.6</v>
      </c>
      <c r="M1161" s="150" t="s">
        <v>52</v>
      </c>
    </row>
    <row r="1162" spans="1:13" ht="30" customHeight="1">
      <c r="A1162" s="149" t="s">
        <v>10198</v>
      </c>
      <c r="B1162" s="149" t="s">
        <v>10196</v>
      </c>
      <c r="C1162" s="149">
        <v>1</v>
      </c>
      <c r="D1162" s="149" t="s">
        <v>10129</v>
      </c>
      <c r="E1162" s="151">
        <v>5575</v>
      </c>
      <c r="F1162" s="152">
        <v>5575</v>
      </c>
      <c r="G1162" s="151">
        <v>42330</v>
      </c>
      <c r="H1162" s="152">
        <v>42330</v>
      </c>
      <c r="I1162" s="151">
        <v>26290</v>
      </c>
      <c r="J1162" s="152">
        <v>26290</v>
      </c>
      <c r="K1162" s="151">
        <v>74195</v>
      </c>
      <c r="L1162" s="152">
        <v>74195</v>
      </c>
      <c r="M1162" s="150" t="s">
        <v>52</v>
      </c>
    </row>
    <row r="1163" spans="1:13" ht="30" customHeight="1">
      <c r="A1163" s="149" t="s">
        <v>10195</v>
      </c>
      <c r="B1163" s="149" t="s">
        <v>10196</v>
      </c>
      <c r="C1163" s="149">
        <v>1</v>
      </c>
      <c r="D1163" s="149" t="s">
        <v>10129</v>
      </c>
      <c r="E1163" s="151">
        <v>5575</v>
      </c>
      <c r="F1163" s="152">
        <v>5575</v>
      </c>
      <c r="G1163" s="151">
        <v>42332</v>
      </c>
      <c r="H1163" s="152">
        <v>42332</v>
      </c>
      <c r="I1163" s="151">
        <v>26293</v>
      </c>
      <c r="J1163" s="152">
        <v>26293</v>
      </c>
      <c r="K1163" s="151">
        <v>74200</v>
      </c>
      <c r="L1163" s="152">
        <v>74200</v>
      </c>
      <c r="M1163" s="150" t="s">
        <v>52</v>
      </c>
    </row>
    <row r="1164" spans="1:13" ht="30" customHeight="1">
      <c r="A1164" s="149" t="s">
        <v>10197</v>
      </c>
      <c r="B1164" s="149" t="s">
        <v>10196</v>
      </c>
      <c r="C1164" s="149">
        <v>1</v>
      </c>
      <c r="D1164" s="149" t="s">
        <v>10129</v>
      </c>
      <c r="E1164" s="151">
        <v>3633</v>
      </c>
      <c r="F1164" s="152">
        <v>3633</v>
      </c>
      <c r="G1164" s="151">
        <v>28194</v>
      </c>
      <c r="H1164" s="152">
        <v>28194</v>
      </c>
      <c r="I1164" s="151">
        <v>40196</v>
      </c>
      <c r="J1164" s="152">
        <v>40196</v>
      </c>
      <c r="K1164" s="151">
        <v>72023</v>
      </c>
      <c r="L1164" s="152">
        <v>72023</v>
      </c>
      <c r="M1164" s="150" t="s">
        <v>52</v>
      </c>
    </row>
    <row r="1165" spans="1:13" ht="30" customHeight="1">
      <c r="A1165" s="149" t="s">
        <v>9905</v>
      </c>
      <c r="B1165" s="149" t="s">
        <v>9994</v>
      </c>
      <c r="C1165" s="149">
        <v>1</v>
      </c>
      <c r="D1165" s="149" t="s">
        <v>9894</v>
      </c>
      <c r="E1165" s="151">
        <v>0</v>
      </c>
      <c r="F1165" s="152">
        <v>18549.8</v>
      </c>
      <c r="G1165" s="151">
        <v>0</v>
      </c>
      <c r="H1165" s="152">
        <v>0</v>
      </c>
      <c r="I1165" s="151">
        <v>0</v>
      </c>
      <c r="J1165" s="152">
        <v>0</v>
      </c>
      <c r="K1165" s="151">
        <v>0</v>
      </c>
      <c r="L1165" s="152">
        <v>18549.8</v>
      </c>
      <c r="M1165" s="150" t="s">
        <v>9907</v>
      </c>
    </row>
    <row r="1166" spans="1:13" ht="30" customHeight="1">
      <c r="A1166" s="149" t="s">
        <v>9860</v>
      </c>
      <c r="B1166" s="149"/>
      <c r="C1166" s="149"/>
      <c r="D1166" s="149"/>
      <c r="E1166" s="151"/>
      <c r="F1166" s="152">
        <v>33332</v>
      </c>
      <c r="G1166" s="151"/>
      <c r="H1166" s="152">
        <v>731184</v>
      </c>
      <c r="I1166" s="151"/>
      <c r="J1166" s="152">
        <v>92779</v>
      </c>
      <c r="K1166" s="151"/>
      <c r="L1166" s="152">
        <v>857295</v>
      </c>
      <c r="M1166" s="150"/>
    </row>
    <row r="1167" spans="1:13" ht="30" customHeight="1">
      <c r="A1167" s="149"/>
      <c r="B1167" s="149"/>
      <c r="C1167" s="149"/>
      <c r="D1167" s="149"/>
      <c r="E1167" s="151"/>
      <c r="F1167" s="152"/>
      <c r="G1167" s="151"/>
      <c r="H1167" s="152"/>
      <c r="I1167" s="151"/>
      <c r="J1167" s="152"/>
      <c r="K1167" s="151"/>
      <c r="L1167" s="152"/>
      <c r="M1167" s="150"/>
    </row>
    <row r="1168" spans="1:13" ht="30" customHeight="1">
      <c r="A1168" s="149" t="s">
        <v>10294</v>
      </c>
      <c r="B1168" s="149" t="s">
        <v>3258</v>
      </c>
      <c r="C1168" s="149">
        <v>1</v>
      </c>
      <c r="D1168" s="149" t="s">
        <v>1855</v>
      </c>
      <c r="E1168" s="151"/>
      <c r="F1168" s="152"/>
      <c r="G1168" s="151"/>
      <c r="H1168" s="152"/>
      <c r="I1168" s="151"/>
      <c r="J1168" s="152"/>
      <c r="K1168" s="151"/>
      <c r="L1168" s="152"/>
      <c r="M1168" s="150" t="s">
        <v>52</v>
      </c>
    </row>
    <row r="1169" spans="1:13" ht="30" customHeight="1">
      <c r="A1169" s="149" t="s">
        <v>10295</v>
      </c>
      <c r="B1169" s="149" t="s">
        <v>10296</v>
      </c>
      <c r="C1169" s="149">
        <v>1</v>
      </c>
      <c r="D1169" s="149" t="s">
        <v>10129</v>
      </c>
      <c r="E1169" s="151">
        <v>33332</v>
      </c>
      <c r="F1169" s="152">
        <v>33332</v>
      </c>
      <c r="G1169" s="151">
        <v>731184</v>
      </c>
      <c r="H1169" s="152">
        <v>731184</v>
      </c>
      <c r="I1169" s="151">
        <v>92779</v>
      </c>
      <c r="J1169" s="152">
        <v>92779</v>
      </c>
      <c r="K1169" s="151">
        <v>857295</v>
      </c>
      <c r="L1169" s="152">
        <v>857295</v>
      </c>
      <c r="M1169" s="150" t="s">
        <v>52</v>
      </c>
    </row>
    <row r="1170" spans="1:13" ht="30" customHeight="1">
      <c r="A1170" s="149" t="s">
        <v>9892</v>
      </c>
      <c r="B1170" s="149" t="s">
        <v>9893</v>
      </c>
      <c r="C1170" s="149">
        <v>1</v>
      </c>
      <c r="D1170" s="149" t="s">
        <v>9894</v>
      </c>
      <c r="E1170" s="151">
        <v>0</v>
      </c>
      <c r="F1170" s="152">
        <v>0</v>
      </c>
      <c r="G1170" s="151">
        <v>0</v>
      </c>
      <c r="H1170" s="152">
        <v>51182.8</v>
      </c>
      <c r="I1170" s="151">
        <v>0</v>
      </c>
      <c r="J1170" s="152">
        <v>0</v>
      </c>
      <c r="K1170" s="151">
        <v>0</v>
      </c>
      <c r="L1170" s="152">
        <v>51182.8</v>
      </c>
      <c r="M1170" s="150" t="s">
        <v>52</v>
      </c>
    </row>
    <row r="1171" spans="1:13" ht="30" customHeight="1">
      <c r="A1171" s="149" t="s">
        <v>9860</v>
      </c>
      <c r="B1171" s="149"/>
      <c r="C1171" s="149"/>
      <c r="D1171" s="149"/>
      <c r="E1171" s="151"/>
      <c r="F1171" s="152">
        <v>33332</v>
      </c>
      <c r="G1171" s="151"/>
      <c r="H1171" s="152">
        <v>782366</v>
      </c>
      <c r="I1171" s="151"/>
      <c r="J1171" s="152">
        <v>92779</v>
      </c>
      <c r="K1171" s="151"/>
      <c r="L1171" s="152">
        <v>908477</v>
      </c>
      <c r="M1171" s="150"/>
    </row>
    <row r="1172" spans="1:13" ht="30" customHeight="1">
      <c r="A1172" s="149"/>
      <c r="B1172" s="149"/>
      <c r="C1172" s="149"/>
      <c r="D1172" s="149"/>
      <c r="E1172" s="151"/>
      <c r="F1172" s="152"/>
      <c r="G1172" s="151"/>
      <c r="H1172" s="152"/>
      <c r="I1172" s="151"/>
      <c r="J1172" s="152"/>
      <c r="K1172" s="151"/>
      <c r="L1172" s="152"/>
      <c r="M1172" s="150"/>
    </row>
    <row r="1173" spans="1:13" ht="30" customHeight="1">
      <c r="A1173" s="149" t="s">
        <v>10297</v>
      </c>
      <c r="B1173" s="149" t="s">
        <v>3260</v>
      </c>
      <c r="C1173" s="149">
        <v>1</v>
      </c>
      <c r="D1173" s="149" t="s">
        <v>1855</v>
      </c>
      <c r="E1173" s="151"/>
      <c r="F1173" s="152"/>
      <c r="G1173" s="151"/>
      <c r="H1173" s="152"/>
      <c r="I1173" s="151"/>
      <c r="J1173" s="152"/>
      <c r="K1173" s="151"/>
      <c r="L1173" s="152"/>
      <c r="M1173" s="150" t="s">
        <v>52</v>
      </c>
    </row>
    <row r="1174" spans="1:13" ht="30" customHeight="1">
      <c r="A1174" s="149" t="s">
        <v>9896</v>
      </c>
      <c r="B1174" s="149" t="s">
        <v>10043</v>
      </c>
      <c r="C1174" s="149">
        <v>1</v>
      </c>
      <c r="D1174" s="149" t="s">
        <v>9897</v>
      </c>
      <c r="E1174" s="151">
        <v>0</v>
      </c>
      <c r="F1174" s="152">
        <v>0</v>
      </c>
      <c r="G1174" s="151">
        <v>106163</v>
      </c>
      <c r="H1174" s="152">
        <v>106163</v>
      </c>
      <c r="I1174" s="151">
        <v>0</v>
      </c>
      <c r="J1174" s="152">
        <v>0</v>
      </c>
      <c r="K1174" s="151">
        <v>106163</v>
      </c>
      <c r="L1174" s="152">
        <v>106163</v>
      </c>
      <c r="M1174" s="150" t="s">
        <v>52</v>
      </c>
    </row>
    <row r="1175" spans="1:13" ht="30" customHeight="1">
      <c r="A1175" s="149" t="s">
        <v>9898</v>
      </c>
      <c r="B1175" s="149" t="s">
        <v>10043</v>
      </c>
      <c r="C1175" s="149">
        <v>4.0999999999999996</v>
      </c>
      <c r="D1175" s="149" t="s">
        <v>9897</v>
      </c>
      <c r="E1175" s="151">
        <v>0</v>
      </c>
      <c r="F1175" s="152">
        <v>0</v>
      </c>
      <c r="G1175" s="151">
        <v>94338</v>
      </c>
      <c r="H1175" s="152">
        <v>386785.8</v>
      </c>
      <c r="I1175" s="151">
        <v>0</v>
      </c>
      <c r="J1175" s="152">
        <v>0</v>
      </c>
      <c r="K1175" s="151">
        <v>94338</v>
      </c>
      <c r="L1175" s="152">
        <v>386785.8</v>
      </c>
      <c r="M1175" s="150" t="s">
        <v>52</v>
      </c>
    </row>
    <row r="1176" spans="1:13" ht="30" customHeight="1">
      <c r="A1176" s="149" t="s">
        <v>10292</v>
      </c>
      <c r="B1176" s="149" t="s">
        <v>10293</v>
      </c>
      <c r="C1176" s="149">
        <v>1.2</v>
      </c>
      <c r="D1176" s="149" t="s">
        <v>9897</v>
      </c>
      <c r="E1176" s="151">
        <v>0</v>
      </c>
      <c r="F1176" s="152">
        <v>0</v>
      </c>
      <c r="G1176" s="151">
        <v>104483</v>
      </c>
      <c r="H1176" s="152">
        <v>125379.6</v>
      </c>
      <c r="I1176" s="151">
        <v>0</v>
      </c>
      <c r="J1176" s="152">
        <v>0</v>
      </c>
      <c r="K1176" s="151">
        <v>104483</v>
      </c>
      <c r="L1176" s="152">
        <v>125379.6</v>
      </c>
      <c r="M1176" s="150" t="s">
        <v>52</v>
      </c>
    </row>
    <row r="1177" spans="1:13" ht="30" customHeight="1">
      <c r="A1177" s="149" t="s">
        <v>10298</v>
      </c>
      <c r="B1177" s="149" t="s">
        <v>10204</v>
      </c>
      <c r="C1177" s="149">
        <v>1</v>
      </c>
      <c r="D1177" s="149" t="s">
        <v>10129</v>
      </c>
      <c r="E1177" s="151">
        <v>13541</v>
      </c>
      <c r="F1177" s="152">
        <v>13541</v>
      </c>
      <c r="G1177" s="151">
        <v>92196</v>
      </c>
      <c r="H1177" s="152">
        <v>92196</v>
      </c>
      <c r="I1177" s="151">
        <v>26290</v>
      </c>
      <c r="J1177" s="152">
        <v>26290</v>
      </c>
      <c r="K1177" s="151">
        <v>132027</v>
      </c>
      <c r="L1177" s="152">
        <v>132027</v>
      </c>
      <c r="M1177" s="150" t="s">
        <v>52</v>
      </c>
    </row>
    <row r="1178" spans="1:13" ht="30" customHeight="1">
      <c r="A1178" s="149" t="s">
        <v>10203</v>
      </c>
      <c r="B1178" s="149" t="s">
        <v>10204</v>
      </c>
      <c r="C1178" s="149">
        <v>1</v>
      </c>
      <c r="D1178" s="149" t="s">
        <v>10129</v>
      </c>
      <c r="E1178" s="151">
        <v>14590</v>
      </c>
      <c r="F1178" s="152">
        <v>14590</v>
      </c>
      <c r="G1178" s="151">
        <v>68725</v>
      </c>
      <c r="H1178" s="152">
        <v>68725</v>
      </c>
      <c r="I1178" s="151">
        <v>40196</v>
      </c>
      <c r="J1178" s="152">
        <v>40196</v>
      </c>
      <c r="K1178" s="151">
        <v>123511</v>
      </c>
      <c r="L1178" s="152">
        <v>123511</v>
      </c>
      <c r="M1178" s="150" t="s">
        <v>52</v>
      </c>
    </row>
    <row r="1179" spans="1:13" ht="30" customHeight="1">
      <c r="A1179" s="149" t="s">
        <v>10205</v>
      </c>
      <c r="B1179" s="149" t="s">
        <v>10204</v>
      </c>
      <c r="C1179" s="149">
        <v>1</v>
      </c>
      <c r="D1179" s="149" t="s">
        <v>10129</v>
      </c>
      <c r="E1179" s="151">
        <v>13542</v>
      </c>
      <c r="F1179" s="152">
        <v>13542</v>
      </c>
      <c r="G1179" s="151">
        <v>95221</v>
      </c>
      <c r="H1179" s="152">
        <v>95221</v>
      </c>
      <c r="I1179" s="151">
        <v>26293</v>
      </c>
      <c r="J1179" s="152">
        <v>26293</v>
      </c>
      <c r="K1179" s="151">
        <v>135056</v>
      </c>
      <c r="L1179" s="152">
        <v>135056</v>
      </c>
      <c r="M1179" s="150" t="s">
        <v>52</v>
      </c>
    </row>
    <row r="1180" spans="1:13" ht="30" customHeight="1">
      <c r="A1180" s="149" t="s">
        <v>9905</v>
      </c>
      <c r="B1180" s="149" t="s">
        <v>9994</v>
      </c>
      <c r="C1180" s="149">
        <v>1</v>
      </c>
      <c r="D1180" s="149" t="s">
        <v>9894</v>
      </c>
      <c r="E1180" s="151">
        <v>0</v>
      </c>
      <c r="F1180" s="152">
        <v>18549.8</v>
      </c>
      <c r="G1180" s="151">
        <v>0</v>
      </c>
      <c r="H1180" s="152">
        <v>0</v>
      </c>
      <c r="I1180" s="151">
        <v>0</v>
      </c>
      <c r="J1180" s="152">
        <v>0</v>
      </c>
      <c r="K1180" s="151">
        <v>0</v>
      </c>
      <c r="L1180" s="152">
        <v>18549.8</v>
      </c>
      <c r="M1180" s="150" t="s">
        <v>9907</v>
      </c>
    </row>
    <row r="1181" spans="1:13" ht="30" customHeight="1">
      <c r="A1181" s="149" t="s">
        <v>9908</v>
      </c>
      <c r="B1181" s="149" t="s">
        <v>9909</v>
      </c>
      <c r="C1181" s="149">
        <v>1</v>
      </c>
      <c r="D1181" s="149" t="s">
        <v>9894</v>
      </c>
      <c r="E1181" s="151">
        <v>0</v>
      </c>
      <c r="F1181" s="152">
        <v>0</v>
      </c>
      <c r="G1181" s="151">
        <v>0</v>
      </c>
      <c r="H1181" s="152">
        <v>541037.30000000005</v>
      </c>
      <c r="I1181" s="151">
        <v>0</v>
      </c>
      <c r="J1181" s="152">
        <v>0</v>
      </c>
      <c r="K1181" s="151">
        <v>0</v>
      </c>
      <c r="L1181" s="152">
        <v>541037.30000000005</v>
      </c>
      <c r="M1181" s="150" t="s">
        <v>9907</v>
      </c>
    </row>
    <row r="1182" spans="1:13" ht="30" customHeight="1">
      <c r="A1182" s="149" t="s">
        <v>9910</v>
      </c>
      <c r="B1182" s="149" t="s">
        <v>9911</v>
      </c>
      <c r="C1182" s="149">
        <v>1</v>
      </c>
      <c r="D1182" s="149" t="s">
        <v>9894</v>
      </c>
      <c r="E1182" s="151">
        <v>0</v>
      </c>
      <c r="F1182" s="152">
        <v>0</v>
      </c>
      <c r="G1182" s="151">
        <v>0</v>
      </c>
      <c r="H1182" s="152">
        <v>0</v>
      </c>
      <c r="I1182" s="151">
        <v>0</v>
      </c>
      <c r="J1182" s="152">
        <v>0</v>
      </c>
      <c r="K1182" s="151">
        <v>0</v>
      </c>
      <c r="L1182" s="152">
        <v>0</v>
      </c>
      <c r="M1182" s="150" t="s">
        <v>9907</v>
      </c>
    </row>
    <row r="1183" spans="1:13" ht="30" customHeight="1">
      <c r="A1183" s="149" t="s">
        <v>9912</v>
      </c>
      <c r="B1183" s="149" t="s">
        <v>9913</v>
      </c>
      <c r="C1183" s="149">
        <v>1</v>
      </c>
      <c r="D1183" s="149" t="s">
        <v>9894</v>
      </c>
      <c r="E1183" s="151">
        <v>0</v>
      </c>
      <c r="F1183" s="152">
        <v>0</v>
      </c>
      <c r="G1183" s="151">
        <v>0</v>
      </c>
      <c r="H1183" s="152">
        <v>0</v>
      </c>
      <c r="I1183" s="151">
        <v>0</v>
      </c>
      <c r="J1183" s="152">
        <v>0</v>
      </c>
      <c r="K1183" s="151">
        <v>0</v>
      </c>
      <c r="L1183" s="152">
        <v>0</v>
      </c>
      <c r="M1183" s="150" t="s">
        <v>9907</v>
      </c>
    </row>
    <row r="1184" spans="1:13" ht="30" customHeight="1">
      <c r="A1184" s="149" t="s">
        <v>9914</v>
      </c>
      <c r="B1184" s="149" t="s">
        <v>9915</v>
      </c>
      <c r="C1184" s="149">
        <v>1</v>
      </c>
      <c r="D1184" s="149" t="s">
        <v>9894</v>
      </c>
      <c r="E1184" s="151">
        <v>0</v>
      </c>
      <c r="F1184" s="152">
        <v>0</v>
      </c>
      <c r="G1184" s="151">
        <v>0</v>
      </c>
      <c r="H1184" s="152">
        <v>347809.7</v>
      </c>
      <c r="I1184" s="151">
        <v>0</v>
      </c>
      <c r="J1184" s="152">
        <v>0</v>
      </c>
      <c r="K1184" s="151">
        <v>0</v>
      </c>
      <c r="L1184" s="152">
        <v>347809.7</v>
      </c>
      <c r="M1184" s="150" t="s">
        <v>9907</v>
      </c>
    </row>
    <row r="1185" spans="1:13" ht="30" customHeight="1">
      <c r="A1185" s="149" t="s">
        <v>9860</v>
      </c>
      <c r="B1185" s="149"/>
      <c r="C1185" s="149"/>
      <c r="D1185" s="149"/>
      <c r="E1185" s="151"/>
      <c r="F1185" s="152">
        <v>60222</v>
      </c>
      <c r="G1185" s="151"/>
      <c r="H1185" s="152">
        <v>1763317</v>
      </c>
      <c r="I1185" s="151"/>
      <c r="J1185" s="152">
        <v>92779</v>
      </c>
      <c r="K1185" s="151"/>
      <c r="L1185" s="152">
        <v>1916318</v>
      </c>
      <c r="M1185" s="150"/>
    </row>
    <row r="1186" spans="1:13" ht="30" customHeight="1">
      <c r="A1186" s="149"/>
      <c r="B1186" s="149"/>
      <c r="C1186" s="149"/>
      <c r="D1186" s="149"/>
      <c r="E1186" s="151"/>
      <c r="F1186" s="152"/>
      <c r="G1186" s="151"/>
      <c r="H1186" s="152"/>
      <c r="I1186" s="151"/>
      <c r="J1186" s="152"/>
      <c r="K1186" s="151"/>
      <c r="L1186" s="152"/>
      <c r="M1186" s="150"/>
    </row>
    <row r="1187" spans="1:13" ht="30" customHeight="1">
      <c r="A1187" s="149" t="s">
        <v>10299</v>
      </c>
      <c r="B1187" s="149" t="s">
        <v>3262</v>
      </c>
      <c r="C1187" s="149">
        <v>1</v>
      </c>
      <c r="D1187" s="149" t="s">
        <v>1855</v>
      </c>
      <c r="E1187" s="151"/>
      <c r="F1187" s="152"/>
      <c r="G1187" s="151"/>
      <c r="H1187" s="152"/>
      <c r="I1187" s="151"/>
      <c r="J1187" s="152"/>
      <c r="K1187" s="151"/>
      <c r="L1187" s="152"/>
      <c r="M1187" s="150" t="s">
        <v>52</v>
      </c>
    </row>
    <row r="1188" spans="1:13" ht="30" customHeight="1">
      <c r="A1188" s="149" t="s">
        <v>9896</v>
      </c>
      <c r="B1188" s="149" t="s">
        <v>10043</v>
      </c>
      <c r="C1188" s="149">
        <v>2</v>
      </c>
      <c r="D1188" s="149" t="s">
        <v>9897</v>
      </c>
      <c r="E1188" s="151">
        <v>0</v>
      </c>
      <c r="F1188" s="152">
        <v>0</v>
      </c>
      <c r="G1188" s="151">
        <v>106163</v>
      </c>
      <c r="H1188" s="152">
        <v>212326</v>
      </c>
      <c r="I1188" s="151">
        <v>0</v>
      </c>
      <c r="J1188" s="152">
        <v>0</v>
      </c>
      <c r="K1188" s="151">
        <v>106163</v>
      </c>
      <c r="L1188" s="152">
        <v>212326</v>
      </c>
      <c r="M1188" s="150" t="s">
        <v>52</v>
      </c>
    </row>
    <row r="1189" spans="1:13" ht="30" customHeight="1">
      <c r="A1189" s="149" t="s">
        <v>9898</v>
      </c>
      <c r="B1189" s="149" t="s">
        <v>10043</v>
      </c>
      <c r="C1189" s="149">
        <v>8.1999999999999993</v>
      </c>
      <c r="D1189" s="149" t="s">
        <v>9897</v>
      </c>
      <c r="E1189" s="151">
        <v>0</v>
      </c>
      <c r="F1189" s="152">
        <v>0</v>
      </c>
      <c r="G1189" s="151">
        <v>94338</v>
      </c>
      <c r="H1189" s="152">
        <v>773571.6</v>
      </c>
      <c r="I1189" s="151">
        <v>0</v>
      </c>
      <c r="J1189" s="152">
        <v>0</v>
      </c>
      <c r="K1189" s="151">
        <v>94338</v>
      </c>
      <c r="L1189" s="152">
        <v>773571.6</v>
      </c>
      <c r="M1189" s="150" t="s">
        <v>52</v>
      </c>
    </row>
    <row r="1190" spans="1:13" ht="30" customHeight="1">
      <c r="A1190" s="149" t="s">
        <v>10292</v>
      </c>
      <c r="B1190" s="149" t="s">
        <v>10293</v>
      </c>
      <c r="C1190" s="149">
        <v>2.4</v>
      </c>
      <c r="D1190" s="149" t="s">
        <v>9897</v>
      </c>
      <c r="E1190" s="151">
        <v>0</v>
      </c>
      <c r="F1190" s="152">
        <v>0</v>
      </c>
      <c r="G1190" s="151">
        <v>104483</v>
      </c>
      <c r="H1190" s="152">
        <v>250759.2</v>
      </c>
      <c r="I1190" s="151">
        <v>0</v>
      </c>
      <c r="J1190" s="152">
        <v>0</v>
      </c>
      <c r="K1190" s="151">
        <v>104483</v>
      </c>
      <c r="L1190" s="152">
        <v>250759.2</v>
      </c>
      <c r="M1190" s="150" t="s">
        <v>52</v>
      </c>
    </row>
    <row r="1191" spans="1:13" ht="30" customHeight="1">
      <c r="A1191" s="149" t="s">
        <v>10298</v>
      </c>
      <c r="B1191" s="149" t="s">
        <v>10300</v>
      </c>
      <c r="C1191" s="149">
        <v>1</v>
      </c>
      <c r="D1191" s="149" t="s">
        <v>10129</v>
      </c>
      <c r="E1191" s="151">
        <v>7922</v>
      </c>
      <c r="F1191" s="152">
        <v>7922</v>
      </c>
      <c r="G1191" s="151">
        <v>42330</v>
      </c>
      <c r="H1191" s="152">
        <v>42330</v>
      </c>
      <c r="I1191" s="151">
        <v>49764</v>
      </c>
      <c r="J1191" s="152">
        <v>49764</v>
      </c>
      <c r="K1191" s="151">
        <v>100016</v>
      </c>
      <c r="L1191" s="152">
        <v>100016</v>
      </c>
      <c r="M1191" s="150" t="s">
        <v>52</v>
      </c>
    </row>
    <row r="1192" spans="1:13" ht="30" customHeight="1">
      <c r="A1192" s="149" t="s">
        <v>10203</v>
      </c>
      <c r="B1192" s="149" t="s">
        <v>10300</v>
      </c>
      <c r="C1192" s="149">
        <v>1</v>
      </c>
      <c r="D1192" s="149" t="s">
        <v>10129</v>
      </c>
      <c r="E1192" s="151">
        <v>3633</v>
      </c>
      <c r="F1192" s="152">
        <v>3633</v>
      </c>
      <c r="G1192" s="151">
        <v>28194</v>
      </c>
      <c r="H1192" s="152">
        <v>28194</v>
      </c>
      <c r="I1192" s="151">
        <v>40196</v>
      </c>
      <c r="J1192" s="152">
        <v>40196</v>
      </c>
      <c r="K1192" s="151">
        <v>72023</v>
      </c>
      <c r="L1192" s="152">
        <v>72023</v>
      </c>
      <c r="M1192" s="150" t="s">
        <v>52</v>
      </c>
    </row>
    <row r="1193" spans="1:13" ht="30" customHeight="1">
      <c r="A1193" s="149" t="s">
        <v>10205</v>
      </c>
      <c r="B1193" s="149" t="s">
        <v>10300</v>
      </c>
      <c r="C1193" s="149">
        <v>1</v>
      </c>
      <c r="D1193" s="149" t="s">
        <v>10129</v>
      </c>
      <c r="E1193" s="151">
        <v>7922</v>
      </c>
      <c r="F1193" s="152">
        <v>7922</v>
      </c>
      <c r="G1193" s="151">
        <v>42330</v>
      </c>
      <c r="H1193" s="152">
        <v>42330</v>
      </c>
      <c r="I1193" s="151">
        <v>49764</v>
      </c>
      <c r="J1193" s="152">
        <v>49764</v>
      </c>
      <c r="K1193" s="151">
        <v>100016</v>
      </c>
      <c r="L1193" s="152">
        <v>100016</v>
      </c>
      <c r="M1193" s="150" t="s">
        <v>52</v>
      </c>
    </row>
    <row r="1194" spans="1:13" ht="30" customHeight="1">
      <c r="A1194" s="149" t="s">
        <v>9905</v>
      </c>
      <c r="B1194" s="149" t="s">
        <v>9994</v>
      </c>
      <c r="C1194" s="149">
        <v>1</v>
      </c>
      <c r="D1194" s="149" t="s">
        <v>9894</v>
      </c>
      <c r="E1194" s="151">
        <v>0</v>
      </c>
      <c r="F1194" s="152">
        <v>37099.699999999997</v>
      </c>
      <c r="G1194" s="151">
        <v>0</v>
      </c>
      <c r="H1194" s="152">
        <v>0</v>
      </c>
      <c r="I1194" s="151">
        <v>0</v>
      </c>
      <c r="J1194" s="152">
        <v>0</v>
      </c>
      <c r="K1194" s="151">
        <v>0</v>
      </c>
      <c r="L1194" s="152">
        <v>37099.699999999997</v>
      </c>
      <c r="M1194" s="150" t="s">
        <v>9907</v>
      </c>
    </row>
    <row r="1195" spans="1:13" ht="30" customHeight="1">
      <c r="A1195" s="149" t="s">
        <v>9860</v>
      </c>
      <c r="B1195" s="149"/>
      <c r="C1195" s="149"/>
      <c r="D1195" s="149"/>
      <c r="E1195" s="151"/>
      <c r="F1195" s="152">
        <v>56576</v>
      </c>
      <c r="G1195" s="151"/>
      <c r="H1195" s="152">
        <v>1349510</v>
      </c>
      <c r="I1195" s="151"/>
      <c r="J1195" s="152">
        <v>139724</v>
      </c>
      <c r="K1195" s="151"/>
      <c r="L1195" s="152">
        <v>1545810</v>
      </c>
      <c r="M1195" s="150"/>
    </row>
    <row r="1196" spans="1:13" ht="30" customHeight="1">
      <c r="A1196" s="149"/>
      <c r="B1196" s="149"/>
      <c r="C1196" s="149"/>
      <c r="D1196" s="149"/>
      <c r="E1196" s="151"/>
      <c r="F1196" s="152"/>
      <c r="G1196" s="151"/>
      <c r="H1196" s="152"/>
      <c r="I1196" s="151"/>
      <c r="J1196" s="152"/>
      <c r="K1196" s="151"/>
      <c r="L1196" s="152"/>
      <c r="M1196" s="150"/>
    </row>
    <row r="1197" spans="1:13" ht="30" customHeight="1">
      <c r="A1197" s="149" t="s">
        <v>10301</v>
      </c>
      <c r="B1197" s="149" t="s">
        <v>3264</v>
      </c>
      <c r="C1197" s="149">
        <v>1</v>
      </c>
      <c r="D1197" s="149" t="s">
        <v>1855</v>
      </c>
      <c r="E1197" s="151"/>
      <c r="F1197" s="152"/>
      <c r="G1197" s="151"/>
      <c r="H1197" s="152"/>
      <c r="I1197" s="151"/>
      <c r="J1197" s="152"/>
      <c r="K1197" s="151"/>
      <c r="L1197" s="152"/>
      <c r="M1197" s="150" t="s">
        <v>52</v>
      </c>
    </row>
    <row r="1198" spans="1:13" ht="30" customHeight="1">
      <c r="A1198" s="149" t="s">
        <v>10295</v>
      </c>
      <c r="B1198" s="149" t="s">
        <v>10302</v>
      </c>
      <c r="C1198" s="149">
        <v>1</v>
      </c>
      <c r="D1198" s="149" t="s">
        <v>10129</v>
      </c>
      <c r="E1198" s="151">
        <v>56576</v>
      </c>
      <c r="F1198" s="152">
        <v>56576</v>
      </c>
      <c r="G1198" s="151">
        <v>1349510</v>
      </c>
      <c r="H1198" s="152">
        <v>1349510</v>
      </c>
      <c r="I1198" s="151">
        <v>139724</v>
      </c>
      <c r="J1198" s="152">
        <v>139724</v>
      </c>
      <c r="K1198" s="151">
        <v>1545810</v>
      </c>
      <c r="L1198" s="152">
        <v>1545810</v>
      </c>
      <c r="M1198" s="150" t="s">
        <v>52</v>
      </c>
    </row>
    <row r="1199" spans="1:13" ht="30" customHeight="1">
      <c r="A1199" s="149" t="s">
        <v>9892</v>
      </c>
      <c r="B1199" s="149" t="s">
        <v>9893</v>
      </c>
      <c r="C1199" s="149">
        <v>1</v>
      </c>
      <c r="D1199" s="149" t="s">
        <v>9894</v>
      </c>
      <c r="E1199" s="151">
        <v>0</v>
      </c>
      <c r="F1199" s="152">
        <v>0</v>
      </c>
      <c r="G1199" s="151">
        <v>0</v>
      </c>
      <c r="H1199" s="152">
        <v>94465.7</v>
      </c>
      <c r="I1199" s="151">
        <v>0</v>
      </c>
      <c r="J1199" s="152">
        <v>0</v>
      </c>
      <c r="K1199" s="151">
        <v>0</v>
      </c>
      <c r="L1199" s="152">
        <v>94465.7</v>
      </c>
      <c r="M1199" s="150" t="s">
        <v>52</v>
      </c>
    </row>
    <row r="1200" spans="1:13" ht="30" customHeight="1">
      <c r="A1200" s="149" t="s">
        <v>9860</v>
      </c>
      <c r="B1200" s="149"/>
      <c r="C1200" s="149"/>
      <c r="D1200" s="149"/>
      <c r="E1200" s="151"/>
      <c r="F1200" s="152">
        <v>56576</v>
      </c>
      <c r="G1200" s="151"/>
      <c r="H1200" s="152">
        <v>1443975</v>
      </c>
      <c r="I1200" s="151"/>
      <c r="J1200" s="152">
        <v>139724</v>
      </c>
      <c r="K1200" s="151"/>
      <c r="L1200" s="152">
        <v>1640275</v>
      </c>
      <c r="M1200" s="150"/>
    </row>
    <row r="1201" spans="1:13" ht="30" customHeight="1">
      <c r="A1201" s="149"/>
      <c r="B1201" s="149"/>
      <c r="C1201" s="149"/>
      <c r="D1201" s="149"/>
      <c r="E1201" s="151"/>
      <c r="F1201" s="152"/>
      <c r="G1201" s="151"/>
      <c r="H1201" s="152"/>
      <c r="I1201" s="151"/>
      <c r="J1201" s="152"/>
      <c r="K1201" s="151"/>
      <c r="L1201" s="152"/>
      <c r="M1201" s="150"/>
    </row>
    <row r="1202" spans="1:13" ht="30" customHeight="1">
      <c r="A1202" s="149" t="s">
        <v>10303</v>
      </c>
      <c r="B1202" s="149" t="s">
        <v>2096</v>
      </c>
      <c r="C1202" s="149">
        <v>1</v>
      </c>
      <c r="D1202" s="149" t="s">
        <v>1855</v>
      </c>
      <c r="E1202" s="151"/>
      <c r="F1202" s="152"/>
      <c r="G1202" s="151"/>
      <c r="H1202" s="152"/>
      <c r="I1202" s="151"/>
      <c r="J1202" s="152"/>
      <c r="K1202" s="151"/>
      <c r="L1202" s="152"/>
      <c r="M1202" s="150" t="s">
        <v>52</v>
      </c>
    </row>
    <row r="1203" spans="1:13" ht="30" customHeight="1">
      <c r="A1203" s="149" t="s">
        <v>9896</v>
      </c>
      <c r="B1203" s="149" t="s">
        <v>10043</v>
      </c>
      <c r="C1203" s="149">
        <v>1.4</v>
      </c>
      <c r="D1203" s="149" t="s">
        <v>9897</v>
      </c>
      <c r="E1203" s="151">
        <v>0</v>
      </c>
      <c r="F1203" s="152">
        <v>0</v>
      </c>
      <c r="G1203" s="151">
        <v>106163</v>
      </c>
      <c r="H1203" s="152">
        <v>148628.20000000001</v>
      </c>
      <c r="I1203" s="151">
        <v>0</v>
      </c>
      <c r="J1203" s="152">
        <v>0</v>
      </c>
      <c r="K1203" s="151">
        <v>106163</v>
      </c>
      <c r="L1203" s="152">
        <v>148628.20000000001</v>
      </c>
      <c r="M1203" s="150" t="s">
        <v>52</v>
      </c>
    </row>
    <row r="1204" spans="1:13" ht="30" customHeight="1">
      <c r="A1204" s="149" t="s">
        <v>9898</v>
      </c>
      <c r="B1204" s="149" t="s">
        <v>10043</v>
      </c>
      <c r="C1204" s="149">
        <v>5.7</v>
      </c>
      <c r="D1204" s="149" t="s">
        <v>9897</v>
      </c>
      <c r="E1204" s="151">
        <v>0</v>
      </c>
      <c r="F1204" s="152">
        <v>0</v>
      </c>
      <c r="G1204" s="151">
        <v>94338</v>
      </c>
      <c r="H1204" s="152">
        <v>537726.6</v>
      </c>
      <c r="I1204" s="151">
        <v>0</v>
      </c>
      <c r="J1204" s="152">
        <v>0</v>
      </c>
      <c r="K1204" s="151">
        <v>94338</v>
      </c>
      <c r="L1204" s="152">
        <v>537726.6</v>
      </c>
      <c r="M1204" s="150" t="s">
        <v>52</v>
      </c>
    </row>
    <row r="1205" spans="1:13" ht="30" customHeight="1">
      <c r="A1205" s="149" t="s">
        <v>10292</v>
      </c>
      <c r="B1205" s="149" t="s">
        <v>10293</v>
      </c>
      <c r="C1205" s="149">
        <v>1.6</v>
      </c>
      <c r="D1205" s="149" t="s">
        <v>9897</v>
      </c>
      <c r="E1205" s="151">
        <v>0</v>
      </c>
      <c r="F1205" s="152">
        <v>0</v>
      </c>
      <c r="G1205" s="151">
        <v>104483</v>
      </c>
      <c r="H1205" s="152">
        <v>167172.79999999999</v>
      </c>
      <c r="I1205" s="151">
        <v>0</v>
      </c>
      <c r="J1205" s="152">
        <v>0</v>
      </c>
      <c r="K1205" s="151">
        <v>104483</v>
      </c>
      <c r="L1205" s="152">
        <v>167172.79999999999</v>
      </c>
      <c r="M1205" s="150" t="s">
        <v>52</v>
      </c>
    </row>
    <row r="1206" spans="1:13" ht="30" customHeight="1">
      <c r="A1206" s="149" t="s">
        <v>10195</v>
      </c>
      <c r="B1206" s="149" t="s">
        <v>10196</v>
      </c>
      <c r="C1206" s="149">
        <v>1</v>
      </c>
      <c r="D1206" s="149" t="s">
        <v>10129</v>
      </c>
      <c r="E1206" s="151">
        <v>5575</v>
      </c>
      <c r="F1206" s="152">
        <v>5575</v>
      </c>
      <c r="G1206" s="151">
        <v>42332</v>
      </c>
      <c r="H1206" s="152">
        <v>42332</v>
      </c>
      <c r="I1206" s="151">
        <v>26293</v>
      </c>
      <c r="J1206" s="152">
        <v>26293</v>
      </c>
      <c r="K1206" s="151">
        <v>74200</v>
      </c>
      <c r="L1206" s="152">
        <v>74200</v>
      </c>
      <c r="M1206" s="150" t="s">
        <v>52</v>
      </c>
    </row>
    <row r="1207" spans="1:13" ht="30" customHeight="1">
      <c r="A1207" s="149" t="s">
        <v>10197</v>
      </c>
      <c r="B1207" s="149" t="s">
        <v>10196</v>
      </c>
      <c r="C1207" s="149">
        <v>1</v>
      </c>
      <c r="D1207" s="149" t="s">
        <v>10129</v>
      </c>
      <c r="E1207" s="151">
        <v>3633</v>
      </c>
      <c r="F1207" s="152">
        <v>3633</v>
      </c>
      <c r="G1207" s="151">
        <v>28194</v>
      </c>
      <c r="H1207" s="152">
        <v>28194</v>
      </c>
      <c r="I1207" s="151">
        <v>40196</v>
      </c>
      <c r="J1207" s="152">
        <v>40196</v>
      </c>
      <c r="K1207" s="151">
        <v>72023</v>
      </c>
      <c r="L1207" s="152">
        <v>72023</v>
      </c>
      <c r="M1207" s="150" t="s">
        <v>52</v>
      </c>
    </row>
    <row r="1208" spans="1:13" ht="30" customHeight="1">
      <c r="A1208" s="149" t="s">
        <v>10198</v>
      </c>
      <c r="B1208" s="149" t="s">
        <v>10196</v>
      </c>
      <c r="C1208" s="149">
        <v>1</v>
      </c>
      <c r="D1208" s="149" t="s">
        <v>10129</v>
      </c>
      <c r="E1208" s="151">
        <v>5575</v>
      </c>
      <c r="F1208" s="152">
        <v>5575</v>
      </c>
      <c r="G1208" s="151">
        <v>42330</v>
      </c>
      <c r="H1208" s="152">
        <v>42330</v>
      </c>
      <c r="I1208" s="151">
        <v>26290</v>
      </c>
      <c r="J1208" s="152">
        <v>26290</v>
      </c>
      <c r="K1208" s="151">
        <v>74195</v>
      </c>
      <c r="L1208" s="152">
        <v>74195</v>
      </c>
      <c r="M1208" s="150" t="s">
        <v>52</v>
      </c>
    </row>
    <row r="1209" spans="1:13" ht="30" customHeight="1">
      <c r="A1209" s="149" t="s">
        <v>9905</v>
      </c>
      <c r="B1209" s="149" t="s">
        <v>9994</v>
      </c>
      <c r="C1209" s="149">
        <v>1</v>
      </c>
      <c r="D1209" s="149" t="s">
        <v>9894</v>
      </c>
      <c r="E1209" s="151">
        <v>0</v>
      </c>
      <c r="F1209" s="152">
        <v>25605.8</v>
      </c>
      <c r="G1209" s="151">
        <v>0</v>
      </c>
      <c r="H1209" s="152">
        <v>0</v>
      </c>
      <c r="I1209" s="151">
        <v>0</v>
      </c>
      <c r="J1209" s="152">
        <v>0</v>
      </c>
      <c r="K1209" s="151">
        <v>0</v>
      </c>
      <c r="L1209" s="152">
        <v>25605.8</v>
      </c>
      <c r="M1209" s="150" t="s">
        <v>9907</v>
      </c>
    </row>
    <row r="1210" spans="1:13" ht="30" customHeight="1">
      <c r="A1210" s="149" t="s">
        <v>9860</v>
      </c>
      <c r="B1210" s="149"/>
      <c r="C1210" s="149"/>
      <c r="D1210" s="149"/>
      <c r="E1210" s="151"/>
      <c r="F1210" s="152">
        <v>40388</v>
      </c>
      <c r="G1210" s="151"/>
      <c r="H1210" s="152">
        <v>966383</v>
      </c>
      <c r="I1210" s="151"/>
      <c r="J1210" s="152">
        <v>92779</v>
      </c>
      <c r="K1210" s="151"/>
      <c r="L1210" s="152">
        <v>1099550</v>
      </c>
      <c r="M1210" s="150"/>
    </row>
    <row r="1211" spans="1:13" ht="30" customHeight="1">
      <c r="A1211" s="149"/>
      <c r="B1211" s="149"/>
      <c r="C1211" s="149"/>
      <c r="D1211" s="149"/>
      <c r="E1211" s="151"/>
      <c r="F1211" s="152"/>
      <c r="G1211" s="151"/>
      <c r="H1211" s="152"/>
      <c r="I1211" s="151"/>
      <c r="J1211" s="152"/>
      <c r="K1211" s="151"/>
      <c r="L1211" s="152"/>
      <c r="M1211" s="150"/>
    </row>
    <row r="1212" spans="1:13" ht="30" customHeight="1">
      <c r="A1212" s="149" t="s">
        <v>10304</v>
      </c>
      <c r="B1212" s="149" t="s">
        <v>3267</v>
      </c>
      <c r="C1212" s="149">
        <v>1</v>
      </c>
      <c r="D1212" s="149" t="s">
        <v>1855</v>
      </c>
      <c r="E1212" s="151"/>
      <c r="F1212" s="152"/>
      <c r="G1212" s="151"/>
      <c r="H1212" s="152"/>
      <c r="I1212" s="151"/>
      <c r="J1212" s="152"/>
      <c r="K1212" s="151"/>
      <c r="L1212" s="152"/>
      <c r="M1212" s="150" t="s">
        <v>52</v>
      </c>
    </row>
    <row r="1213" spans="1:13" ht="30" customHeight="1">
      <c r="A1213" s="149" t="s">
        <v>10295</v>
      </c>
      <c r="B1213" s="149" t="s">
        <v>10305</v>
      </c>
      <c r="C1213" s="149">
        <v>1</v>
      </c>
      <c r="D1213" s="149" t="s">
        <v>10129</v>
      </c>
      <c r="E1213" s="151">
        <v>40388</v>
      </c>
      <c r="F1213" s="152">
        <v>40388</v>
      </c>
      <c r="G1213" s="151">
        <v>966383</v>
      </c>
      <c r="H1213" s="152">
        <v>966383</v>
      </c>
      <c r="I1213" s="151">
        <v>92779</v>
      </c>
      <c r="J1213" s="152">
        <v>92779</v>
      </c>
      <c r="K1213" s="151">
        <v>1099550</v>
      </c>
      <c r="L1213" s="152">
        <v>1099550</v>
      </c>
      <c r="M1213" s="150" t="s">
        <v>52</v>
      </c>
    </row>
    <row r="1214" spans="1:13" ht="30" customHeight="1">
      <c r="A1214" s="149" t="s">
        <v>9892</v>
      </c>
      <c r="B1214" s="149" t="s">
        <v>9893</v>
      </c>
      <c r="C1214" s="149">
        <v>1</v>
      </c>
      <c r="D1214" s="149" t="s">
        <v>9894</v>
      </c>
      <c r="E1214" s="151">
        <v>0</v>
      </c>
      <c r="F1214" s="152">
        <v>0</v>
      </c>
      <c r="G1214" s="151">
        <v>0</v>
      </c>
      <c r="H1214" s="152">
        <v>67646.8</v>
      </c>
      <c r="I1214" s="151">
        <v>0</v>
      </c>
      <c r="J1214" s="152">
        <v>0</v>
      </c>
      <c r="K1214" s="151">
        <v>0</v>
      </c>
      <c r="L1214" s="152">
        <v>67646.8</v>
      </c>
      <c r="M1214" s="150" t="s">
        <v>52</v>
      </c>
    </row>
    <row r="1215" spans="1:13" ht="30" customHeight="1">
      <c r="A1215" s="149" t="s">
        <v>9860</v>
      </c>
      <c r="B1215" s="149"/>
      <c r="C1215" s="149"/>
      <c r="D1215" s="149"/>
      <c r="E1215" s="151"/>
      <c r="F1215" s="152">
        <v>40388</v>
      </c>
      <c r="G1215" s="151"/>
      <c r="H1215" s="152">
        <v>1034029</v>
      </c>
      <c r="I1215" s="151"/>
      <c r="J1215" s="152">
        <v>92779</v>
      </c>
      <c r="K1215" s="151"/>
      <c r="L1215" s="152">
        <v>1167196</v>
      </c>
      <c r="M1215" s="150"/>
    </row>
    <row r="1216" spans="1:13" ht="30" customHeight="1">
      <c r="A1216" s="149"/>
      <c r="B1216" s="149"/>
      <c r="C1216" s="149"/>
      <c r="D1216" s="149"/>
      <c r="E1216" s="151"/>
      <c r="F1216" s="152"/>
      <c r="G1216" s="151"/>
      <c r="H1216" s="152"/>
      <c r="I1216" s="151"/>
      <c r="J1216" s="152"/>
      <c r="K1216" s="151"/>
      <c r="L1216" s="152"/>
      <c r="M1216" s="150"/>
    </row>
    <row r="1217" spans="1:13" ht="30" customHeight="1">
      <c r="A1217" s="149" t="s">
        <v>10306</v>
      </c>
      <c r="B1217" s="149" t="s">
        <v>3269</v>
      </c>
      <c r="C1217" s="149">
        <v>1</v>
      </c>
      <c r="D1217" s="149" t="s">
        <v>1855</v>
      </c>
      <c r="E1217" s="151"/>
      <c r="F1217" s="152"/>
      <c r="G1217" s="151"/>
      <c r="H1217" s="152"/>
      <c r="I1217" s="151"/>
      <c r="J1217" s="152"/>
      <c r="K1217" s="151"/>
      <c r="L1217" s="152"/>
      <c r="M1217" s="150" t="s">
        <v>52</v>
      </c>
    </row>
    <row r="1218" spans="1:13" ht="30" customHeight="1">
      <c r="A1218" s="149" t="s">
        <v>9896</v>
      </c>
      <c r="B1218" s="149" t="s">
        <v>10043</v>
      </c>
      <c r="C1218" s="149">
        <v>1.4</v>
      </c>
      <c r="D1218" s="149" t="s">
        <v>9897</v>
      </c>
      <c r="E1218" s="151">
        <v>0</v>
      </c>
      <c r="F1218" s="152">
        <v>0</v>
      </c>
      <c r="G1218" s="151">
        <v>106163</v>
      </c>
      <c r="H1218" s="152">
        <v>148628.20000000001</v>
      </c>
      <c r="I1218" s="151">
        <v>0</v>
      </c>
      <c r="J1218" s="152">
        <v>0</v>
      </c>
      <c r="K1218" s="151">
        <v>106163</v>
      </c>
      <c r="L1218" s="152">
        <v>148628.20000000001</v>
      </c>
      <c r="M1218" s="150" t="s">
        <v>52</v>
      </c>
    </row>
    <row r="1219" spans="1:13" ht="30" customHeight="1">
      <c r="A1219" s="149" t="s">
        <v>9898</v>
      </c>
      <c r="B1219" s="149" t="s">
        <v>10043</v>
      </c>
      <c r="C1219" s="149">
        <v>5.7</v>
      </c>
      <c r="D1219" s="149" t="s">
        <v>9897</v>
      </c>
      <c r="E1219" s="151">
        <v>0</v>
      </c>
      <c r="F1219" s="152">
        <v>0</v>
      </c>
      <c r="G1219" s="151">
        <v>94338</v>
      </c>
      <c r="H1219" s="152">
        <v>537726.6</v>
      </c>
      <c r="I1219" s="151">
        <v>0</v>
      </c>
      <c r="J1219" s="152">
        <v>0</v>
      </c>
      <c r="K1219" s="151">
        <v>94338</v>
      </c>
      <c r="L1219" s="152">
        <v>537726.6</v>
      </c>
      <c r="M1219" s="150" t="s">
        <v>52</v>
      </c>
    </row>
    <row r="1220" spans="1:13" ht="30" customHeight="1">
      <c r="A1220" s="149" t="s">
        <v>10292</v>
      </c>
      <c r="B1220" s="149" t="s">
        <v>10293</v>
      </c>
      <c r="C1220" s="149">
        <v>1.6</v>
      </c>
      <c r="D1220" s="149" t="s">
        <v>9897</v>
      </c>
      <c r="E1220" s="151">
        <v>0</v>
      </c>
      <c r="F1220" s="152">
        <v>0</v>
      </c>
      <c r="G1220" s="151">
        <v>104483</v>
      </c>
      <c r="H1220" s="152">
        <v>167172.79999999999</v>
      </c>
      <c r="I1220" s="151">
        <v>0</v>
      </c>
      <c r="J1220" s="152">
        <v>0</v>
      </c>
      <c r="K1220" s="151">
        <v>104483</v>
      </c>
      <c r="L1220" s="152">
        <v>167172.79999999999</v>
      </c>
      <c r="M1220" s="150" t="s">
        <v>52</v>
      </c>
    </row>
    <row r="1221" spans="1:13" ht="30" customHeight="1">
      <c r="A1221" s="149" t="s">
        <v>10205</v>
      </c>
      <c r="B1221" s="149" t="s">
        <v>10204</v>
      </c>
      <c r="C1221" s="149">
        <v>1</v>
      </c>
      <c r="D1221" s="149" t="s">
        <v>10129</v>
      </c>
      <c r="E1221" s="151">
        <v>13542</v>
      </c>
      <c r="F1221" s="152">
        <v>13542</v>
      </c>
      <c r="G1221" s="151">
        <v>95221</v>
      </c>
      <c r="H1221" s="152">
        <v>95221</v>
      </c>
      <c r="I1221" s="151">
        <v>26293</v>
      </c>
      <c r="J1221" s="152">
        <v>26293</v>
      </c>
      <c r="K1221" s="151">
        <v>135056</v>
      </c>
      <c r="L1221" s="152">
        <v>135056</v>
      </c>
      <c r="M1221" s="150" t="s">
        <v>52</v>
      </c>
    </row>
    <row r="1222" spans="1:13" ht="30" customHeight="1">
      <c r="A1222" s="149" t="s">
        <v>10203</v>
      </c>
      <c r="B1222" s="149" t="s">
        <v>10204</v>
      </c>
      <c r="C1222" s="149">
        <v>1</v>
      </c>
      <c r="D1222" s="149" t="s">
        <v>10129</v>
      </c>
      <c r="E1222" s="151">
        <v>14590</v>
      </c>
      <c r="F1222" s="152">
        <v>14590</v>
      </c>
      <c r="G1222" s="151">
        <v>68725</v>
      </c>
      <c r="H1222" s="152">
        <v>68725</v>
      </c>
      <c r="I1222" s="151">
        <v>40196</v>
      </c>
      <c r="J1222" s="152">
        <v>40196</v>
      </c>
      <c r="K1222" s="151">
        <v>123511</v>
      </c>
      <c r="L1222" s="152">
        <v>123511</v>
      </c>
      <c r="M1222" s="150" t="s">
        <v>52</v>
      </c>
    </row>
    <row r="1223" spans="1:13" ht="30" customHeight="1">
      <c r="A1223" s="149" t="s">
        <v>10298</v>
      </c>
      <c r="B1223" s="149" t="s">
        <v>10204</v>
      </c>
      <c r="C1223" s="149">
        <v>1</v>
      </c>
      <c r="D1223" s="149" t="s">
        <v>10129</v>
      </c>
      <c r="E1223" s="151">
        <v>13541</v>
      </c>
      <c r="F1223" s="152">
        <v>13541</v>
      </c>
      <c r="G1223" s="151">
        <v>92196</v>
      </c>
      <c r="H1223" s="152">
        <v>92196</v>
      </c>
      <c r="I1223" s="151">
        <v>26290</v>
      </c>
      <c r="J1223" s="152">
        <v>26290</v>
      </c>
      <c r="K1223" s="151">
        <v>132027</v>
      </c>
      <c r="L1223" s="152">
        <v>132027</v>
      </c>
      <c r="M1223" s="150" t="s">
        <v>52</v>
      </c>
    </row>
    <row r="1224" spans="1:13" ht="30" customHeight="1">
      <c r="A1224" s="149" t="s">
        <v>9905</v>
      </c>
      <c r="B1224" s="149" t="s">
        <v>9994</v>
      </c>
      <c r="C1224" s="149">
        <v>1</v>
      </c>
      <c r="D1224" s="149" t="s">
        <v>9894</v>
      </c>
      <c r="E1224" s="151">
        <v>0</v>
      </c>
      <c r="F1224" s="152">
        <v>25605.8</v>
      </c>
      <c r="G1224" s="151">
        <v>0</v>
      </c>
      <c r="H1224" s="152">
        <v>0</v>
      </c>
      <c r="I1224" s="151">
        <v>0</v>
      </c>
      <c r="J1224" s="152">
        <v>0</v>
      </c>
      <c r="K1224" s="151">
        <v>0</v>
      </c>
      <c r="L1224" s="152">
        <v>25605.8</v>
      </c>
      <c r="M1224" s="150" t="s">
        <v>9907</v>
      </c>
    </row>
    <row r="1225" spans="1:13" ht="30" customHeight="1">
      <c r="A1225" s="149" t="s">
        <v>9908</v>
      </c>
      <c r="B1225" s="149" t="s">
        <v>9909</v>
      </c>
      <c r="C1225" s="149">
        <v>1</v>
      </c>
      <c r="D1225" s="149" t="s">
        <v>9894</v>
      </c>
      <c r="E1225" s="151">
        <v>0</v>
      </c>
      <c r="F1225" s="152">
        <v>0</v>
      </c>
      <c r="G1225" s="151">
        <v>0</v>
      </c>
      <c r="H1225" s="152">
        <v>746836.6</v>
      </c>
      <c r="I1225" s="151">
        <v>0</v>
      </c>
      <c r="J1225" s="152">
        <v>0</v>
      </c>
      <c r="K1225" s="151">
        <v>0</v>
      </c>
      <c r="L1225" s="152">
        <v>746836.6</v>
      </c>
      <c r="M1225" s="150" t="s">
        <v>9907</v>
      </c>
    </row>
    <row r="1226" spans="1:13" ht="30" customHeight="1">
      <c r="A1226" s="149" t="s">
        <v>9910</v>
      </c>
      <c r="B1226" s="149" t="s">
        <v>9911</v>
      </c>
      <c r="C1226" s="149">
        <v>1</v>
      </c>
      <c r="D1226" s="149" t="s">
        <v>9894</v>
      </c>
      <c r="E1226" s="151">
        <v>0</v>
      </c>
      <c r="F1226" s="152">
        <v>0</v>
      </c>
      <c r="G1226" s="151">
        <v>0</v>
      </c>
      <c r="H1226" s="152">
        <v>0</v>
      </c>
      <c r="I1226" s="151">
        <v>0</v>
      </c>
      <c r="J1226" s="152">
        <v>0</v>
      </c>
      <c r="K1226" s="151">
        <v>0</v>
      </c>
      <c r="L1226" s="152">
        <v>0</v>
      </c>
      <c r="M1226" s="150" t="s">
        <v>9907</v>
      </c>
    </row>
    <row r="1227" spans="1:13" ht="30" customHeight="1">
      <c r="A1227" s="149" t="s">
        <v>9912</v>
      </c>
      <c r="B1227" s="149" t="s">
        <v>9913</v>
      </c>
      <c r="C1227" s="149">
        <v>1</v>
      </c>
      <c r="D1227" s="149" t="s">
        <v>9894</v>
      </c>
      <c r="E1227" s="151">
        <v>0</v>
      </c>
      <c r="F1227" s="152">
        <v>0</v>
      </c>
      <c r="G1227" s="151">
        <v>0</v>
      </c>
      <c r="H1227" s="152">
        <v>0</v>
      </c>
      <c r="I1227" s="151">
        <v>0</v>
      </c>
      <c r="J1227" s="152">
        <v>0</v>
      </c>
      <c r="K1227" s="151">
        <v>0</v>
      </c>
      <c r="L1227" s="152">
        <v>0</v>
      </c>
      <c r="M1227" s="150" t="s">
        <v>9907</v>
      </c>
    </row>
    <row r="1228" spans="1:13" ht="30" customHeight="1">
      <c r="A1228" s="149" t="s">
        <v>9914</v>
      </c>
      <c r="B1228" s="149" t="s">
        <v>9915</v>
      </c>
      <c r="C1228" s="149">
        <v>1</v>
      </c>
      <c r="D1228" s="149" t="s">
        <v>9894</v>
      </c>
      <c r="E1228" s="151">
        <v>0</v>
      </c>
      <c r="F1228" s="152">
        <v>0</v>
      </c>
      <c r="G1228" s="151">
        <v>0</v>
      </c>
      <c r="H1228" s="152">
        <v>480109.2</v>
      </c>
      <c r="I1228" s="151">
        <v>0</v>
      </c>
      <c r="J1228" s="152">
        <v>0</v>
      </c>
      <c r="K1228" s="151">
        <v>0</v>
      </c>
      <c r="L1228" s="152">
        <v>480109.2</v>
      </c>
      <c r="M1228" s="150" t="s">
        <v>9907</v>
      </c>
    </row>
    <row r="1229" spans="1:13" ht="30" customHeight="1">
      <c r="A1229" s="149" t="s">
        <v>9860</v>
      </c>
      <c r="B1229" s="149"/>
      <c r="C1229" s="149"/>
      <c r="D1229" s="149"/>
      <c r="E1229" s="151"/>
      <c r="F1229" s="152">
        <v>67278</v>
      </c>
      <c r="G1229" s="151"/>
      <c r="H1229" s="152">
        <v>2336615</v>
      </c>
      <c r="I1229" s="151"/>
      <c r="J1229" s="152">
        <v>92779</v>
      </c>
      <c r="K1229" s="151"/>
      <c r="L1229" s="152">
        <v>2496672</v>
      </c>
      <c r="M1229" s="150"/>
    </row>
    <row r="1230" spans="1:13" ht="30" customHeight="1">
      <c r="A1230" s="149"/>
      <c r="B1230" s="149"/>
      <c r="C1230" s="149"/>
      <c r="D1230" s="149"/>
      <c r="E1230" s="151"/>
      <c r="F1230" s="152"/>
      <c r="G1230" s="151"/>
      <c r="H1230" s="152"/>
      <c r="I1230" s="151"/>
      <c r="J1230" s="152"/>
      <c r="K1230" s="151"/>
      <c r="L1230" s="152"/>
      <c r="M1230" s="150"/>
    </row>
    <row r="1231" spans="1:13" ht="30" customHeight="1">
      <c r="A1231" s="149" t="s">
        <v>10307</v>
      </c>
      <c r="B1231" s="149" t="s">
        <v>3271</v>
      </c>
      <c r="C1231" s="149">
        <v>1</v>
      </c>
      <c r="D1231" s="149" t="s">
        <v>69</v>
      </c>
      <c r="E1231" s="151"/>
      <c r="F1231" s="152"/>
      <c r="G1231" s="151"/>
      <c r="H1231" s="152"/>
      <c r="I1231" s="151"/>
      <c r="J1231" s="152"/>
      <c r="K1231" s="151"/>
      <c r="L1231" s="152"/>
      <c r="M1231" s="150" t="s">
        <v>52</v>
      </c>
    </row>
    <row r="1232" spans="1:13" ht="30" customHeight="1">
      <c r="A1232" s="149" t="s">
        <v>10308</v>
      </c>
      <c r="B1232" s="149" t="s">
        <v>10309</v>
      </c>
      <c r="C1232" s="149">
        <v>1</v>
      </c>
      <c r="D1232" s="149" t="s">
        <v>9990</v>
      </c>
      <c r="E1232" s="151">
        <v>0</v>
      </c>
      <c r="F1232" s="152">
        <v>0</v>
      </c>
      <c r="G1232" s="151">
        <v>0</v>
      </c>
      <c r="H1232" s="152">
        <v>0</v>
      </c>
      <c r="I1232" s="151">
        <v>75513</v>
      </c>
      <c r="J1232" s="152">
        <v>75513</v>
      </c>
      <c r="K1232" s="151">
        <v>75513</v>
      </c>
      <c r="L1232" s="152">
        <v>75513</v>
      </c>
      <c r="M1232" s="150" t="s">
        <v>52</v>
      </c>
    </row>
    <row r="1233" spans="1:13" ht="30" customHeight="1">
      <c r="A1233" s="149" t="s">
        <v>9860</v>
      </c>
      <c r="B1233" s="149"/>
      <c r="C1233" s="149"/>
      <c r="D1233" s="149"/>
      <c r="E1233" s="151"/>
      <c r="F1233" s="152">
        <v>0</v>
      </c>
      <c r="G1233" s="151"/>
      <c r="H1233" s="152">
        <v>0</v>
      </c>
      <c r="I1233" s="151"/>
      <c r="J1233" s="152">
        <v>75513</v>
      </c>
      <c r="K1233" s="151"/>
      <c r="L1233" s="152">
        <v>75513</v>
      </c>
      <c r="M1233" s="150"/>
    </row>
    <row r="1234" spans="1:13" ht="30" customHeight="1">
      <c r="A1234" s="149"/>
      <c r="B1234" s="149"/>
      <c r="C1234" s="149"/>
      <c r="D1234" s="149"/>
      <c r="E1234" s="151"/>
      <c r="F1234" s="152"/>
      <c r="G1234" s="151"/>
      <c r="H1234" s="152"/>
      <c r="I1234" s="151"/>
      <c r="J1234" s="152"/>
      <c r="K1234" s="151"/>
      <c r="L1234" s="152"/>
      <c r="M1234" s="150"/>
    </row>
    <row r="1235" spans="1:13" ht="30" customHeight="1">
      <c r="A1235" s="149" t="s">
        <v>10310</v>
      </c>
      <c r="B1235" s="149" t="s">
        <v>3271</v>
      </c>
      <c r="C1235" s="149">
        <v>1</v>
      </c>
      <c r="D1235" s="149" t="s">
        <v>69</v>
      </c>
      <c r="E1235" s="151"/>
      <c r="F1235" s="152"/>
      <c r="G1235" s="151"/>
      <c r="H1235" s="152"/>
      <c r="I1235" s="151"/>
      <c r="J1235" s="152"/>
      <c r="K1235" s="151"/>
      <c r="L1235" s="152"/>
      <c r="M1235" s="150" t="s">
        <v>52</v>
      </c>
    </row>
    <row r="1236" spans="1:13" ht="30" customHeight="1">
      <c r="A1236" s="149" t="s">
        <v>10311</v>
      </c>
      <c r="B1236" s="149" t="s">
        <v>10309</v>
      </c>
      <c r="C1236" s="149">
        <v>1</v>
      </c>
      <c r="D1236" s="149" t="s">
        <v>9990</v>
      </c>
      <c r="E1236" s="151">
        <v>0</v>
      </c>
      <c r="F1236" s="152">
        <v>0</v>
      </c>
      <c r="G1236" s="151">
        <v>0</v>
      </c>
      <c r="H1236" s="152">
        <v>0</v>
      </c>
      <c r="I1236" s="151">
        <v>57159</v>
      </c>
      <c r="J1236" s="152">
        <v>57159</v>
      </c>
      <c r="K1236" s="151">
        <v>57159</v>
      </c>
      <c r="L1236" s="152">
        <v>57159</v>
      </c>
      <c r="M1236" s="150" t="s">
        <v>52</v>
      </c>
    </row>
    <row r="1237" spans="1:13" ht="30" customHeight="1">
      <c r="A1237" s="149" t="s">
        <v>9860</v>
      </c>
      <c r="B1237" s="149"/>
      <c r="C1237" s="149"/>
      <c r="D1237" s="149"/>
      <c r="E1237" s="151"/>
      <c r="F1237" s="152">
        <v>0</v>
      </c>
      <c r="G1237" s="151"/>
      <c r="H1237" s="152">
        <v>0</v>
      </c>
      <c r="I1237" s="151"/>
      <c r="J1237" s="152">
        <v>57159</v>
      </c>
      <c r="K1237" s="151"/>
      <c r="L1237" s="152">
        <v>57159</v>
      </c>
      <c r="M1237" s="150"/>
    </row>
    <row r="1238" spans="1:13" ht="30" customHeight="1">
      <c r="A1238" s="149"/>
      <c r="B1238" s="149"/>
      <c r="C1238" s="149"/>
      <c r="D1238" s="149"/>
      <c r="E1238" s="151"/>
      <c r="F1238" s="152"/>
      <c r="G1238" s="151"/>
      <c r="H1238" s="152"/>
      <c r="I1238" s="151"/>
      <c r="J1238" s="152"/>
      <c r="K1238" s="151"/>
      <c r="L1238" s="152"/>
      <c r="M1238" s="150"/>
    </row>
    <row r="1239" spans="1:13" ht="30" customHeight="1">
      <c r="A1239" s="149" t="s">
        <v>10312</v>
      </c>
      <c r="B1239" s="149" t="s">
        <v>3274</v>
      </c>
      <c r="C1239" s="149">
        <v>1</v>
      </c>
      <c r="D1239" s="149" t="s">
        <v>2347</v>
      </c>
      <c r="E1239" s="151"/>
      <c r="F1239" s="152"/>
      <c r="G1239" s="151"/>
      <c r="H1239" s="152"/>
      <c r="I1239" s="151"/>
      <c r="J1239" s="152"/>
      <c r="K1239" s="151"/>
      <c r="L1239" s="152"/>
      <c r="M1239" s="150" t="s">
        <v>52</v>
      </c>
    </row>
    <row r="1240" spans="1:13" ht="30" customHeight="1">
      <c r="A1240" s="149" t="s">
        <v>10313</v>
      </c>
      <c r="B1240" s="149" t="s">
        <v>10314</v>
      </c>
      <c r="C1240" s="149">
        <v>0.1</v>
      </c>
      <c r="D1240" s="149" t="s">
        <v>9925</v>
      </c>
      <c r="E1240" s="151">
        <v>0</v>
      </c>
      <c r="F1240" s="152">
        <v>0</v>
      </c>
      <c r="G1240" s="151">
        <v>0</v>
      </c>
      <c r="H1240" s="152">
        <v>0</v>
      </c>
      <c r="I1240" s="151">
        <v>840</v>
      </c>
      <c r="J1240" s="152">
        <v>84</v>
      </c>
      <c r="K1240" s="151">
        <v>840</v>
      </c>
      <c r="L1240" s="152">
        <v>84</v>
      </c>
      <c r="M1240" s="150" t="s">
        <v>52</v>
      </c>
    </row>
    <row r="1241" spans="1:13" ht="30" customHeight="1">
      <c r="A1241" s="149" t="s">
        <v>10044</v>
      </c>
      <c r="B1241" s="149" t="s">
        <v>6674</v>
      </c>
      <c r="C1241" s="149">
        <v>1.2500000000000001E-2</v>
      </c>
      <c r="D1241" s="149" t="s">
        <v>9897</v>
      </c>
      <c r="E1241" s="151">
        <v>0</v>
      </c>
      <c r="F1241" s="152">
        <v>0</v>
      </c>
      <c r="G1241" s="151">
        <v>99902</v>
      </c>
      <c r="H1241" s="152">
        <v>1248.7</v>
      </c>
      <c r="I1241" s="151">
        <v>0</v>
      </c>
      <c r="J1241" s="152">
        <v>0</v>
      </c>
      <c r="K1241" s="151">
        <v>99902</v>
      </c>
      <c r="L1241" s="152">
        <v>1248.7</v>
      </c>
      <c r="M1241" s="150" t="s">
        <v>9993</v>
      </c>
    </row>
    <row r="1242" spans="1:13" ht="30" customHeight="1">
      <c r="A1242" s="149" t="s">
        <v>10315</v>
      </c>
      <c r="B1242" s="149" t="s">
        <v>10316</v>
      </c>
      <c r="C1242" s="149">
        <v>1</v>
      </c>
      <c r="D1242" s="149" t="s">
        <v>9894</v>
      </c>
      <c r="E1242" s="151">
        <v>0</v>
      </c>
      <c r="F1242" s="152">
        <v>0</v>
      </c>
      <c r="G1242" s="151">
        <v>0</v>
      </c>
      <c r="H1242" s="152">
        <v>0</v>
      </c>
      <c r="I1242" s="151">
        <v>0</v>
      </c>
      <c r="J1242" s="152">
        <v>12.4</v>
      </c>
      <c r="K1242" s="151">
        <v>0</v>
      </c>
      <c r="L1242" s="152">
        <v>12.4</v>
      </c>
      <c r="M1242" s="150" t="s">
        <v>52</v>
      </c>
    </row>
    <row r="1243" spans="1:13" ht="30" customHeight="1">
      <c r="A1243" s="149" t="s">
        <v>10317</v>
      </c>
      <c r="B1243" s="149" t="s">
        <v>10318</v>
      </c>
      <c r="C1243" s="149">
        <v>1</v>
      </c>
      <c r="D1243" s="149" t="s">
        <v>9894</v>
      </c>
      <c r="E1243" s="151">
        <v>0</v>
      </c>
      <c r="F1243" s="152">
        <v>12.4</v>
      </c>
      <c r="G1243" s="151">
        <v>0</v>
      </c>
      <c r="H1243" s="152">
        <v>0</v>
      </c>
      <c r="I1243" s="151">
        <v>0</v>
      </c>
      <c r="J1243" s="152">
        <v>0</v>
      </c>
      <c r="K1243" s="151">
        <v>0</v>
      </c>
      <c r="L1243" s="152">
        <v>12.4</v>
      </c>
      <c r="M1243" s="150" t="s">
        <v>52</v>
      </c>
    </row>
    <row r="1244" spans="1:13" ht="30" customHeight="1">
      <c r="A1244" s="149" t="s">
        <v>10319</v>
      </c>
      <c r="B1244" s="149" t="s">
        <v>10320</v>
      </c>
      <c r="C1244" s="149">
        <v>1</v>
      </c>
      <c r="D1244" s="149" t="s">
        <v>9894</v>
      </c>
      <c r="E1244" s="151">
        <v>0</v>
      </c>
      <c r="F1244" s="152">
        <v>37.4</v>
      </c>
      <c r="G1244" s="151">
        <v>0</v>
      </c>
      <c r="H1244" s="152">
        <v>0</v>
      </c>
      <c r="I1244" s="151">
        <v>0</v>
      </c>
      <c r="J1244" s="152">
        <v>0</v>
      </c>
      <c r="K1244" s="151">
        <v>0</v>
      </c>
      <c r="L1244" s="152">
        <v>37.4</v>
      </c>
      <c r="M1244" s="150" t="s">
        <v>52</v>
      </c>
    </row>
    <row r="1245" spans="1:13" ht="30" customHeight="1">
      <c r="A1245" s="149" t="s">
        <v>10321</v>
      </c>
      <c r="B1245" s="149" t="s">
        <v>10322</v>
      </c>
      <c r="C1245" s="149">
        <v>1</v>
      </c>
      <c r="D1245" s="149" t="s">
        <v>9894</v>
      </c>
      <c r="E1245" s="151">
        <v>0</v>
      </c>
      <c r="F1245" s="152">
        <v>0</v>
      </c>
      <c r="G1245" s="151">
        <v>0</v>
      </c>
      <c r="H1245" s="152">
        <v>0</v>
      </c>
      <c r="I1245" s="151">
        <v>0</v>
      </c>
      <c r="J1245" s="152">
        <v>1394.9</v>
      </c>
      <c r="K1245" s="151">
        <v>0</v>
      </c>
      <c r="L1245" s="152">
        <v>1394.9</v>
      </c>
      <c r="M1245" s="150" t="s">
        <v>52</v>
      </c>
    </row>
    <row r="1246" spans="1:13" ht="30" customHeight="1">
      <c r="A1246" s="149" t="s">
        <v>9860</v>
      </c>
      <c r="B1246" s="149"/>
      <c r="C1246" s="149"/>
      <c r="D1246" s="149"/>
      <c r="E1246" s="151"/>
      <c r="F1246" s="152">
        <v>0</v>
      </c>
      <c r="G1246" s="151"/>
      <c r="H1246" s="152">
        <v>0</v>
      </c>
      <c r="I1246" s="151"/>
      <c r="J1246" s="152">
        <v>1394</v>
      </c>
      <c r="K1246" s="151"/>
      <c r="L1246" s="152">
        <v>1394</v>
      </c>
      <c r="M1246" s="150"/>
    </row>
    <row r="1247" spans="1:13" ht="30" customHeight="1">
      <c r="A1247" s="149"/>
      <c r="B1247" s="149"/>
      <c r="C1247" s="149"/>
      <c r="D1247" s="149"/>
      <c r="E1247" s="151"/>
      <c r="F1247" s="152"/>
      <c r="G1247" s="151"/>
      <c r="H1247" s="152"/>
      <c r="I1247" s="151"/>
      <c r="J1247" s="152"/>
      <c r="K1247" s="151"/>
      <c r="L1247" s="152"/>
      <c r="M1247" s="150"/>
    </row>
    <row r="1248" spans="1:13" ht="30" customHeight="1">
      <c r="A1248" s="149" t="s">
        <v>10323</v>
      </c>
      <c r="B1248" s="149" t="s">
        <v>3276</v>
      </c>
      <c r="C1248" s="149">
        <v>1</v>
      </c>
      <c r="D1248" s="149" t="s">
        <v>2347</v>
      </c>
      <c r="E1248" s="151"/>
      <c r="F1248" s="152"/>
      <c r="G1248" s="151"/>
      <c r="H1248" s="152"/>
      <c r="I1248" s="151"/>
      <c r="J1248" s="152"/>
      <c r="K1248" s="151"/>
      <c r="L1248" s="152"/>
      <c r="M1248" s="150" t="s">
        <v>52</v>
      </c>
    </row>
    <row r="1249" spans="1:13" ht="30" customHeight="1">
      <c r="A1249" s="149" t="s">
        <v>10313</v>
      </c>
      <c r="B1249" s="149" t="s">
        <v>10314</v>
      </c>
      <c r="C1249" s="149">
        <v>0.2</v>
      </c>
      <c r="D1249" s="149" t="s">
        <v>9925</v>
      </c>
      <c r="E1249" s="151">
        <v>0</v>
      </c>
      <c r="F1249" s="152">
        <v>0</v>
      </c>
      <c r="G1249" s="151">
        <v>0</v>
      </c>
      <c r="H1249" s="152">
        <v>0</v>
      </c>
      <c r="I1249" s="151">
        <v>840</v>
      </c>
      <c r="J1249" s="152">
        <v>168</v>
      </c>
      <c r="K1249" s="151">
        <v>840</v>
      </c>
      <c r="L1249" s="152">
        <v>168</v>
      </c>
      <c r="M1249" s="150" t="s">
        <v>52</v>
      </c>
    </row>
    <row r="1250" spans="1:13" ht="30" customHeight="1">
      <c r="A1250" s="149" t="s">
        <v>10324</v>
      </c>
      <c r="B1250" s="149" t="s">
        <v>6674</v>
      </c>
      <c r="C1250" s="149">
        <v>3.7499999999999999E-2</v>
      </c>
      <c r="D1250" s="149" t="s">
        <v>9897</v>
      </c>
      <c r="E1250" s="151">
        <v>0</v>
      </c>
      <c r="F1250" s="152">
        <v>0</v>
      </c>
      <c r="G1250" s="151">
        <v>113011</v>
      </c>
      <c r="H1250" s="152">
        <v>4237.8999999999996</v>
      </c>
      <c r="I1250" s="151">
        <v>0</v>
      </c>
      <c r="J1250" s="152">
        <v>0</v>
      </c>
      <c r="K1250" s="151">
        <v>113011</v>
      </c>
      <c r="L1250" s="152">
        <v>4237.8999999999996</v>
      </c>
      <c r="M1250" s="150" t="s">
        <v>52</v>
      </c>
    </row>
    <row r="1251" spans="1:13" ht="30" customHeight="1">
      <c r="A1251" s="149" t="s">
        <v>10044</v>
      </c>
      <c r="B1251" s="149" t="s">
        <v>6674</v>
      </c>
      <c r="C1251" s="149">
        <v>2.5000000000000001E-2</v>
      </c>
      <c r="D1251" s="149" t="s">
        <v>9897</v>
      </c>
      <c r="E1251" s="151">
        <v>0</v>
      </c>
      <c r="F1251" s="152">
        <v>0</v>
      </c>
      <c r="G1251" s="151">
        <v>99902</v>
      </c>
      <c r="H1251" s="152">
        <v>2497.5</v>
      </c>
      <c r="I1251" s="151">
        <v>0</v>
      </c>
      <c r="J1251" s="152">
        <v>0</v>
      </c>
      <c r="K1251" s="151">
        <v>99902</v>
      </c>
      <c r="L1251" s="152">
        <v>2497.5</v>
      </c>
      <c r="M1251" s="150" t="s">
        <v>9993</v>
      </c>
    </row>
    <row r="1252" spans="1:13" ht="30" customHeight="1">
      <c r="A1252" s="149" t="s">
        <v>10315</v>
      </c>
      <c r="B1252" s="149" t="s">
        <v>10316</v>
      </c>
      <c r="C1252" s="149">
        <v>1</v>
      </c>
      <c r="D1252" s="149" t="s">
        <v>9894</v>
      </c>
      <c r="E1252" s="151">
        <v>0</v>
      </c>
      <c r="F1252" s="152">
        <v>0</v>
      </c>
      <c r="G1252" s="151">
        <v>0</v>
      </c>
      <c r="H1252" s="152">
        <v>0</v>
      </c>
      <c r="I1252" s="151">
        <v>0</v>
      </c>
      <c r="J1252" s="152">
        <v>67.3</v>
      </c>
      <c r="K1252" s="151">
        <v>0</v>
      </c>
      <c r="L1252" s="152">
        <v>67.3</v>
      </c>
      <c r="M1252" s="150" t="s">
        <v>52</v>
      </c>
    </row>
    <row r="1253" spans="1:13" ht="30" customHeight="1">
      <c r="A1253" s="149" t="s">
        <v>10317</v>
      </c>
      <c r="B1253" s="149" t="s">
        <v>10318</v>
      </c>
      <c r="C1253" s="149">
        <v>1</v>
      </c>
      <c r="D1253" s="149" t="s">
        <v>9894</v>
      </c>
      <c r="E1253" s="151">
        <v>0</v>
      </c>
      <c r="F1253" s="152">
        <v>67.3</v>
      </c>
      <c r="G1253" s="151">
        <v>0</v>
      </c>
      <c r="H1253" s="152">
        <v>0</v>
      </c>
      <c r="I1253" s="151">
        <v>0</v>
      </c>
      <c r="J1253" s="152">
        <v>0</v>
      </c>
      <c r="K1253" s="151">
        <v>0</v>
      </c>
      <c r="L1253" s="152">
        <v>67.3</v>
      </c>
      <c r="M1253" s="150" t="s">
        <v>52</v>
      </c>
    </row>
    <row r="1254" spans="1:13" ht="30" customHeight="1">
      <c r="A1254" s="149" t="s">
        <v>10319</v>
      </c>
      <c r="B1254" s="149" t="s">
        <v>10320</v>
      </c>
      <c r="C1254" s="149">
        <v>1</v>
      </c>
      <c r="D1254" s="149" t="s">
        <v>9894</v>
      </c>
      <c r="E1254" s="151">
        <v>0</v>
      </c>
      <c r="F1254" s="152">
        <v>202</v>
      </c>
      <c r="G1254" s="151">
        <v>0</v>
      </c>
      <c r="H1254" s="152">
        <v>0</v>
      </c>
      <c r="I1254" s="151">
        <v>0</v>
      </c>
      <c r="J1254" s="152">
        <v>0</v>
      </c>
      <c r="K1254" s="151">
        <v>0</v>
      </c>
      <c r="L1254" s="152">
        <v>202</v>
      </c>
      <c r="M1254" s="150" t="s">
        <v>52</v>
      </c>
    </row>
    <row r="1255" spans="1:13" ht="30" customHeight="1">
      <c r="A1255" s="149" t="s">
        <v>10321</v>
      </c>
      <c r="B1255" s="149" t="s">
        <v>10322</v>
      </c>
      <c r="C1255" s="149">
        <v>1</v>
      </c>
      <c r="D1255" s="149" t="s">
        <v>9894</v>
      </c>
      <c r="E1255" s="151">
        <v>0</v>
      </c>
      <c r="F1255" s="152">
        <v>0</v>
      </c>
      <c r="G1255" s="151">
        <v>0</v>
      </c>
      <c r="H1255" s="152">
        <v>0</v>
      </c>
      <c r="I1255" s="151">
        <v>0</v>
      </c>
      <c r="J1255" s="152">
        <v>7240</v>
      </c>
      <c r="K1255" s="151">
        <v>0</v>
      </c>
      <c r="L1255" s="152">
        <v>7240</v>
      </c>
      <c r="M1255" s="150" t="s">
        <v>52</v>
      </c>
    </row>
    <row r="1256" spans="1:13" ht="30" customHeight="1">
      <c r="A1256" s="149" t="s">
        <v>9860</v>
      </c>
      <c r="B1256" s="149"/>
      <c r="C1256" s="149"/>
      <c r="D1256" s="149"/>
      <c r="E1256" s="151"/>
      <c r="F1256" s="152">
        <v>0</v>
      </c>
      <c r="G1256" s="151"/>
      <c r="H1256" s="152">
        <v>0</v>
      </c>
      <c r="I1256" s="151"/>
      <c r="J1256" s="152">
        <v>7240</v>
      </c>
      <c r="K1256" s="151"/>
      <c r="L1256" s="152">
        <v>7240</v>
      </c>
      <c r="M1256" s="150"/>
    </row>
    <row r="1257" spans="1:13" ht="30" customHeight="1">
      <c r="A1257" s="149"/>
      <c r="B1257" s="149"/>
      <c r="C1257" s="149"/>
      <c r="D1257" s="149"/>
      <c r="E1257" s="151"/>
      <c r="F1257" s="152"/>
      <c r="G1257" s="151"/>
      <c r="H1257" s="152"/>
      <c r="I1257" s="151"/>
      <c r="J1257" s="152"/>
      <c r="K1257" s="151"/>
      <c r="L1257" s="152"/>
      <c r="M1257" s="150"/>
    </row>
    <row r="1258" spans="1:13" ht="30" customHeight="1">
      <c r="A1258" s="149" t="s">
        <v>10325</v>
      </c>
      <c r="B1258" s="149" t="s">
        <v>3278</v>
      </c>
      <c r="C1258" s="149">
        <v>1</v>
      </c>
      <c r="D1258" s="149" t="s">
        <v>2347</v>
      </c>
      <c r="E1258" s="151"/>
      <c r="F1258" s="152"/>
      <c r="G1258" s="151"/>
      <c r="H1258" s="152"/>
      <c r="I1258" s="151"/>
      <c r="J1258" s="152"/>
      <c r="K1258" s="151"/>
      <c r="L1258" s="152"/>
      <c r="M1258" s="150" t="s">
        <v>52</v>
      </c>
    </row>
    <row r="1259" spans="1:13" ht="30" customHeight="1">
      <c r="A1259" s="149" t="s">
        <v>10313</v>
      </c>
      <c r="B1259" s="149" t="s">
        <v>10314</v>
      </c>
      <c r="C1259" s="149">
        <v>0.3</v>
      </c>
      <c r="D1259" s="149" t="s">
        <v>9925</v>
      </c>
      <c r="E1259" s="151">
        <v>0</v>
      </c>
      <c r="F1259" s="152">
        <v>0</v>
      </c>
      <c r="G1259" s="151">
        <v>0</v>
      </c>
      <c r="H1259" s="152">
        <v>0</v>
      </c>
      <c r="I1259" s="151">
        <v>840</v>
      </c>
      <c r="J1259" s="152">
        <v>252</v>
      </c>
      <c r="K1259" s="151">
        <v>840</v>
      </c>
      <c r="L1259" s="152">
        <v>252</v>
      </c>
      <c r="M1259" s="150" t="s">
        <v>52</v>
      </c>
    </row>
    <row r="1260" spans="1:13" ht="30" customHeight="1">
      <c r="A1260" s="149" t="s">
        <v>10326</v>
      </c>
      <c r="B1260" s="149" t="s">
        <v>6674</v>
      </c>
      <c r="C1260" s="149">
        <v>23.3</v>
      </c>
      <c r="D1260" s="149" t="s">
        <v>10327</v>
      </c>
      <c r="E1260" s="151">
        <v>0</v>
      </c>
      <c r="F1260" s="152">
        <v>0</v>
      </c>
      <c r="G1260" s="151">
        <v>0</v>
      </c>
      <c r="H1260" s="152">
        <v>0</v>
      </c>
      <c r="I1260" s="151">
        <v>105</v>
      </c>
      <c r="J1260" s="152">
        <v>2446.5</v>
      </c>
      <c r="K1260" s="151">
        <v>105</v>
      </c>
      <c r="L1260" s="152">
        <v>2446.5</v>
      </c>
      <c r="M1260" s="150" t="s">
        <v>52</v>
      </c>
    </row>
    <row r="1261" spans="1:13" ht="30" customHeight="1">
      <c r="A1261" s="149" t="s">
        <v>10077</v>
      </c>
      <c r="B1261" s="149" t="s">
        <v>6674</v>
      </c>
      <c r="C1261" s="149">
        <v>2.5000000000000001E-2</v>
      </c>
      <c r="D1261" s="149" t="s">
        <v>9897</v>
      </c>
      <c r="E1261" s="151">
        <v>0</v>
      </c>
      <c r="F1261" s="152">
        <v>0</v>
      </c>
      <c r="G1261" s="151">
        <v>121054</v>
      </c>
      <c r="H1261" s="152">
        <v>3026.3</v>
      </c>
      <c r="I1261" s="151">
        <v>0</v>
      </c>
      <c r="J1261" s="152">
        <v>0</v>
      </c>
      <c r="K1261" s="151">
        <v>121054</v>
      </c>
      <c r="L1261" s="152">
        <v>3026.3</v>
      </c>
      <c r="M1261" s="150" t="s">
        <v>9993</v>
      </c>
    </row>
    <row r="1262" spans="1:13" ht="30" customHeight="1">
      <c r="A1262" s="149" t="s">
        <v>10324</v>
      </c>
      <c r="B1262" s="149" t="s">
        <v>6674</v>
      </c>
      <c r="C1262" s="149">
        <v>0.05</v>
      </c>
      <c r="D1262" s="149" t="s">
        <v>9897</v>
      </c>
      <c r="E1262" s="151">
        <v>0</v>
      </c>
      <c r="F1262" s="152">
        <v>0</v>
      </c>
      <c r="G1262" s="151">
        <v>113011</v>
      </c>
      <c r="H1262" s="152">
        <v>5650.5</v>
      </c>
      <c r="I1262" s="151">
        <v>0</v>
      </c>
      <c r="J1262" s="152">
        <v>0</v>
      </c>
      <c r="K1262" s="151">
        <v>113011</v>
      </c>
      <c r="L1262" s="152">
        <v>5650.5</v>
      </c>
      <c r="M1262" s="150" t="s">
        <v>9993</v>
      </c>
    </row>
    <row r="1263" spans="1:13" ht="30" customHeight="1">
      <c r="A1263" s="149" t="s">
        <v>10315</v>
      </c>
      <c r="B1263" s="149" t="s">
        <v>10316</v>
      </c>
      <c r="C1263" s="149">
        <v>1</v>
      </c>
      <c r="D1263" s="149" t="s">
        <v>9894</v>
      </c>
      <c r="E1263" s="151">
        <v>0</v>
      </c>
      <c r="F1263" s="152">
        <v>0</v>
      </c>
      <c r="G1263" s="151">
        <v>0</v>
      </c>
      <c r="H1263" s="152">
        <v>0</v>
      </c>
      <c r="I1263" s="151">
        <v>0</v>
      </c>
      <c r="J1263" s="152">
        <v>86.7</v>
      </c>
      <c r="K1263" s="151">
        <v>0</v>
      </c>
      <c r="L1263" s="152">
        <v>86.7</v>
      </c>
      <c r="M1263" s="150" t="s">
        <v>52</v>
      </c>
    </row>
    <row r="1264" spans="1:13" ht="30" customHeight="1">
      <c r="A1264" s="149" t="s">
        <v>10317</v>
      </c>
      <c r="B1264" s="149" t="s">
        <v>10318</v>
      </c>
      <c r="C1264" s="149">
        <v>1</v>
      </c>
      <c r="D1264" s="149" t="s">
        <v>9894</v>
      </c>
      <c r="E1264" s="151">
        <v>0</v>
      </c>
      <c r="F1264" s="152">
        <v>86.7</v>
      </c>
      <c r="G1264" s="151">
        <v>0</v>
      </c>
      <c r="H1264" s="152">
        <v>0</v>
      </c>
      <c r="I1264" s="151">
        <v>0</v>
      </c>
      <c r="J1264" s="152">
        <v>0</v>
      </c>
      <c r="K1264" s="151">
        <v>0</v>
      </c>
      <c r="L1264" s="152">
        <v>86.7</v>
      </c>
      <c r="M1264" s="150" t="s">
        <v>52</v>
      </c>
    </row>
    <row r="1265" spans="1:13" ht="30" customHeight="1">
      <c r="A1265" s="149" t="s">
        <v>10319</v>
      </c>
      <c r="B1265" s="149" t="s">
        <v>10320</v>
      </c>
      <c r="C1265" s="149">
        <v>1</v>
      </c>
      <c r="D1265" s="149" t="s">
        <v>9894</v>
      </c>
      <c r="E1265" s="151">
        <v>0</v>
      </c>
      <c r="F1265" s="152">
        <v>260.3</v>
      </c>
      <c r="G1265" s="151">
        <v>0</v>
      </c>
      <c r="H1265" s="152">
        <v>0</v>
      </c>
      <c r="I1265" s="151">
        <v>0</v>
      </c>
      <c r="J1265" s="152">
        <v>0</v>
      </c>
      <c r="K1265" s="151">
        <v>0</v>
      </c>
      <c r="L1265" s="152">
        <v>260.3</v>
      </c>
      <c r="M1265" s="150" t="s">
        <v>52</v>
      </c>
    </row>
    <row r="1266" spans="1:13" ht="30" customHeight="1">
      <c r="A1266" s="149" t="s">
        <v>10321</v>
      </c>
      <c r="B1266" s="149" t="s">
        <v>10322</v>
      </c>
      <c r="C1266" s="149">
        <v>1</v>
      </c>
      <c r="D1266" s="149" t="s">
        <v>9894</v>
      </c>
      <c r="E1266" s="151">
        <v>0</v>
      </c>
      <c r="F1266" s="152">
        <v>0</v>
      </c>
      <c r="G1266" s="151">
        <v>0</v>
      </c>
      <c r="H1266" s="152">
        <v>0</v>
      </c>
      <c r="I1266" s="151">
        <v>0</v>
      </c>
      <c r="J1266" s="152">
        <v>11809</v>
      </c>
      <c r="K1266" s="151">
        <v>0</v>
      </c>
      <c r="L1266" s="152">
        <v>11809</v>
      </c>
      <c r="M1266" s="150" t="s">
        <v>52</v>
      </c>
    </row>
    <row r="1267" spans="1:13" ht="30" customHeight="1">
      <c r="A1267" s="149" t="s">
        <v>9860</v>
      </c>
      <c r="B1267" s="149"/>
      <c r="C1267" s="149"/>
      <c r="D1267" s="149"/>
      <c r="E1267" s="151"/>
      <c r="F1267" s="152">
        <v>0</v>
      </c>
      <c r="G1267" s="151"/>
      <c r="H1267" s="152">
        <v>0</v>
      </c>
      <c r="I1267" s="151"/>
      <c r="J1267" s="152">
        <v>11809</v>
      </c>
      <c r="K1267" s="151"/>
      <c r="L1267" s="152">
        <v>11809</v>
      </c>
      <c r="M1267" s="150"/>
    </row>
    <row r="1268" spans="1:13" ht="30" customHeight="1">
      <c r="A1268" s="149"/>
      <c r="B1268" s="149"/>
      <c r="C1268" s="149"/>
      <c r="D1268" s="149"/>
      <c r="E1268" s="151"/>
      <c r="F1268" s="152"/>
      <c r="G1268" s="151"/>
      <c r="H1268" s="152"/>
      <c r="I1268" s="151"/>
      <c r="J1268" s="152"/>
      <c r="K1268" s="151"/>
      <c r="L1268" s="152"/>
      <c r="M1268" s="150"/>
    </row>
    <row r="1269" spans="1:13" ht="30" customHeight="1">
      <c r="A1269" s="149" t="s">
        <v>10328</v>
      </c>
      <c r="B1269" s="149" t="s">
        <v>3280</v>
      </c>
      <c r="C1269" s="149">
        <v>1</v>
      </c>
      <c r="D1269" s="149" t="s">
        <v>2347</v>
      </c>
      <c r="E1269" s="151"/>
      <c r="F1269" s="152"/>
      <c r="G1269" s="151"/>
      <c r="H1269" s="152"/>
      <c r="I1269" s="151"/>
      <c r="J1269" s="152"/>
      <c r="K1269" s="151"/>
      <c r="L1269" s="152"/>
      <c r="M1269" s="150" t="s">
        <v>52</v>
      </c>
    </row>
    <row r="1270" spans="1:13" ht="30" customHeight="1">
      <c r="A1270" s="149" t="s">
        <v>10326</v>
      </c>
      <c r="B1270" s="149" t="s">
        <v>6674</v>
      </c>
      <c r="C1270" s="149">
        <v>0.9</v>
      </c>
      <c r="D1270" s="149" t="s">
        <v>10327</v>
      </c>
      <c r="E1270" s="151">
        <v>0</v>
      </c>
      <c r="F1270" s="152">
        <v>0</v>
      </c>
      <c r="G1270" s="151">
        <v>0</v>
      </c>
      <c r="H1270" s="152">
        <v>0</v>
      </c>
      <c r="I1270" s="151">
        <v>105</v>
      </c>
      <c r="J1270" s="152">
        <v>94.5</v>
      </c>
      <c r="K1270" s="151">
        <v>105</v>
      </c>
      <c r="L1270" s="152">
        <v>94.5</v>
      </c>
      <c r="M1270" s="150" t="s">
        <v>52</v>
      </c>
    </row>
    <row r="1271" spans="1:13" ht="30" customHeight="1">
      <c r="A1271" s="149" t="s">
        <v>10324</v>
      </c>
      <c r="B1271" s="149" t="s">
        <v>6674</v>
      </c>
      <c r="C1271" s="149">
        <v>1.2500000000000001E-2</v>
      </c>
      <c r="D1271" s="149" t="s">
        <v>9897</v>
      </c>
      <c r="E1271" s="151">
        <v>0</v>
      </c>
      <c r="F1271" s="152">
        <v>0</v>
      </c>
      <c r="G1271" s="151">
        <v>113011</v>
      </c>
      <c r="H1271" s="152">
        <v>1412.6</v>
      </c>
      <c r="I1271" s="151">
        <v>0</v>
      </c>
      <c r="J1271" s="152">
        <v>0</v>
      </c>
      <c r="K1271" s="151">
        <v>113011</v>
      </c>
      <c r="L1271" s="152">
        <v>1412.6</v>
      </c>
      <c r="M1271" s="150" t="s">
        <v>52</v>
      </c>
    </row>
    <row r="1272" spans="1:13" ht="30" customHeight="1">
      <c r="A1272" s="149" t="s">
        <v>10044</v>
      </c>
      <c r="B1272" s="149" t="s">
        <v>6674</v>
      </c>
      <c r="C1272" s="149">
        <v>2.5000000000000001E-2</v>
      </c>
      <c r="D1272" s="149" t="s">
        <v>9897</v>
      </c>
      <c r="E1272" s="151">
        <v>0</v>
      </c>
      <c r="F1272" s="152">
        <v>0</v>
      </c>
      <c r="G1272" s="151">
        <v>99902</v>
      </c>
      <c r="H1272" s="152">
        <v>2497.5</v>
      </c>
      <c r="I1272" s="151">
        <v>0</v>
      </c>
      <c r="J1272" s="152">
        <v>0</v>
      </c>
      <c r="K1272" s="151">
        <v>99902</v>
      </c>
      <c r="L1272" s="152">
        <v>2497.5</v>
      </c>
      <c r="M1272" s="150" t="s">
        <v>9993</v>
      </c>
    </row>
    <row r="1273" spans="1:13" ht="30" customHeight="1">
      <c r="A1273" s="149" t="s">
        <v>10315</v>
      </c>
      <c r="B1273" s="149" t="s">
        <v>10316</v>
      </c>
      <c r="C1273" s="149">
        <v>1</v>
      </c>
      <c r="D1273" s="149" t="s">
        <v>9894</v>
      </c>
      <c r="E1273" s="151">
        <v>0</v>
      </c>
      <c r="F1273" s="152">
        <v>0</v>
      </c>
      <c r="G1273" s="151">
        <v>0</v>
      </c>
      <c r="H1273" s="152">
        <v>0</v>
      </c>
      <c r="I1273" s="151">
        <v>0</v>
      </c>
      <c r="J1273" s="152">
        <v>39.1</v>
      </c>
      <c r="K1273" s="151">
        <v>0</v>
      </c>
      <c r="L1273" s="152">
        <v>39.1</v>
      </c>
      <c r="M1273" s="150" t="s">
        <v>52</v>
      </c>
    </row>
    <row r="1274" spans="1:13" ht="30" customHeight="1">
      <c r="A1274" s="149" t="s">
        <v>10317</v>
      </c>
      <c r="B1274" s="149" t="s">
        <v>10318</v>
      </c>
      <c r="C1274" s="149">
        <v>1</v>
      </c>
      <c r="D1274" s="149" t="s">
        <v>9894</v>
      </c>
      <c r="E1274" s="151">
        <v>0</v>
      </c>
      <c r="F1274" s="152">
        <v>39.1</v>
      </c>
      <c r="G1274" s="151">
        <v>0</v>
      </c>
      <c r="H1274" s="152">
        <v>0</v>
      </c>
      <c r="I1274" s="151">
        <v>0</v>
      </c>
      <c r="J1274" s="152">
        <v>0</v>
      </c>
      <c r="K1274" s="151">
        <v>0</v>
      </c>
      <c r="L1274" s="152">
        <v>39.1</v>
      </c>
      <c r="M1274" s="150" t="s">
        <v>52</v>
      </c>
    </row>
    <row r="1275" spans="1:13" ht="30" customHeight="1">
      <c r="A1275" s="149" t="s">
        <v>10319</v>
      </c>
      <c r="B1275" s="149" t="s">
        <v>10320</v>
      </c>
      <c r="C1275" s="149">
        <v>1</v>
      </c>
      <c r="D1275" s="149" t="s">
        <v>9894</v>
      </c>
      <c r="E1275" s="151">
        <v>0</v>
      </c>
      <c r="F1275" s="152">
        <v>117.3</v>
      </c>
      <c r="G1275" s="151">
        <v>0</v>
      </c>
      <c r="H1275" s="152">
        <v>0</v>
      </c>
      <c r="I1275" s="151">
        <v>0</v>
      </c>
      <c r="J1275" s="152">
        <v>0</v>
      </c>
      <c r="K1275" s="151">
        <v>0</v>
      </c>
      <c r="L1275" s="152">
        <v>117.3</v>
      </c>
      <c r="M1275" s="150" t="s">
        <v>52</v>
      </c>
    </row>
    <row r="1276" spans="1:13" ht="30" customHeight="1">
      <c r="A1276" s="149" t="s">
        <v>10321</v>
      </c>
      <c r="B1276" s="149" t="s">
        <v>10322</v>
      </c>
      <c r="C1276" s="149">
        <v>1</v>
      </c>
      <c r="D1276" s="149" t="s">
        <v>9894</v>
      </c>
      <c r="E1276" s="151">
        <v>0</v>
      </c>
      <c r="F1276" s="152">
        <v>0</v>
      </c>
      <c r="G1276" s="151">
        <v>0</v>
      </c>
      <c r="H1276" s="152">
        <v>0</v>
      </c>
      <c r="I1276" s="151">
        <v>0</v>
      </c>
      <c r="J1276" s="152">
        <v>4200.1000000000004</v>
      </c>
      <c r="K1276" s="151">
        <v>0</v>
      </c>
      <c r="L1276" s="152">
        <v>4200.1000000000004</v>
      </c>
      <c r="M1276" s="150" t="s">
        <v>52</v>
      </c>
    </row>
    <row r="1277" spans="1:13" ht="30" customHeight="1">
      <c r="A1277" s="149" t="s">
        <v>9860</v>
      </c>
      <c r="B1277" s="149"/>
      <c r="C1277" s="149"/>
      <c r="D1277" s="149"/>
      <c r="E1277" s="151"/>
      <c r="F1277" s="152">
        <v>0</v>
      </c>
      <c r="G1277" s="151"/>
      <c r="H1277" s="152">
        <v>0</v>
      </c>
      <c r="I1277" s="151"/>
      <c r="J1277" s="152">
        <v>4200</v>
      </c>
      <c r="K1277" s="151"/>
      <c r="L1277" s="152">
        <v>4200</v>
      </c>
      <c r="M1277" s="150"/>
    </row>
    <row r="1278" spans="1:13" ht="30" customHeight="1">
      <c r="A1278" s="149"/>
      <c r="B1278" s="149"/>
      <c r="C1278" s="149"/>
      <c r="D1278" s="149"/>
      <c r="E1278" s="151"/>
      <c r="F1278" s="152"/>
      <c r="G1278" s="151"/>
      <c r="H1278" s="152"/>
      <c r="I1278" s="151"/>
      <c r="J1278" s="152"/>
      <c r="K1278" s="151"/>
      <c r="L1278" s="152"/>
      <c r="M1278" s="150"/>
    </row>
    <row r="1279" spans="1:13" ht="30" customHeight="1">
      <c r="A1279" s="149" t="s">
        <v>10329</v>
      </c>
      <c r="B1279" s="149" t="s">
        <v>3280</v>
      </c>
      <c r="C1279" s="149">
        <v>1</v>
      </c>
      <c r="D1279" s="149" t="s">
        <v>2347</v>
      </c>
      <c r="E1279" s="151"/>
      <c r="F1279" s="152"/>
      <c r="G1279" s="151"/>
      <c r="H1279" s="152"/>
      <c r="I1279" s="151"/>
      <c r="J1279" s="152"/>
      <c r="K1279" s="151"/>
      <c r="L1279" s="152"/>
      <c r="M1279" s="150" t="s">
        <v>52</v>
      </c>
    </row>
    <row r="1280" spans="1:13" ht="30" customHeight="1">
      <c r="A1280" s="149" t="s">
        <v>10324</v>
      </c>
      <c r="B1280" s="149" t="s">
        <v>6674</v>
      </c>
      <c r="C1280" s="149">
        <v>0.375</v>
      </c>
      <c r="D1280" s="149" t="s">
        <v>9897</v>
      </c>
      <c r="E1280" s="151">
        <v>0</v>
      </c>
      <c r="F1280" s="152">
        <v>0</v>
      </c>
      <c r="G1280" s="151">
        <v>113011</v>
      </c>
      <c r="H1280" s="152">
        <v>42379.1</v>
      </c>
      <c r="I1280" s="151">
        <v>0</v>
      </c>
      <c r="J1280" s="152">
        <v>0</v>
      </c>
      <c r="K1280" s="151">
        <v>113011</v>
      </c>
      <c r="L1280" s="152">
        <v>42379.1</v>
      </c>
      <c r="M1280" s="150" t="s">
        <v>9993</v>
      </c>
    </row>
    <row r="1281" spans="1:13" ht="30" customHeight="1">
      <c r="A1281" s="149" t="s">
        <v>10044</v>
      </c>
      <c r="B1281" s="149" t="s">
        <v>6674</v>
      </c>
      <c r="C1281" s="149">
        <v>0.375</v>
      </c>
      <c r="D1281" s="149" t="s">
        <v>9897</v>
      </c>
      <c r="E1281" s="151">
        <v>0</v>
      </c>
      <c r="F1281" s="152">
        <v>0</v>
      </c>
      <c r="G1281" s="151">
        <v>99902</v>
      </c>
      <c r="H1281" s="152">
        <v>37463.199999999997</v>
      </c>
      <c r="I1281" s="151">
        <v>0</v>
      </c>
      <c r="J1281" s="152">
        <v>0</v>
      </c>
      <c r="K1281" s="151">
        <v>99902</v>
      </c>
      <c r="L1281" s="152">
        <v>37463.199999999997</v>
      </c>
      <c r="M1281" s="150" t="s">
        <v>9993</v>
      </c>
    </row>
    <row r="1282" spans="1:13" ht="30" customHeight="1">
      <c r="A1282" s="149" t="s">
        <v>10315</v>
      </c>
      <c r="B1282" s="149" t="s">
        <v>10316</v>
      </c>
      <c r="C1282" s="149">
        <v>1</v>
      </c>
      <c r="D1282" s="149" t="s">
        <v>9894</v>
      </c>
      <c r="E1282" s="151">
        <v>0</v>
      </c>
      <c r="F1282" s="152">
        <v>0</v>
      </c>
      <c r="G1282" s="151">
        <v>0</v>
      </c>
      <c r="H1282" s="152">
        <v>0</v>
      </c>
      <c r="I1282" s="151">
        <v>0</v>
      </c>
      <c r="J1282" s="152">
        <v>798.4</v>
      </c>
      <c r="K1282" s="151">
        <v>0</v>
      </c>
      <c r="L1282" s="152">
        <v>798.4</v>
      </c>
      <c r="M1282" s="150" t="s">
        <v>52</v>
      </c>
    </row>
    <row r="1283" spans="1:13" ht="30" customHeight="1">
      <c r="A1283" s="149" t="s">
        <v>10317</v>
      </c>
      <c r="B1283" s="149" t="s">
        <v>10318</v>
      </c>
      <c r="C1283" s="149">
        <v>1</v>
      </c>
      <c r="D1283" s="149" t="s">
        <v>9894</v>
      </c>
      <c r="E1283" s="151">
        <v>0</v>
      </c>
      <c r="F1283" s="152">
        <v>798.4</v>
      </c>
      <c r="G1283" s="151">
        <v>0</v>
      </c>
      <c r="H1283" s="152">
        <v>0</v>
      </c>
      <c r="I1283" s="151">
        <v>0</v>
      </c>
      <c r="J1283" s="152">
        <v>0</v>
      </c>
      <c r="K1283" s="151">
        <v>0</v>
      </c>
      <c r="L1283" s="152">
        <v>798.4</v>
      </c>
      <c r="M1283" s="150" t="s">
        <v>52</v>
      </c>
    </row>
    <row r="1284" spans="1:13" ht="30" customHeight="1">
      <c r="A1284" s="149" t="s">
        <v>10319</v>
      </c>
      <c r="B1284" s="149" t="s">
        <v>10320</v>
      </c>
      <c r="C1284" s="149">
        <v>1</v>
      </c>
      <c r="D1284" s="149" t="s">
        <v>9894</v>
      </c>
      <c r="E1284" s="151">
        <v>0</v>
      </c>
      <c r="F1284" s="152">
        <v>2395.1999999999998</v>
      </c>
      <c r="G1284" s="151">
        <v>0</v>
      </c>
      <c r="H1284" s="152">
        <v>0</v>
      </c>
      <c r="I1284" s="151">
        <v>0</v>
      </c>
      <c r="J1284" s="152">
        <v>0</v>
      </c>
      <c r="K1284" s="151">
        <v>0</v>
      </c>
      <c r="L1284" s="152">
        <v>2395.1999999999998</v>
      </c>
      <c r="M1284" s="150" t="s">
        <v>52</v>
      </c>
    </row>
    <row r="1285" spans="1:13" ht="30" customHeight="1">
      <c r="A1285" s="149" t="s">
        <v>10321</v>
      </c>
      <c r="B1285" s="149" t="s">
        <v>10322</v>
      </c>
      <c r="C1285" s="149">
        <v>1</v>
      </c>
      <c r="D1285" s="149" t="s">
        <v>9894</v>
      </c>
      <c r="E1285" s="151">
        <v>0</v>
      </c>
      <c r="F1285" s="152">
        <v>0</v>
      </c>
      <c r="G1285" s="151">
        <v>0</v>
      </c>
      <c r="H1285" s="152">
        <v>0</v>
      </c>
      <c r="I1285" s="151">
        <v>0</v>
      </c>
      <c r="J1285" s="152">
        <v>83834.3</v>
      </c>
      <c r="K1285" s="151">
        <v>0</v>
      </c>
      <c r="L1285" s="152">
        <v>83834.3</v>
      </c>
      <c r="M1285" s="150" t="s">
        <v>52</v>
      </c>
    </row>
    <row r="1286" spans="1:13" ht="30" customHeight="1">
      <c r="A1286" s="149" t="s">
        <v>9860</v>
      </c>
      <c r="B1286" s="149"/>
      <c r="C1286" s="149"/>
      <c r="D1286" s="149"/>
      <c r="E1286" s="151"/>
      <c r="F1286" s="152">
        <v>0</v>
      </c>
      <c r="G1286" s="151"/>
      <c r="H1286" s="152">
        <v>0</v>
      </c>
      <c r="I1286" s="151"/>
      <c r="J1286" s="152">
        <v>83834</v>
      </c>
      <c r="K1286" s="151"/>
      <c r="L1286" s="152">
        <v>83834</v>
      </c>
      <c r="M1286" s="150"/>
    </row>
    <row r="1287" spans="1:13" ht="30" customHeight="1">
      <c r="A1287" s="149"/>
      <c r="B1287" s="149"/>
      <c r="C1287" s="149"/>
      <c r="D1287" s="149"/>
      <c r="E1287" s="151"/>
      <c r="F1287" s="152"/>
      <c r="G1287" s="151"/>
      <c r="H1287" s="152"/>
      <c r="I1287" s="151"/>
      <c r="J1287" s="152"/>
      <c r="K1287" s="151"/>
      <c r="L1287" s="152"/>
      <c r="M1287" s="150"/>
    </row>
    <row r="1288" spans="1:13" ht="30" customHeight="1">
      <c r="A1288" s="149" t="s">
        <v>10330</v>
      </c>
      <c r="B1288" s="149" t="s">
        <v>3283</v>
      </c>
      <c r="C1288" s="149">
        <v>1</v>
      </c>
      <c r="D1288" s="149" t="s">
        <v>2347</v>
      </c>
      <c r="E1288" s="151"/>
      <c r="F1288" s="152"/>
      <c r="G1288" s="151"/>
      <c r="H1288" s="152"/>
      <c r="I1288" s="151"/>
      <c r="J1288" s="152"/>
      <c r="K1288" s="151"/>
      <c r="L1288" s="152"/>
      <c r="M1288" s="150" t="s">
        <v>52</v>
      </c>
    </row>
    <row r="1289" spans="1:13" ht="30" customHeight="1">
      <c r="A1289" s="149" t="s">
        <v>10313</v>
      </c>
      <c r="B1289" s="149" t="s">
        <v>10314</v>
      </c>
      <c r="C1289" s="149">
        <v>0.1</v>
      </c>
      <c r="D1289" s="149" t="s">
        <v>9925</v>
      </c>
      <c r="E1289" s="151">
        <v>0</v>
      </c>
      <c r="F1289" s="152">
        <v>0</v>
      </c>
      <c r="G1289" s="151">
        <v>0</v>
      </c>
      <c r="H1289" s="152">
        <v>0</v>
      </c>
      <c r="I1289" s="151">
        <v>840</v>
      </c>
      <c r="J1289" s="152">
        <v>84</v>
      </c>
      <c r="K1289" s="151">
        <v>840</v>
      </c>
      <c r="L1289" s="152">
        <v>84</v>
      </c>
      <c r="M1289" s="150" t="s">
        <v>52</v>
      </c>
    </row>
    <row r="1290" spans="1:13" ht="30" customHeight="1">
      <c r="A1290" s="149" t="s">
        <v>10326</v>
      </c>
      <c r="B1290" s="149" t="s">
        <v>6674</v>
      </c>
      <c r="C1290" s="149">
        <v>42.3</v>
      </c>
      <c r="D1290" s="149" t="s">
        <v>10327</v>
      </c>
      <c r="E1290" s="151">
        <v>0</v>
      </c>
      <c r="F1290" s="152">
        <v>0</v>
      </c>
      <c r="G1290" s="151">
        <v>0</v>
      </c>
      <c r="H1290" s="152">
        <v>0</v>
      </c>
      <c r="I1290" s="151">
        <v>105</v>
      </c>
      <c r="J1290" s="152">
        <v>4441.5</v>
      </c>
      <c r="K1290" s="151">
        <v>105</v>
      </c>
      <c r="L1290" s="152">
        <v>4441.5</v>
      </c>
      <c r="M1290" s="150" t="s">
        <v>52</v>
      </c>
    </row>
    <row r="1291" spans="1:13" ht="30" customHeight="1">
      <c r="A1291" s="149" t="s">
        <v>10077</v>
      </c>
      <c r="B1291" s="149" t="s">
        <v>6674</v>
      </c>
      <c r="C1291" s="149">
        <v>3.7499999999999999E-2</v>
      </c>
      <c r="D1291" s="149" t="s">
        <v>9897</v>
      </c>
      <c r="E1291" s="151">
        <v>0</v>
      </c>
      <c r="F1291" s="152">
        <v>0</v>
      </c>
      <c r="G1291" s="151">
        <v>121054</v>
      </c>
      <c r="H1291" s="152">
        <v>4539.5</v>
      </c>
      <c r="I1291" s="151">
        <v>0</v>
      </c>
      <c r="J1291" s="152">
        <v>0</v>
      </c>
      <c r="K1291" s="151">
        <v>121054</v>
      </c>
      <c r="L1291" s="152">
        <v>4539.5</v>
      </c>
      <c r="M1291" s="150" t="s">
        <v>52</v>
      </c>
    </row>
    <row r="1292" spans="1:13" ht="30" customHeight="1">
      <c r="A1292" s="149" t="s">
        <v>10044</v>
      </c>
      <c r="B1292" s="149" t="s">
        <v>6674</v>
      </c>
      <c r="C1292" s="149">
        <v>0.125</v>
      </c>
      <c r="D1292" s="149" t="s">
        <v>9897</v>
      </c>
      <c r="E1292" s="151">
        <v>0</v>
      </c>
      <c r="F1292" s="152">
        <v>0</v>
      </c>
      <c r="G1292" s="151">
        <v>99902</v>
      </c>
      <c r="H1292" s="152">
        <v>12487.7</v>
      </c>
      <c r="I1292" s="151">
        <v>0</v>
      </c>
      <c r="J1292" s="152">
        <v>0</v>
      </c>
      <c r="K1292" s="151">
        <v>99902</v>
      </c>
      <c r="L1292" s="152">
        <v>12487.7</v>
      </c>
      <c r="M1292" s="150" t="s">
        <v>9993</v>
      </c>
    </row>
    <row r="1293" spans="1:13" ht="30" customHeight="1">
      <c r="A1293" s="149" t="s">
        <v>10315</v>
      </c>
      <c r="B1293" s="149" t="s">
        <v>10316</v>
      </c>
      <c r="C1293" s="149">
        <v>1</v>
      </c>
      <c r="D1293" s="149" t="s">
        <v>9894</v>
      </c>
      <c r="E1293" s="151">
        <v>0</v>
      </c>
      <c r="F1293" s="152">
        <v>0</v>
      </c>
      <c r="G1293" s="151">
        <v>0</v>
      </c>
      <c r="H1293" s="152">
        <v>0</v>
      </c>
      <c r="I1293" s="151">
        <v>0</v>
      </c>
      <c r="J1293" s="152">
        <v>170.2</v>
      </c>
      <c r="K1293" s="151">
        <v>0</v>
      </c>
      <c r="L1293" s="152">
        <v>170.2</v>
      </c>
      <c r="M1293" s="150" t="s">
        <v>52</v>
      </c>
    </row>
    <row r="1294" spans="1:13" ht="30" customHeight="1">
      <c r="A1294" s="149" t="s">
        <v>10317</v>
      </c>
      <c r="B1294" s="149" t="s">
        <v>10318</v>
      </c>
      <c r="C1294" s="149">
        <v>1</v>
      </c>
      <c r="D1294" s="149" t="s">
        <v>9894</v>
      </c>
      <c r="E1294" s="151">
        <v>0</v>
      </c>
      <c r="F1294" s="152">
        <v>170.2</v>
      </c>
      <c r="G1294" s="151">
        <v>0</v>
      </c>
      <c r="H1294" s="152">
        <v>0</v>
      </c>
      <c r="I1294" s="151">
        <v>0</v>
      </c>
      <c r="J1294" s="152">
        <v>0</v>
      </c>
      <c r="K1294" s="151">
        <v>0</v>
      </c>
      <c r="L1294" s="152">
        <v>170.2</v>
      </c>
      <c r="M1294" s="150" t="s">
        <v>52</v>
      </c>
    </row>
    <row r="1295" spans="1:13" ht="30" customHeight="1">
      <c r="A1295" s="149" t="s">
        <v>10319</v>
      </c>
      <c r="B1295" s="149" t="s">
        <v>10320</v>
      </c>
      <c r="C1295" s="149">
        <v>1</v>
      </c>
      <c r="D1295" s="149" t="s">
        <v>9894</v>
      </c>
      <c r="E1295" s="151">
        <v>0</v>
      </c>
      <c r="F1295" s="152">
        <v>510.8</v>
      </c>
      <c r="G1295" s="151">
        <v>0</v>
      </c>
      <c r="H1295" s="152">
        <v>0</v>
      </c>
      <c r="I1295" s="151">
        <v>0</v>
      </c>
      <c r="J1295" s="152">
        <v>0</v>
      </c>
      <c r="K1295" s="151">
        <v>0</v>
      </c>
      <c r="L1295" s="152">
        <v>510.8</v>
      </c>
      <c r="M1295" s="150" t="s">
        <v>52</v>
      </c>
    </row>
    <row r="1296" spans="1:13" ht="30" customHeight="1">
      <c r="A1296" s="149" t="s">
        <v>10321</v>
      </c>
      <c r="B1296" s="149" t="s">
        <v>10322</v>
      </c>
      <c r="C1296" s="149">
        <v>1</v>
      </c>
      <c r="D1296" s="149" t="s">
        <v>9894</v>
      </c>
      <c r="E1296" s="151">
        <v>0</v>
      </c>
      <c r="F1296" s="152">
        <v>0</v>
      </c>
      <c r="G1296" s="151">
        <v>0</v>
      </c>
      <c r="H1296" s="152">
        <v>0</v>
      </c>
      <c r="I1296" s="151">
        <v>0</v>
      </c>
      <c r="J1296" s="152">
        <v>22403.9</v>
      </c>
      <c r="K1296" s="151">
        <v>0</v>
      </c>
      <c r="L1296" s="152">
        <v>22403.9</v>
      </c>
      <c r="M1296" s="150" t="s">
        <v>52</v>
      </c>
    </row>
    <row r="1297" spans="1:13" ht="30" customHeight="1">
      <c r="A1297" s="149" t="s">
        <v>9860</v>
      </c>
      <c r="B1297" s="149"/>
      <c r="C1297" s="149"/>
      <c r="D1297" s="149"/>
      <c r="E1297" s="151"/>
      <c r="F1297" s="152">
        <v>0</v>
      </c>
      <c r="G1297" s="151"/>
      <c r="H1297" s="152">
        <v>0</v>
      </c>
      <c r="I1297" s="151"/>
      <c r="J1297" s="152">
        <v>22403</v>
      </c>
      <c r="K1297" s="151"/>
      <c r="L1297" s="152">
        <v>22403</v>
      </c>
      <c r="M1297" s="150"/>
    </row>
    <row r="1298" spans="1:13" ht="30" customHeight="1">
      <c r="A1298" s="149"/>
      <c r="B1298" s="149"/>
      <c r="C1298" s="149"/>
      <c r="D1298" s="149"/>
      <c r="E1298" s="151"/>
      <c r="F1298" s="152"/>
      <c r="G1298" s="151"/>
      <c r="H1298" s="152"/>
      <c r="I1298" s="151"/>
      <c r="J1298" s="152"/>
      <c r="K1298" s="151"/>
      <c r="L1298" s="152"/>
      <c r="M1298" s="150"/>
    </row>
    <row r="1299" spans="1:13" ht="30" customHeight="1">
      <c r="A1299" s="149" t="s">
        <v>10331</v>
      </c>
      <c r="B1299" s="149" t="s">
        <v>3283</v>
      </c>
      <c r="C1299" s="149">
        <v>1</v>
      </c>
      <c r="D1299" s="149" t="s">
        <v>2347</v>
      </c>
      <c r="E1299" s="151"/>
      <c r="F1299" s="152"/>
      <c r="G1299" s="151"/>
      <c r="H1299" s="152"/>
      <c r="I1299" s="151"/>
      <c r="J1299" s="152"/>
      <c r="K1299" s="151"/>
      <c r="L1299" s="152"/>
      <c r="M1299" s="150" t="s">
        <v>52</v>
      </c>
    </row>
    <row r="1300" spans="1:13" ht="30" customHeight="1">
      <c r="A1300" s="149" t="s">
        <v>10313</v>
      </c>
      <c r="B1300" s="149" t="s">
        <v>10314</v>
      </c>
      <c r="C1300" s="149">
        <v>0.1</v>
      </c>
      <c r="D1300" s="149" t="s">
        <v>9925</v>
      </c>
      <c r="E1300" s="151">
        <v>0</v>
      </c>
      <c r="F1300" s="152">
        <v>0</v>
      </c>
      <c r="G1300" s="151">
        <v>0</v>
      </c>
      <c r="H1300" s="152">
        <v>0</v>
      </c>
      <c r="I1300" s="151">
        <v>840</v>
      </c>
      <c r="J1300" s="152">
        <v>84</v>
      </c>
      <c r="K1300" s="151">
        <v>840</v>
      </c>
      <c r="L1300" s="152">
        <v>84</v>
      </c>
      <c r="M1300" s="150" t="s">
        <v>52</v>
      </c>
    </row>
    <row r="1301" spans="1:13" ht="30" customHeight="1">
      <c r="A1301" s="149" t="s">
        <v>10326</v>
      </c>
      <c r="B1301" s="149" t="s">
        <v>6674</v>
      </c>
      <c r="C1301" s="149">
        <v>20.3</v>
      </c>
      <c r="D1301" s="149" t="s">
        <v>10327</v>
      </c>
      <c r="E1301" s="151">
        <v>0</v>
      </c>
      <c r="F1301" s="152">
        <v>0</v>
      </c>
      <c r="G1301" s="151">
        <v>0</v>
      </c>
      <c r="H1301" s="152">
        <v>0</v>
      </c>
      <c r="I1301" s="151">
        <v>105</v>
      </c>
      <c r="J1301" s="152">
        <v>2131.5</v>
      </c>
      <c r="K1301" s="151">
        <v>105</v>
      </c>
      <c r="L1301" s="152">
        <v>2131.5</v>
      </c>
      <c r="M1301" s="150" t="s">
        <v>52</v>
      </c>
    </row>
    <row r="1302" spans="1:13" ht="30" customHeight="1">
      <c r="A1302" s="149" t="s">
        <v>10077</v>
      </c>
      <c r="B1302" s="149" t="s">
        <v>6674</v>
      </c>
      <c r="C1302" s="149">
        <v>6.25E-2</v>
      </c>
      <c r="D1302" s="149" t="s">
        <v>9897</v>
      </c>
      <c r="E1302" s="151">
        <v>0</v>
      </c>
      <c r="F1302" s="152">
        <v>0</v>
      </c>
      <c r="G1302" s="151">
        <v>121054</v>
      </c>
      <c r="H1302" s="152">
        <v>7565.8</v>
      </c>
      <c r="I1302" s="151">
        <v>0</v>
      </c>
      <c r="J1302" s="152">
        <v>0</v>
      </c>
      <c r="K1302" s="151">
        <v>121054</v>
      </c>
      <c r="L1302" s="152">
        <v>7565.8</v>
      </c>
      <c r="M1302" s="150" t="s">
        <v>52</v>
      </c>
    </row>
    <row r="1303" spans="1:13" ht="30" customHeight="1">
      <c r="A1303" s="149" t="s">
        <v>10324</v>
      </c>
      <c r="B1303" s="149" t="s">
        <v>6674</v>
      </c>
      <c r="C1303" s="149">
        <v>6.25E-2</v>
      </c>
      <c r="D1303" s="149" t="s">
        <v>9897</v>
      </c>
      <c r="E1303" s="151">
        <v>0</v>
      </c>
      <c r="F1303" s="152">
        <v>0</v>
      </c>
      <c r="G1303" s="151">
        <v>113011</v>
      </c>
      <c r="H1303" s="152">
        <v>7063.1</v>
      </c>
      <c r="I1303" s="151">
        <v>0</v>
      </c>
      <c r="J1303" s="152">
        <v>0</v>
      </c>
      <c r="K1303" s="151">
        <v>113011</v>
      </c>
      <c r="L1303" s="152">
        <v>7063.1</v>
      </c>
      <c r="M1303" s="150" t="s">
        <v>52</v>
      </c>
    </row>
    <row r="1304" spans="1:13" ht="30" customHeight="1">
      <c r="A1304" s="149" t="s">
        <v>10044</v>
      </c>
      <c r="B1304" s="149" t="s">
        <v>6674</v>
      </c>
      <c r="C1304" s="149">
        <v>6.25E-2</v>
      </c>
      <c r="D1304" s="149" t="s">
        <v>9897</v>
      </c>
      <c r="E1304" s="151">
        <v>0</v>
      </c>
      <c r="F1304" s="152">
        <v>0</v>
      </c>
      <c r="G1304" s="151">
        <v>99902</v>
      </c>
      <c r="H1304" s="152">
        <v>6243.8</v>
      </c>
      <c r="I1304" s="151">
        <v>0</v>
      </c>
      <c r="J1304" s="152">
        <v>0</v>
      </c>
      <c r="K1304" s="151">
        <v>99902</v>
      </c>
      <c r="L1304" s="152">
        <v>6243.8</v>
      </c>
      <c r="M1304" s="150" t="s">
        <v>9993</v>
      </c>
    </row>
    <row r="1305" spans="1:13" ht="30" customHeight="1">
      <c r="A1305" s="149" t="s">
        <v>10315</v>
      </c>
      <c r="B1305" s="149" t="s">
        <v>10316</v>
      </c>
      <c r="C1305" s="149">
        <v>1</v>
      </c>
      <c r="D1305" s="149" t="s">
        <v>9894</v>
      </c>
      <c r="E1305" s="151">
        <v>0</v>
      </c>
      <c r="F1305" s="152">
        <v>0</v>
      </c>
      <c r="G1305" s="151">
        <v>0</v>
      </c>
      <c r="H1305" s="152">
        <v>0</v>
      </c>
      <c r="I1305" s="151">
        <v>0</v>
      </c>
      <c r="J1305" s="152">
        <v>208.7</v>
      </c>
      <c r="K1305" s="151">
        <v>0</v>
      </c>
      <c r="L1305" s="152">
        <v>208.7</v>
      </c>
      <c r="M1305" s="150" t="s">
        <v>9907</v>
      </c>
    </row>
    <row r="1306" spans="1:13" ht="30" customHeight="1">
      <c r="A1306" s="149" t="s">
        <v>10317</v>
      </c>
      <c r="B1306" s="149" t="s">
        <v>10318</v>
      </c>
      <c r="C1306" s="149">
        <v>1</v>
      </c>
      <c r="D1306" s="149" t="s">
        <v>9894</v>
      </c>
      <c r="E1306" s="151">
        <v>0</v>
      </c>
      <c r="F1306" s="152">
        <v>208.7</v>
      </c>
      <c r="G1306" s="151">
        <v>0</v>
      </c>
      <c r="H1306" s="152">
        <v>0</v>
      </c>
      <c r="I1306" s="151">
        <v>0</v>
      </c>
      <c r="J1306" s="152">
        <v>0</v>
      </c>
      <c r="K1306" s="151">
        <v>0</v>
      </c>
      <c r="L1306" s="152">
        <v>208.7</v>
      </c>
      <c r="M1306" s="150" t="s">
        <v>52</v>
      </c>
    </row>
    <row r="1307" spans="1:13" ht="30" customHeight="1">
      <c r="A1307" s="149" t="s">
        <v>10319</v>
      </c>
      <c r="B1307" s="149" t="s">
        <v>10320</v>
      </c>
      <c r="C1307" s="149">
        <v>1</v>
      </c>
      <c r="D1307" s="149" t="s">
        <v>9894</v>
      </c>
      <c r="E1307" s="151">
        <v>0</v>
      </c>
      <c r="F1307" s="152">
        <v>626.1</v>
      </c>
      <c r="G1307" s="151">
        <v>0</v>
      </c>
      <c r="H1307" s="152">
        <v>0</v>
      </c>
      <c r="I1307" s="151">
        <v>0</v>
      </c>
      <c r="J1307" s="152">
        <v>0</v>
      </c>
      <c r="K1307" s="151">
        <v>0</v>
      </c>
      <c r="L1307" s="152">
        <v>626.1</v>
      </c>
      <c r="M1307" s="150" t="s">
        <v>52</v>
      </c>
    </row>
    <row r="1308" spans="1:13" ht="30" customHeight="1">
      <c r="A1308" s="149" t="s">
        <v>10321</v>
      </c>
      <c r="B1308" s="149" t="s">
        <v>10322</v>
      </c>
      <c r="C1308" s="149">
        <v>1</v>
      </c>
      <c r="D1308" s="149" t="s">
        <v>9894</v>
      </c>
      <c r="E1308" s="151">
        <v>0</v>
      </c>
      <c r="F1308" s="152">
        <v>0</v>
      </c>
      <c r="G1308" s="151">
        <v>0</v>
      </c>
      <c r="H1308" s="152">
        <v>0</v>
      </c>
      <c r="I1308" s="151">
        <v>0</v>
      </c>
      <c r="J1308" s="152">
        <v>24131.7</v>
      </c>
      <c r="K1308" s="151">
        <v>0</v>
      </c>
      <c r="L1308" s="152">
        <v>24131.7</v>
      </c>
      <c r="M1308" s="150" t="s">
        <v>52</v>
      </c>
    </row>
    <row r="1309" spans="1:13" ht="30" customHeight="1">
      <c r="A1309" s="149" t="s">
        <v>9860</v>
      </c>
      <c r="B1309" s="149"/>
      <c r="C1309" s="149"/>
      <c r="D1309" s="149"/>
      <c r="E1309" s="151"/>
      <c r="F1309" s="152">
        <v>0</v>
      </c>
      <c r="G1309" s="151"/>
      <c r="H1309" s="152">
        <v>0</v>
      </c>
      <c r="I1309" s="151"/>
      <c r="J1309" s="152">
        <v>24131</v>
      </c>
      <c r="K1309" s="151"/>
      <c r="L1309" s="152">
        <v>24131</v>
      </c>
      <c r="M1309" s="150"/>
    </row>
    <row r="1310" spans="1:13" ht="30" customHeight="1">
      <c r="A1310" s="149"/>
      <c r="B1310" s="149"/>
      <c r="C1310" s="149"/>
      <c r="D1310" s="149"/>
      <c r="E1310" s="151"/>
      <c r="F1310" s="152"/>
      <c r="G1310" s="151"/>
      <c r="H1310" s="152"/>
      <c r="I1310" s="151"/>
      <c r="J1310" s="152"/>
      <c r="K1310" s="151"/>
      <c r="L1310" s="152"/>
      <c r="M1310" s="150"/>
    </row>
    <row r="1311" spans="1:13" ht="30" customHeight="1">
      <c r="A1311" s="149" t="s">
        <v>10332</v>
      </c>
      <c r="B1311" s="149" t="s">
        <v>3283</v>
      </c>
      <c r="C1311" s="149">
        <v>1</v>
      </c>
      <c r="D1311" s="149" t="s">
        <v>2347</v>
      </c>
      <c r="E1311" s="151"/>
      <c r="F1311" s="152"/>
      <c r="G1311" s="151"/>
      <c r="H1311" s="152"/>
      <c r="I1311" s="151"/>
      <c r="J1311" s="152"/>
      <c r="K1311" s="151"/>
      <c r="L1311" s="152"/>
      <c r="M1311" s="150" t="s">
        <v>52</v>
      </c>
    </row>
    <row r="1312" spans="1:13" ht="30" customHeight="1">
      <c r="A1312" s="149" t="s">
        <v>10326</v>
      </c>
      <c r="B1312" s="149" t="s">
        <v>6674</v>
      </c>
      <c r="C1312" s="149">
        <v>0.9</v>
      </c>
      <c r="D1312" s="149" t="s">
        <v>10327</v>
      </c>
      <c r="E1312" s="151">
        <v>0</v>
      </c>
      <c r="F1312" s="152">
        <v>0</v>
      </c>
      <c r="G1312" s="151">
        <v>0</v>
      </c>
      <c r="H1312" s="152">
        <v>0</v>
      </c>
      <c r="I1312" s="151">
        <v>105</v>
      </c>
      <c r="J1312" s="152">
        <v>94.5</v>
      </c>
      <c r="K1312" s="151">
        <v>105</v>
      </c>
      <c r="L1312" s="152">
        <v>94.5</v>
      </c>
      <c r="M1312" s="150" t="s">
        <v>52</v>
      </c>
    </row>
    <row r="1313" spans="1:13" ht="30" customHeight="1">
      <c r="A1313" s="149" t="s">
        <v>10324</v>
      </c>
      <c r="B1313" s="149" t="s">
        <v>6674</v>
      </c>
      <c r="C1313" s="149">
        <v>6.25E-2</v>
      </c>
      <c r="D1313" s="149" t="s">
        <v>9897</v>
      </c>
      <c r="E1313" s="151">
        <v>0</v>
      </c>
      <c r="F1313" s="152">
        <v>0</v>
      </c>
      <c r="G1313" s="151">
        <v>113011</v>
      </c>
      <c r="H1313" s="152">
        <v>7063.1</v>
      </c>
      <c r="I1313" s="151">
        <v>0</v>
      </c>
      <c r="J1313" s="152">
        <v>0</v>
      </c>
      <c r="K1313" s="151">
        <v>113011</v>
      </c>
      <c r="L1313" s="152">
        <v>7063.1</v>
      </c>
      <c r="M1313" s="150" t="s">
        <v>52</v>
      </c>
    </row>
    <row r="1314" spans="1:13" ht="30" customHeight="1">
      <c r="A1314" s="149" t="s">
        <v>10044</v>
      </c>
      <c r="B1314" s="149" t="s">
        <v>6674</v>
      </c>
      <c r="C1314" s="149">
        <v>6.25E-2</v>
      </c>
      <c r="D1314" s="149" t="s">
        <v>9897</v>
      </c>
      <c r="E1314" s="151">
        <v>0</v>
      </c>
      <c r="F1314" s="152">
        <v>0</v>
      </c>
      <c r="G1314" s="151">
        <v>99902</v>
      </c>
      <c r="H1314" s="152">
        <v>6243.8</v>
      </c>
      <c r="I1314" s="151">
        <v>0</v>
      </c>
      <c r="J1314" s="152">
        <v>0</v>
      </c>
      <c r="K1314" s="151">
        <v>99902</v>
      </c>
      <c r="L1314" s="152">
        <v>6243.8</v>
      </c>
      <c r="M1314" s="150" t="s">
        <v>9993</v>
      </c>
    </row>
    <row r="1315" spans="1:13" ht="30" customHeight="1">
      <c r="A1315" s="149" t="s">
        <v>10315</v>
      </c>
      <c r="B1315" s="149" t="s">
        <v>10316</v>
      </c>
      <c r="C1315" s="149">
        <v>1</v>
      </c>
      <c r="D1315" s="149" t="s">
        <v>9894</v>
      </c>
      <c r="E1315" s="151">
        <v>0</v>
      </c>
      <c r="F1315" s="152">
        <v>0</v>
      </c>
      <c r="G1315" s="151">
        <v>0</v>
      </c>
      <c r="H1315" s="152">
        <v>0</v>
      </c>
      <c r="I1315" s="151">
        <v>0</v>
      </c>
      <c r="J1315" s="152">
        <v>133</v>
      </c>
      <c r="K1315" s="151">
        <v>0</v>
      </c>
      <c r="L1315" s="152">
        <v>133</v>
      </c>
      <c r="M1315" s="150" t="s">
        <v>52</v>
      </c>
    </row>
    <row r="1316" spans="1:13" ht="30" customHeight="1">
      <c r="A1316" s="149" t="s">
        <v>10317</v>
      </c>
      <c r="B1316" s="149" t="s">
        <v>10318</v>
      </c>
      <c r="C1316" s="149">
        <v>1</v>
      </c>
      <c r="D1316" s="149" t="s">
        <v>9894</v>
      </c>
      <c r="E1316" s="151">
        <v>0</v>
      </c>
      <c r="F1316" s="152">
        <v>133</v>
      </c>
      <c r="G1316" s="151">
        <v>0</v>
      </c>
      <c r="H1316" s="152">
        <v>0</v>
      </c>
      <c r="I1316" s="151">
        <v>0</v>
      </c>
      <c r="J1316" s="152">
        <v>0</v>
      </c>
      <c r="K1316" s="151">
        <v>0</v>
      </c>
      <c r="L1316" s="152">
        <v>133</v>
      </c>
      <c r="M1316" s="150" t="s">
        <v>52</v>
      </c>
    </row>
    <row r="1317" spans="1:13" ht="30" customHeight="1">
      <c r="A1317" s="149" t="s">
        <v>10319</v>
      </c>
      <c r="B1317" s="149" t="s">
        <v>10320</v>
      </c>
      <c r="C1317" s="149">
        <v>1</v>
      </c>
      <c r="D1317" s="149" t="s">
        <v>9894</v>
      </c>
      <c r="E1317" s="151">
        <v>0</v>
      </c>
      <c r="F1317" s="152">
        <v>399.2</v>
      </c>
      <c r="G1317" s="151">
        <v>0</v>
      </c>
      <c r="H1317" s="152">
        <v>0</v>
      </c>
      <c r="I1317" s="151">
        <v>0</v>
      </c>
      <c r="J1317" s="152">
        <v>0</v>
      </c>
      <c r="K1317" s="151">
        <v>0</v>
      </c>
      <c r="L1317" s="152">
        <v>399.2</v>
      </c>
      <c r="M1317" s="150" t="s">
        <v>52</v>
      </c>
    </row>
    <row r="1318" spans="1:13" ht="30" customHeight="1">
      <c r="A1318" s="149" t="s">
        <v>10321</v>
      </c>
      <c r="B1318" s="149" t="s">
        <v>10322</v>
      </c>
      <c r="C1318" s="149">
        <v>1</v>
      </c>
      <c r="D1318" s="149" t="s">
        <v>9894</v>
      </c>
      <c r="E1318" s="151">
        <v>0</v>
      </c>
      <c r="F1318" s="152">
        <v>0</v>
      </c>
      <c r="G1318" s="151">
        <v>0</v>
      </c>
      <c r="H1318" s="152">
        <v>0</v>
      </c>
      <c r="I1318" s="151">
        <v>0</v>
      </c>
      <c r="J1318" s="152">
        <v>14066.6</v>
      </c>
      <c r="K1318" s="151">
        <v>0</v>
      </c>
      <c r="L1318" s="152">
        <v>14066.6</v>
      </c>
      <c r="M1318" s="150" t="s">
        <v>52</v>
      </c>
    </row>
    <row r="1319" spans="1:13" ht="30" customHeight="1">
      <c r="A1319" s="149" t="s">
        <v>9860</v>
      </c>
      <c r="B1319" s="149"/>
      <c r="C1319" s="149"/>
      <c r="D1319" s="149"/>
      <c r="E1319" s="151"/>
      <c r="F1319" s="152">
        <v>0</v>
      </c>
      <c r="G1319" s="151"/>
      <c r="H1319" s="152">
        <v>0</v>
      </c>
      <c r="I1319" s="151"/>
      <c r="J1319" s="152">
        <v>14066</v>
      </c>
      <c r="K1319" s="151"/>
      <c r="L1319" s="152">
        <v>14066</v>
      </c>
      <c r="M1319" s="150"/>
    </row>
    <row r="1320" spans="1:13" ht="30" customHeight="1">
      <c r="A1320" s="149"/>
      <c r="B1320" s="149"/>
      <c r="C1320" s="149"/>
      <c r="D1320" s="149"/>
      <c r="E1320" s="151"/>
      <c r="F1320" s="152"/>
      <c r="G1320" s="151"/>
      <c r="H1320" s="152"/>
      <c r="I1320" s="151"/>
      <c r="J1320" s="152"/>
      <c r="K1320" s="151"/>
      <c r="L1320" s="152"/>
      <c r="M1320" s="150"/>
    </row>
    <row r="1321" spans="1:13" ht="30" customHeight="1">
      <c r="A1321" s="149" t="s">
        <v>10333</v>
      </c>
      <c r="B1321" s="149" t="s">
        <v>3283</v>
      </c>
      <c r="C1321" s="149">
        <v>1</v>
      </c>
      <c r="D1321" s="149" t="s">
        <v>2347</v>
      </c>
      <c r="E1321" s="151"/>
      <c r="F1321" s="152"/>
      <c r="G1321" s="151"/>
      <c r="H1321" s="152"/>
      <c r="I1321" s="151"/>
      <c r="J1321" s="152"/>
      <c r="K1321" s="151"/>
      <c r="L1321" s="152"/>
      <c r="M1321" s="150" t="s">
        <v>52</v>
      </c>
    </row>
    <row r="1322" spans="1:13" ht="30" customHeight="1">
      <c r="A1322" s="149" t="s">
        <v>10313</v>
      </c>
      <c r="B1322" s="149" t="s">
        <v>10314</v>
      </c>
      <c r="C1322" s="149">
        <v>0.2</v>
      </c>
      <c r="D1322" s="149" t="s">
        <v>9925</v>
      </c>
      <c r="E1322" s="151">
        <v>0</v>
      </c>
      <c r="F1322" s="152">
        <v>0</v>
      </c>
      <c r="G1322" s="151">
        <v>0</v>
      </c>
      <c r="H1322" s="152">
        <v>0</v>
      </c>
      <c r="I1322" s="151">
        <v>840</v>
      </c>
      <c r="J1322" s="152">
        <v>168</v>
      </c>
      <c r="K1322" s="151">
        <v>840</v>
      </c>
      <c r="L1322" s="152">
        <v>168</v>
      </c>
      <c r="M1322" s="150" t="s">
        <v>52</v>
      </c>
    </row>
    <row r="1323" spans="1:13" ht="30" customHeight="1">
      <c r="A1323" s="149" t="s">
        <v>10326</v>
      </c>
      <c r="B1323" s="149" t="s">
        <v>6674</v>
      </c>
      <c r="C1323" s="149">
        <v>0.9</v>
      </c>
      <c r="D1323" s="149" t="s">
        <v>10327</v>
      </c>
      <c r="E1323" s="151">
        <v>0</v>
      </c>
      <c r="F1323" s="152">
        <v>0</v>
      </c>
      <c r="G1323" s="151">
        <v>0</v>
      </c>
      <c r="H1323" s="152">
        <v>0</v>
      </c>
      <c r="I1323" s="151">
        <v>105</v>
      </c>
      <c r="J1323" s="152">
        <v>94.5</v>
      </c>
      <c r="K1323" s="151">
        <v>105</v>
      </c>
      <c r="L1323" s="152">
        <v>94.5</v>
      </c>
      <c r="M1323" s="150" t="s">
        <v>52</v>
      </c>
    </row>
    <row r="1324" spans="1:13" ht="30" customHeight="1">
      <c r="A1324" s="149" t="s">
        <v>10077</v>
      </c>
      <c r="B1324" s="149" t="s">
        <v>6674</v>
      </c>
      <c r="C1324" s="149">
        <v>3.7499999999999999E-2</v>
      </c>
      <c r="D1324" s="149" t="s">
        <v>9897</v>
      </c>
      <c r="E1324" s="151">
        <v>0</v>
      </c>
      <c r="F1324" s="152">
        <v>0</v>
      </c>
      <c r="G1324" s="151">
        <v>121054</v>
      </c>
      <c r="H1324" s="152">
        <v>4539.5</v>
      </c>
      <c r="I1324" s="151">
        <v>0</v>
      </c>
      <c r="J1324" s="152">
        <v>0</v>
      </c>
      <c r="K1324" s="151">
        <v>121054</v>
      </c>
      <c r="L1324" s="152">
        <v>4539.5</v>
      </c>
      <c r="M1324" s="150" t="s">
        <v>52</v>
      </c>
    </row>
    <row r="1325" spans="1:13" ht="30" customHeight="1">
      <c r="A1325" s="149" t="s">
        <v>10324</v>
      </c>
      <c r="B1325" s="149" t="s">
        <v>6674</v>
      </c>
      <c r="C1325" s="149">
        <v>6.25E-2</v>
      </c>
      <c r="D1325" s="149" t="s">
        <v>9897</v>
      </c>
      <c r="E1325" s="151">
        <v>0</v>
      </c>
      <c r="F1325" s="152">
        <v>0</v>
      </c>
      <c r="G1325" s="151">
        <v>113011</v>
      </c>
      <c r="H1325" s="152">
        <v>7063.1</v>
      </c>
      <c r="I1325" s="151">
        <v>0</v>
      </c>
      <c r="J1325" s="152">
        <v>0</v>
      </c>
      <c r="K1325" s="151">
        <v>113011</v>
      </c>
      <c r="L1325" s="152">
        <v>7063.1</v>
      </c>
      <c r="M1325" s="150" t="s">
        <v>52</v>
      </c>
    </row>
    <row r="1326" spans="1:13" ht="30" customHeight="1">
      <c r="A1326" s="149" t="s">
        <v>10315</v>
      </c>
      <c r="B1326" s="149" t="s">
        <v>10316</v>
      </c>
      <c r="C1326" s="149">
        <v>1</v>
      </c>
      <c r="D1326" s="149" t="s">
        <v>9894</v>
      </c>
      <c r="E1326" s="151">
        <v>0</v>
      </c>
      <c r="F1326" s="152">
        <v>0</v>
      </c>
      <c r="G1326" s="151">
        <v>0</v>
      </c>
      <c r="H1326" s="152">
        <v>0</v>
      </c>
      <c r="I1326" s="151">
        <v>0</v>
      </c>
      <c r="J1326" s="152">
        <v>116</v>
      </c>
      <c r="K1326" s="151">
        <v>0</v>
      </c>
      <c r="L1326" s="152">
        <v>116</v>
      </c>
      <c r="M1326" s="150" t="s">
        <v>52</v>
      </c>
    </row>
    <row r="1327" spans="1:13" ht="30" customHeight="1">
      <c r="A1327" s="149" t="s">
        <v>10317</v>
      </c>
      <c r="B1327" s="149" t="s">
        <v>10318</v>
      </c>
      <c r="C1327" s="149">
        <v>1</v>
      </c>
      <c r="D1327" s="149" t="s">
        <v>9894</v>
      </c>
      <c r="E1327" s="151">
        <v>0</v>
      </c>
      <c r="F1327" s="152">
        <v>116</v>
      </c>
      <c r="G1327" s="151">
        <v>0</v>
      </c>
      <c r="H1327" s="152">
        <v>0</v>
      </c>
      <c r="I1327" s="151">
        <v>0</v>
      </c>
      <c r="J1327" s="152">
        <v>0</v>
      </c>
      <c r="K1327" s="151">
        <v>0</v>
      </c>
      <c r="L1327" s="152">
        <v>116</v>
      </c>
      <c r="M1327" s="150" t="s">
        <v>52</v>
      </c>
    </row>
    <row r="1328" spans="1:13" ht="30" customHeight="1">
      <c r="A1328" s="149" t="s">
        <v>10319</v>
      </c>
      <c r="B1328" s="149" t="s">
        <v>10320</v>
      </c>
      <c r="C1328" s="149">
        <v>1</v>
      </c>
      <c r="D1328" s="149" t="s">
        <v>9894</v>
      </c>
      <c r="E1328" s="151">
        <v>0</v>
      </c>
      <c r="F1328" s="152">
        <v>348</v>
      </c>
      <c r="G1328" s="151">
        <v>0</v>
      </c>
      <c r="H1328" s="152">
        <v>0</v>
      </c>
      <c r="I1328" s="151">
        <v>0</v>
      </c>
      <c r="J1328" s="152">
        <v>0</v>
      </c>
      <c r="K1328" s="151">
        <v>0</v>
      </c>
      <c r="L1328" s="152">
        <v>348</v>
      </c>
      <c r="M1328" s="150" t="s">
        <v>52</v>
      </c>
    </row>
    <row r="1329" spans="1:13" ht="30" customHeight="1">
      <c r="A1329" s="149" t="s">
        <v>10321</v>
      </c>
      <c r="B1329" s="149" t="s">
        <v>10322</v>
      </c>
      <c r="C1329" s="149">
        <v>1</v>
      </c>
      <c r="D1329" s="149" t="s">
        <v>9894</v>
      </c>
      <c r="E1329" s="151">
        <v>0</v>
      </c>
      <c r="F1329" s="152">
        <v>0</v>
      </c>
      <c r="G1329" s="151">
        <v>0</v>
      </c>
      <c r="H1329" s="152">
        <v>0</v>
      </c>
      <c r="I1329" s="151">
        <v>0</v>
      </c>
      <c r="J1329" s="152">
        <v>12445.1</v>
      </c>
      <c r="K1329" s="151">
        <v>0</v>
      </c>
      <c r="L1329" s="152">
        <v>12445.1</v>
      </c>
      <c r="M1329" s="150" t="s">
        <v>52</v>
      </c>
    </row>
    <row r="1330" spans="1:13" ht="30" customHeight="1">
      <c r="A1330" s="149" t="s">
        <v>9860</v>
      </c>
      <c r="B1330" s="149"/>
      <c r="C1330" s="149"/>
      <c r="D1330" s="149"/>
      <c r="E1330" s="151"/>
      <c r="F1330" s="152">
        <v>0</v>
      </c>
      <c r="G1330" s="151"/>
      <c r="H1330" s="152">
        <v>0</v>
      </c>
      <c r="I1330" s="151"/>
      <c r="J1330" s="152">
        <v>12445</v>
      </c>
      <c r="K1330" s="151"/>
      <c r="L1330" s="152">
        <v>12445</v>
      </c>
      <c r="M1330" s="150"/>
    </row>
    <row r="1331" spans="1:13" ht="30" customHeight="1">
      <c r="A1331" s="149"/>
      <c r="B1331" s="149"/>
      <c r="C1331" s="149"/>
      <c r="D1331" s="149"/>
      <c r="E1331" s="151"/>
      <c r="F1331" s="152"/>
      <c r="G1331" s="151"/>
      <c r="H1331" s="152"/>
      <c r="I1331" s="151"/>
      <c r="J1331" s="152"/>
      <c r="K1331" s="151"/>
      <c r="L1331" s="152"/>
      <c r="M1331" s="150"/>
    </row>
    <row r="1332" spans="1:13" ht="30" customHeight="1">
      <c r="A1332" s="149" t="s">
        <v>10334</v>
      </c>
      <c r="B1332" s="149" t="s">
        <v>2394</v>
      </c>
      <c r="C1332" s="149">
        <v>1</v>
      </c>
      <c r="D1332" s="149" t="s">
        <v>960</v>
      </c>
      <c r="E1332" s="151"/>
      <c r="F1332" s="152"/>
      <c r="G1332" s="151"/>
      <c r="H1332" s="152"/>
      <c r="I1332" s="151"/>
      <c r="J1332" s="152"/>
      <c r="K1332" s="151"/>
      <c r="L1332" s="152"/>
      <c r="M1332" s="150" t="s">
        <v>52</v>
      </c>
    </row>
    <row r="1333" spans="1:13" ht="30" customHeight="1">
      <c r="A1333" s="149" t="s">
        <v>10335</v>
      </c>
      <c r="B1333" s="149" t="s">
        <v>10336</v>
      </c>
      <c r="C1333" s="149">
        <v>1</v>
      </c>
      <c r="D1333" s="149" t="s">
        <v>9850</v>
      </c>
      <c r="E1333" s="151">
        <v>236301</v>
      </c>
      <c r="F1333" s="152">
        <v>236301</v>
      </c>
      <c r="G1333" s="151">
        <v>1258816</v>
      </c>
      <c r="H1333" s="152">
        <v>1258816</v>
      </c>
      <c r="I1333" s="151">
        <v>939279</v>
      </c>
      <c r="J1333" s="152">
        <v>939279</v>
      </c>
      <c r="K1333" s="151">
        <v>2434396</v>
      </c>
      <c r="L1333" s="152">
        <v>2434396</v>
      </c>
      <c r="M1333" s="150" t="s">
        <v>52</v>
      </c>
    </row>
    <row r="1334" spans="1:13" ht="30" customHeight="1">
      <c r="A1334" s="149" t="s">
        <v>10337</v>
      </c>
      <c r="B1334" s="149" t="s">
        <v>10338</v>
      </c>
      <c r="C1334" s="149">
        <v>1</v>
      </c>
      <c r="D1334" s="149" t="s">
        <v>9850</v>
      </c>
      <c r="E1334" s="151">
        <v>2830</v>
      </c>
      <c r="F1334" s="152">
        <v>2830</v>
      </c>
      <c r="G1334" s="151">
        <v>94338</v>
      </c>
      <c r="H1334" s="152">
        <v>94338</v>
      </c>
      <c r="I1334" s="151">
        <v>2070000</v>
      </c>
      <c r="J1334" s="152">
        <v>2070000</v>
      </c>
      <c r="K1334" s="151">
        <v>2167168</v>
      </c>
      <c r="L1334" s="152">
        <v>2167168</v>
      </c>
      <c r="M1334" s="150" t="s">
        <v>52</v>
      </c>
    </row>
    <row r="1335" spans="1:13" ht="30" customHeight="1">
      <c r="A1335" s="149" t="s">
        <v>10335</v>
      </c>
      <c r="B1335" s="149" t="s">
        <v>10339</v>
      </c>
      <c r="C1335" s="149">
        <v>1</v>
      </c>
      <c r="D1335" s="149" t="s">
        <v>9850</v>
      </c>
      <c r="E1335" s="151">
        <v>122123</v>
      </c>
      <c r="F1335" s="152">
        <v>122123</v>
      </c>
      <c r="G1335" s="151">
        <v>1000074</v>
      </c>
      <c r="H1335" s="152">
        <v>1000074</v>
      </c>
      <c r="I1335" s="151">
        <v>172784</v>
      </c>
      <c r="J1335" s="152">
        <v>172784</v>
      </c>
      <c r="K1335" s="151">
        <v>1294981</v>
      </c>
      <c r="L1335" s="152">
        <v>1294981</v>
      </c>
      <c r="M1335" s="150" t="s">
        <v>52</v>
      </c>
    </row>
    <row r="1336" spans="1:13" ht="30" customHeight="1">
      <c r="A1336" s="149" t="s">
        <v>9860</v>
      </c>
      <c r="B1336" s="149"/>
      <c r="C1336" s="149"/>
      <c r="D1336" s="149"/>
      <c r="E1336" s="151"/>
      <c r="F1336" s="152">
        <v>361254</v>
      </c>
      <c r="G1336" s="151"/>
      <c r="H1336" s="152">
        <v>2353228</v>
      </c>
      <c r="I1336" s="151"/>
      <c r="J1336" s="152">
        <v>3182063</v>
      </c>
      <c r="K1336" s="151"/>
      <c r="L1336" s="152">
        <v>5896545</v>
      </c>
      <c r="M1336" s="150"/>
    </row>
    <row r="1337" spans="1:13" ht="30" customHeight="1">
      <c r="A1337" s="149"/>
      <c r="B1337" s="149"/>
      <c r="C1337" s="149"/>
      <c r="D1337" s="149"/>
      <c r="E1337" s="151"/>
      <c r="F1337" s="152"/>
      <c r="G1337" s="151"/>
      <c r="H1337" s="152"/>
      <c r="I1337" s="151"/>
      <c r="J1337" s="152"/>
      <c r="K1337" s="151"/>
      <c r="L1337" s="152"/>
      <c r="M1337" s="150"/>
    </row>
    <row r="1338" spans="1:13" ht="30" customHeight="1">
      <c r="A1338" s="149" t="s">
        <v>10340</v>
      </c>
      <c r="B1338" s="149" t="s">
        <v>52</v>
      </c>
      <c r="C1338" s="149">
        <v>1</v>
      </c>
      <c r="D1338" s="149" t="s">
        <v>59</v>
      </c>
      <c r="E1338" s="151"/>
      <c r="F1338" s="152"/>
      <c r="G1338" s="151"/>
      <c r="H1338" s="152"/>
      <c r="I1338" s="151"/>
      <c r="J1338" s="152"/>
      <c r="K1338" s="151"/>
      <c r="L1338" s="152"/>
      <c r="M1338" s="150" t="s">
        <v>52</v>
      </c>
    </row>
    <row r="1339" spans="1:13" ht="30" customHeight="1">
      <c r="A1339" s="149" t="s">
        <v>9898</v>
      </c>
      <c r="B1339" s="149" t="s">
        <v>6674</v>
      </c>
      <c r="C1339" s="149">
        <v>1</v>
      </c>
      <c r="D1339" s="149" t="s">
        <v>9897</v>
      </c>
      <c r="E1339" s="151">
        <v>0</v>
      </c>
      <c r="F1339" s="152">
        <v>0</v>
      </c>
      <c r="G1339" s="151">
        <v>94338</v>
      </c>
      <c r="H1339" s="152">
        <v>94338</v>
      </c>
      <c r="I1339" s="151">
        <v>0</v>
      </c>
      <c r="J1339" s="152">
        <v>0</v>
      </c>
      <c r="K1339" s="151">
        <v>94338</v>
      </c>
      <c r="L1339" s="152">
        <v>94338</v>
      </c>
      <c r="M1339" s="150" t="s">
        <v>52</v>
      </c>
    </row>
    <row r="1340" spans="1:13" ht="30" customHeight="1">
      <c r="A1340" s="149" t="s">
        <v>9860</v>
      </c>
      <c r="B1340" s="149"/>
      <c r="C1340" s="149"/>
      <c r="D1340" s="149"/>
      <c r="E1340" s="151"/>
      <c r="F1340" s="152">
        <v>0</v>
      </c>
      <c r="G1340" s="151"/>
      <c r="H1340" s="152">
        <v>94338</v>
      </c>
      <c r="I1340" s="151"/>
      <c r="J1340" s="152">
        <v>0</v>
      </c>
      <c r="K1340" s="151"/>
      <c r="L1340" s="152">
        <v>94338</v>
      </c>
      <c r="M1340" s="150"/>
    </row>
    <row r="1341" spans="1:13" ht="30" customHeight="1">
      <c r="A1341" s="149"/>
      <c r="B1341" s="149"/>
      <c r="C1341" s="149"/>
      <c r="D1341" s="149"/>
      <c r="E1341" s="151"/>
      <c r="F1341" s="152"/>
      <c r="G1341" s="151"/>
      <c r="H1341" s="152"/>
      <c r="I1341" s="151"/>
      <c r="J1341" s="152"/>
      <c r="K1341" s="151"/>
      <c r="L1341" s="152"/>
      <c r="M1341" s="150"/>
    </row>
    <row r="1342" spans="1:13" ht="30" customHeight="1">
      <c r="A1342" s="149" t="s">
        <v>10341</v>
      </c>
      <c r="B1342" s="149" t="s">
        <v>2403</v>
      </c>
      <c r="C1342" s="149">
        <v>1</v>
      </c>
      <c r="D1342" s="149" t="s">
        <v>59</v>
      </c>
      <c r="E1342" s="151"/>
      <c r="F1342" s="152"/>
      <c r="G1342" s="151"/>
      <c r="H1342" s="152"/>
      <c r="I1342" s="151"/>
      <c r="J1342" s="152"/>
      <c r="K1342" s="151"/>
      <c r="L1342" s="152"/>
      <c r="M1342" s="150" t="s">
        <v>52</v>
      </c>
    </row>
    <row r="1343" spans="1:13" ht="30" customHeight="1">
      <c r="A1343" s="149" t="s">
        <v>10342</v>
      </c>
      <c r="B1343" s="149" t="s">
        <v>6674</v>
      </c>
      <c r="C1343" s="149">
        <v>1</v>
      </c>
      <c r="D1343" s="149" t="s">
        <v>9897</v>
      </c>
      <c r="E1343" s="151">
        <v>0</v>
      </c>
      <c r="F1343" s="152">
        <v>0</v>
      </c>
      <c r="G1343" s="151">
        <v>94338</v>
      </c>
      <c r="H1343" s="152">
        <v>94338</v>
      </c>
      <c r="I1343" s="151">
        <v>0</v>
      </c>
      <c r="J1343" s="152">
        <v>0</v>
      </c>
      <c r="K1343" s="151">
        <v>94338</v>
      </c>
      <c r="L1343" s="152">
        <v>94338</v>
      </c>
      <c r="M1343" s="150" t="s">
        <v>52</v>
      </c>
    </row>
    <row r="1344" spans="1:13" ht="30" customHeight="1">
      <c r="A1344" s="149" t="s">
        <v>9908</v>
      </c>
      <c r="B1344" s="149" t="s">
        <v>10343</v>
      </c>
      <c r="C1344" s="149">
        <v>1</v>
      </c>
      <c r="D1344" s="149" t="s">
        <v>9894</v>
      </c>
      <c r="E1344" s="151">
        <v>0</v>
      </c>
      <c r="F1344" s="152">
        <v>0</v>
      </c>
      <c r="G1344" s="151">
        <v>0</v>
      </c>
      <c r="H1344" s="152">
        <v>47169</v>
      </c>
      <c r="I1344" s="151">
        <v>0</v>
      </c>
      <c r="J1344" s="152">
        <v>0</v>
      </c>
      <c r="K1344" s="151">
        <v>0</v>
      </c>
      <c r="L1344" s="152">
        <v>47169</v>
      </c>
      <c r="M1344" s="150" t="s">
        <v>9907</v>
      </c>
    </row>
    <row r="1345" spans="1:13" ht="30" customHeight="1">
      <c r="A1345" s="149" t="s">
        <v>9860</v>
      </c>
      <c r="B1345" s="149"/>
      <c r="C1345" s="149"/>
      <c r="D1345" s="149"/>
      <c r="E1345" s="151"/>
      <c r="F1345" s="152">
        <v>0</v>
      </c>
      <c r="G1345" s="151"/>
      <c r="H1345" s="152">
        <v>141507</v>
      </c>
      <c r="I1345" s="151"/>
      <c r="J1345" s="152">
        <v>0</v>
      </c>
      <c r="K1345" s="151"/>
      <c r="L1345" s="152">
        <v>141507</v>
      </c>
      <c r="M1345" s="150"/>
    </row>
    <row r="1346" spans="1:13" ht="30" customHeight="1">
      <c r="A1346" s="149"/>
      <c r="B1346" s="149"/>
      <c r="C1346" s="149"/>
      <c r="D1346" s="149"/>
      <c r="E1346" s="151"/>
      <c r="F1346" s="152"/>
      <c r="G1346" s="151"/>
      <c r="H1346" s="152"/>
      <c r="I1346" s="151"/>
      <c r="J1346" s="152"/>
      <c r="K1346" s="151"/>
      <c r="L1346" s="152"/>
      <c r="M1346" s="150"/>
    </row>
    <row r="1347" spans="1:13" ht="30" customHeight="1">
      <c r="A1347" s="149" t="s">
        <v>10344</v>
      </c>
      <c r="B1347" s="149" t="s">
        <v>52</v>
      </c>
      <c r="C1347" s="149">
        <v>1</v>
      </c>
      <c r="D1347" s="149" t="s">
        <v>59</v>
      </c>
      <c r="E1347" s="151"/>
      <c r="F1347" s="152"/>
      <c r="G1347" s="151"/>
      <c r="H1347" s="152"/>
      <c r="I1347" s="151"/>
      <c r="J1347" s="152"/>
      <c r="K1347" s="151"/>
      <c r="L1347" s="152"/>
      <c r="M1347" s="150" t="s">
        <v>52</v>
      </c>
    </row>
    <row r="1348" spans="1:13" ht="30" customHeight="1">
      <c r="A1348" s="149" t="s">
        <v>10345</v>
      </c>
      <c r="B1348" s="149" t="s">
        <v>6674</v>
      </c>
      <c r="C1348" s="149">
        <v>1</v>
      </c>
      <c r="D1348" s="149" t="s">
        <v>9897</v>
      </c>
      <c r="E1348" s="151">
        <v>0</v>
      </c>
      <c r="F1348" s="152">
        <v>0</v>
      </c>
      <c r="G1348" s="151">
        <v>149647</v>
      </c>
      <c r="H1348" s="152">
        <v>149647</v>
      </c>
      <c r="I1348" s="151">
        <v>0</v>
      </c>
      <c r="J1348" s="152">
        <v>0</v>
      </c>
      <c r="K1348" s="151">
        <v>149647</v>
      </c>
      <c r="L1348" s="152">
        <v>149647</v>
      </c>
      <c r="M1348" s="150" t="s">
        <v>52</v>
      </c>
    </row>
    <row r="1349" spans="1:13" ht="30" customHeight="1">
      <c r="A1349" s="149" t="s">
        <v>9860</v>
      </c>
      <c r="B1349" s="149"/>
      <c r="C1349" s="149"/>
      <c r="D1349" s="149"/>
      <c r="E1349" s="151"/>
      <c r="F1349" s="152">
        <v>0</v>
      </c>
      <c r="G1349" s="151"/>
      <c r="H1349" s="152">
        <v>149647</v>
      </c>
      <c r="I1349" s="151"/>
      <c r="J1349" s="152">
        <v>0</v>
      </c>
      <c r="K1349" s="151"/>
      <c r="L1349" s="152">
        <v>149647</v>
      </c>
      <c r="M1349" s="150"/>
    </row>
    <row r="1350" spans="1:13" ht="30" customHeight="1">
      <c r="A1350" s="149"/>
      <c r="B1350" s="149"/>
      <c r="C1350" s="149"/>
      <c r="D1350" s="149"/>
      <c r="E1350" s="151"/>
      <c r="F1350" s="152"/>
      <c r="G1350" s="151"/>
      <c r="H1350" s="152"/>
      <c r="I1350" s="151"/>
      <c r="J1350" s="152"/>
      <c r="K1350" s="151"/>
      <c r="L1350" s="152"/>
      <c r="M1350" s="150"/>
    </row>
    <row r="1351" spans="1:13" ht="30" customHeight="1">
      <c r="A1351" s="149" t="s">
        <v>10346</v>
      </c>
      <c r="B1351" s="149" t="s">
        <v>2416</v>
      </c>
      <c r="C1351" s="149">
        <v>1</v>
      </c>
      <c r="D1351" s="149" t="s">
        <v>58</v>
      </c>
      <c r="E1351" s="151"/>
      <c r="F1351" s="152"/>
      <c r="G1351" s="151"/>
      <c r="H1351" s="152"/>
      <c r="I1351" s="151"/>
      <c r="J1351" s="152"/>
      <c r="K1351" s="151"/>
      <c r="L1351" s="152"/>
      <c r="M1351" s="150" t="s">
        <v>52</v>
      </c>
    </row>
    <row r="1352" spans="1:13" ht="30" customHeight="1">
      <c r="A1352" s="149" t="s">
        <v>10347</v>
      </c>
      <c r="B1352" s="149" t="s">
        <v>10348</v>
      </c>
      <c r="C1352" s="149">
        <v>2</v>
      </c>
      <c r="D1352" s="149" t="s">
        <v>10349</v>
      </c>
      <c r="E1352" s="151">
        <v>721810</v>
      </c>
      <c r="F1352" s="152">
        <v>1443620</v>
      </c>
      <c r="G1352" s="151">
        <v>2098099</v>
      </c>
      <c r="H1352" s="152">
        <v>4196198</v>
      </c>
      <c r="I1352" s="151">
        <v>27408332</v>
      </c>
      <c r="J1352" s="152">
        <v>54816664</v>
      </c>
      <c r="K1352" s="151">
        <v>30228241</v>
      </c>
      <c r="L1352" s="152">
        <v>60456482</v>
      </c>
      <c r="M1352" s="150" t="s">
        <v>3323</v>
      </c>
    </row>
    <row r="1353" spans="1:13" ht="30" customHeight="1">
      <c r="A1353" s="149" t="s">
        <v>9860</v>
      </c>
      <c r="B1353" s="149"/>
      <c r="C1353" s="149"/>
      <c r="D1353" s="149"/>
      <c r="E1353" s="151"/>
      <c r="F1353" s="152">
        <v>1443620</v>
      </c>
      <c r="G1353" s="151"/>
      <c r="H1353" s="152">
        <v>4196198</v>
      </c>
      <c r="I1353" s="151"/>
      <c r="J1353" s="152">
        <v>54816664</v>
      </c>
      <c r="K1353" s="151"/>
      <c r="L1353" s="152">
        <v>60456482</v>
      </c>
      <c r="M1353" s="150"/>
    </row>
    <row r="1354" spans="1:13" ht="30" customHeight="1">
      <c r="A1354" s="149"/>
      <c r="B1354" s="149"/>
      <c r="C1354" s="149"/>
      <c r="D1354" s="149"/>
      <c r="E1354" s="151"/>
      <c r="F1354" s="152"/>
      <c r="G1354" s="151"/>
      <c r="H1354" s="152"/>
      <c r="I1354" s="151"/>
      <c r="J1354" s="152"/>
      <c r="K1354" s="151"/>
      <c r="L1354" s="152"/>
      <c r="M1354" s="150"/>
    </row>
    <row r="1355" spans="1:13" ht="30" customHeight="1">
      <c r="A1355" s="149" t="s">
        <v>10350</v>
      </c>
      <c r="B1355" s="149" t="s">
        <v>52</v>
      </c>
      <c r="C1355" s="149">
        <v>1</v>
      </c>
      <c r="D1355" s="149" t="s">
        <v>1200</v>
      </c>
      <c r="E1355" s="151"/>
      <c r="F1355" s="152"/>
      <c r="G1355" s="151"/>
      <c r="H1355" s="152"/>
      <c r="I1355" s="151"/>
      <c r="J1355" s="152"/>
      <c r="K1355" s="151"/>
      <c r="L1355" s="152"/>
      <c r="M1355" s="150" t="s">
        <v>52</v>
      </c>
    </row>
    <row r="1356" spans="1:13" ht="30" customHeight="1">
      <c r="A1356" s="149" t="s">
        <v>10040</v>
      </c>
      <c r="B1356" s="149" t="s">
        <v>6674</v>
      </c>
      <c r="C1356" s="149">
        <v>3.64</v>
      </c>
      <c r="D1356" s="149" t="s">
        <v>9897</v>
      </c>
      <c r="E1356" s="151">
        <v>0</v>
      </c>
      <c r="F1356" s="152">
        <v>0</v>
      </c>
      <c r="G1356" s="151">
        <v>143509</v>
      </c>
      <c r="H1356" s="152">
        <v>522372.7</v>
      </c>
      <c r="I1356" s="151">
        <v>0</v>
      </c>
      <c r="J1356" s="152">
        <v>0</v>
      </c>
      <c r="K1356" s="151">
        <v>143509</v>
      </c>
      <c r="L1356" s="152">
        <v>522372.7</v>
      </c>
      <c r="M1356" s="150" t="s">
        <v>52</v>
      </c>
    </row>
    <row r="1357" spans="1:13" ht="30" customHeight="1">
      <c r="A1357" s="149" t="s">
        <v>10041</v>
      </c>
      <c r="B1357" s="149" t="s">
        <v>6674</v>
      </c>
      <c r="C1357" s="149">
        <v>3.12</v>
      </c>
      <c r="D1357" s="149" t="s">
        <v>9897</v>
      </c>
      <c r="E1357" s="151">
        <v>0</v>
      </c>
      <c r="F1357" s="152">
        <v>0</v>
      </c>
      <c r="G1357" s="151">
        <v>115272</v>
      </c>
      <c r="H1357" s="152">
        <v>359648.6</v>
      </c>
      <c r="I1357" s="151">
        <v>0</v>
      </c>
      <c r="J1357" s="152">
        <v>0</v>
      </c>
      <c r="K1357" s="151">
        <v>115272</v>
      </c>
      <c r="L1357" s="152">
        <v>359648.6</v>
      </c>
      <c r="M1357" s="150" t="s">
        <v>52</v>
      </c>
    </row>
    <row r="1358" spans="1:13" ht="30" customHeight="1">
      <c r="A1358" s="149" t="s">
        <v>9898</v>
      </c>
      <c r="B1358" s="149" t="s">
        <v>6674</v>
      </c>
      <c r="C1358" s="149">
        <v>1.82</v>
      </c>
      <c r="D1358" s="149" t="s">
        <v>9897</v>
      </c>
      <c r="E1358" s="151">
        <v>0</v>
      </c>
      <c r="F1358" s="152">
        <v>0</v>
      </c>
      <c r="G1358" s="151">
        <v>94338</v>
      </c>
      <c r="H1358" s="152">
        <v>171695.1</v>
      </c>
      <c r="I1358" s="151">
        <v>0</v>
      </c>
      <c r="J1358" s="152">
        <v>0</v>
      </c>
      <c r="K1358" s="151">
        <v>94338</v>
      </c>
      <c r="L1358" s="152">
        <v>171695.1</v>
      </c>
      <c r="M1358" s="150" t="s">
        <v>52</v>
      </c>
    </row>
    <row r="1359" spans="1:13" ht="30" customHeight="1">
      <c r="A1359" s="149" t="s">
        <v>9960</v>
      </c>
      <c r="B1359" s="149" t="s">
        <v>6674</v>
      </c>
      <c r="C1359" s="149">
        <v>0.91</v>
      </c>
      <c r="D1359" s="149" t="s">
        <v>9897</v>
      </c>
      <c r="E1359" s="151">
        <v>0</v>
      </c>
      <c r="F1359" s="152">
        <v>0</v>
      </c>
      <c r="G1359" s="151">
        <v>96512</v>
      </c>
      <c r="H1359" s="152">
        <v>87825.9</v>
      </c>
      <c r="I1359" s="151">
        <v>0</v>
      </c>
      <c r="J1359" s="152">
        <v>0</v>
      </c>
      <c r="K1359" s="151">
        <v>96512</v>
      </c>
      <c r="L1359" s="152">
        <v>87825.9</v>
      </c>
      <c r="M1359" s="150" t="s">
        <v>52</v>
      </c>
    </row>
    <row r="1360" spans="1:13" ht="30" customHeight="1">
      <c r="A1360" s="149" t="s">
        <v>10351</v>
      </c>
      <c r="B1360" s="149" t="s">
        <v>10352</v>
      </c>
      <c r="C1360" s="149">
        <v>4.72</v>
      </c>
      <c r="D1360" s="149" t="s">
        <v>9901</v>
      </c>
      <c r="E1360" s="151">
        <v>5377</v>
      </c>
      <c r="F1360" s="152">
        <v>25379.4</v>
      </c>
      <c r="G1360" s="151">
        <v>27168</v>
      </c>
      <c r="H1360" s="152">
        <v>128232.9</v>
      </c>
      <c r="I1360" s="151">
        <v>25355</v>
      </c>
      <c r="J1360" s="152">
        <v>119675.6</v>
      </c>
      <c r="K1360" s="151">
        <v>57900</v>
      </c>
      <c r="L1360" s="152">
        <v>273287.90000000002</v>
      </c>
      <c r="M1360" s="150" t="s">
        <v>52</v>
      </c>
    </row>
    <row r="1361" spans="1:13" ht="30" customHeight="1">
      <c r="A1361" s="149" t="s">
        <v>9860</v>
      </c>
      <c r="B1361" s="149"/>
      <c r="C1361" s="149"/>
      <c r="D1361" s="149"/>
      <c r="E1361" s="151"/>
      <c r="F1361" s="152">
        <v>25379</v>
      </c>
      <c r="G1361" s="151"/>
      <c r="H1361" s="152">
        <v>1269775</v>
      </c>
      <c r="I1361" s="151"/>
      <c r="J1361" s="152">
        <v>119675</v>
      </c>
      <c r="K1361" s="151"/>
      <c r="L1361" s="152">
        <v>1414829</v>
      </c>
      <c r="M1361" s="150"/>
    </row>
    <row r="1362" spans="1:13" ht="30" customHeight="1">
      <c r="A1362" s="149"/>
      <c r="B1362" s="149"/>
      <c r="C1362" s="149"/>
      <c r="D1362" s="149"/>
      <c r="E1362" s="151"/>
      <c r="F1362" s="152"/>
      <c r="G1362" s="151"/>
      <c r="H1362" s="152"/>
      <c r="I1362" s="151"/>
      <c r="J1362" s="152"/>
      <c r="K1362" s="151"/>
      <c r="L1362" s="152"/>
      <c r="M1362" s="150"/>
    </row>
    <row r="1363" spans="1:13" ht="30" customHeight="1">
      <c r="A1363" s="149" t="s">
        <v>10353</v>
      </c>
      <c r="B1363" s="149" t="s">
        <v>1238</v>
      </c>
      <c r="C1363" s="149">
        <v>1</v>
      </c>
      <c r="D1363" s="149" t="s">
        <v>960</v>
      </c>
      <c r="E1363" s="151"/>
      <c r="F1363" s="152"/>
      <c r="G1363" s="151"/>
      <c r="H1363" s="152"/>
      <c r="I1363" s="151"/>
      <c r="J1363" s="152"/>
      <c r="K1363" s="151"/>
      <c r="L1363" s="152"/>
      <c r="M1363" s="150" t="s">
        <v>52</v>
      </c>
    </row>
    <row r="1364" spans="1:13" ht="30" customHeight="1">
      <c r="A1364" s="149" t="s">
        <v>9851</v>
      </c>
      <c r="B1364" s="149" t="s">
        <v>9849</v>
      </c>
      <c r="C1364" s="149">
        <v>1</v>
      </c>
      <c r="D1364" s="149" t="s">
        <v>9850</v>
      </c>
      <c r="E1364" s="151">
        <v>12861</v>
      </c>
      <c r="F1364" s="152">
        <v>12861</v>
      </c>
      <c r="G1364" s="151">
        <v>295302</v>
      </c>
      <c r="H1364" s="152">
        <v>295302</v>
      </c>
      <c r="I1364" s="151">
        <v>867842</v>
      </c>
      <c r="J1364" s="152">
        <v>867842</v>
      </c>
      <c r="K1364" s="151">
        <v>1176005</v>
      </c>
      <c r="L1364" s="152">
        <v>1176005</v>
      </c>
      <c r="M1364" s="150" t="s">
        <v>52</v>
      </c>
    </row>
    <row r="1365" spans="1:13" ht="30" customHeight="1">
      <c r="A1365" s="149" t="s">
        <v>9892</v>
      </c>
      <c r="B1365" s="149" t="s">
        <v>9893</v>
      </c>
      <c r="C1365" s="149">
        <v>1</v>
      </c>
      <c r="D1365" s="149" t="s">
        <v>9894</v>
      </c>
      <c r="E1365" s="151">
        <v>0</v>
      </c>
      <c r="F1365" s="152">
        <v>0</v>
      </c>
      <c r="G1365" s="151">
        <v>0</v>
      </c>
      <c r="H1365" s="152">
        <v>20671.099999999999</v>
      </c>
      <c r="I1365" s="151">
        <v>0</v>
      </c>
      <c r="J1365" s="152">
        <v>0</v>
      </c>
      <c r="K1365" s="151">
        <v>0</v>
      </c>
      <c r="L1365" s="152">
        <v>20671.099999999999</v>
      </c>
      <c r="M1365" s="150" t="s">
        <v>52</v>
      </c>
    </row>
    <row r="1366" spans="1:13" ht="30" customHeight="1">
      <c r="A1366" s="149" t="s">
        <v>9860</v>
      </c>
      <c r="B1366" s="149"/>
      <c r="C1366" s="149"/>
      <c r="D1366" s="149"/>
      <c r="E1366" s="151"/>
      <c r="F1366" s="152">
        <v>12861</v>
      </c>
      <c r="G1366" s="151"/>
      <c r="H1366" s="152">
        <v>315973</v>
      </c>
      <c r="I1366" s="151"/>
      <c r="J1366" s="152">
        <v>867842</v>
      </c>
      <c r="K1366" s="151"/>
      <c r="L1366" s="152">
        <v>1196676</v>
      </c>
      <c r="M1366" s="150"/>
    </row>
    <row r="1367" spans="1:13" ht="30" customHeight="1">
      <c r="A1367" s="149"/>
      <c r="B1367" s="149"/>
      <c r="C1367" s="149"/>
      <c r="D1367" s="149"/>
      <c r="E1367" s="151"/>
      <c r="F1367" s="152"/>
      <c r="G1367" s="151"/>
      <c r="H1367" s="152"/>
      <c r="I1367" s="151"/>
      <c r="J1367" s="152"/>
      <c r="K1367" s="151"/>
      <c r="L1367" s="152"/>
      <c r="M1367" s="150"/>
    </row>
    <row r="1368" spans="1:13" ht="30" customHeight="1">
      <c r="A1368" s="149" t="s">
        <v>10354</v>
      </c>
      <c r="B1368" s="149" t="s">
        <v>1238</v>
      </c>
      <c r="C1368" s="149">
        <v>1</v>
      </c>
      <c r="D1368" s="149" t="s">
        <v>960</v>
      </c>
      <c r="E1368" s="151"/>
      <c r="F1368" s="152"/>
      <c r="G1368" s="151"/>
      <c r="H1368" s="152"/>
      <c r="I1368" s="151"/>
      <c r="J1368" s="152"/>
      <c r="K1368" s="151"/>
      <c r="L1368" s="152"/>
      <c r="M1368" s="150" t="s">
        <v>52</v>
      </c>
    </row>
    <row r="1369" spans="1:13" ht="30" customHeight="1">
      <c r="A1369" s="149" t="s">
        <v>9852</v>
      </c>
      <c r="B1369" s="149" t="s">
        <v>9849</v>
      </c>
      <c r="C1369" s="149">
        <v>1</v>
      </c>
      <c r="D1369" s="149" t="s">
        <v>9850</v>
      </c>
      <c r="E1369" s="151">
        <v>23372</v>
      </c>
      <c r="F1369" s="152">
        <v>23372</v>
      </c>
      <c r="G1369" s="151">
        <v>779075</v>
      </c>
      <c r="H1369" s="152">
        <v>779075</v>
      </c>
      <c r="I1369" s="151">
        <v>0</v>
      </c>
      <c r="J1369" s="152">
        <v>0</v>
      </c>
      <c r="K1369" s="151">
        <v>802447</v>
      </c>
      <c r="L1369" s="152">
        <v>802447</v>
      </c>
      <c r="M1369" s="150" t="s">
        <v>52</v>
      </c>
    </row>
    <row r="1370" spans="1:13" ht="30" customHeight="1">
      <c r="A1370" s="149" t="s">
        <v>9892</v>
      </c>
      <c r="B1370" s="149" t="s">
        <v>9893</v>
      </c>
      <c r="C1370" s="149">
        <v>1</v>
      </c>
      <c r="D1370" s="149" t="s">
        <v>9894</v>
      </c>
      <c r="E1370" s="151">
        <v>0</v>
      </c>
      <c r="F1370" s="152">
        <v>0</v>
      </c>
      <c r="G1370" s="151">
        <v>0</v>
      </c>
      <c r="H1370" s="152">
        <v>54535.199999999997</v>
      </c>
      <c r="I1370" s="151">
        <v>0</v>
      </c>
      <c r="J1370" s="152">
        <v>0</v>
      </c>
      <c r="K1370" s="151">
        <v>0</v>
      </c>
      <c r="L1370" s="152">
        <v>54535.199999999997</v>
      </c>
      <c r="M1370" s="150" t="s">
        <v>52</v>
      </c>
    </row>
    <row r="1371" spans="1:13" ht="30" customHeight="1">
      <c r="A1371" s="149" t="s">
        <v>9860</v>
      </c>
      <c r="B1371" s="149"/>
      <c r="C1371" s="149"/>
      <c r="D1371" s="149"/>
      <c r="E1371" s="151"/>
      <c r="F1371" s="152">
        <v>23372</v>
      </c>
      <c r="G1371" s="151"/>
      <c r="H1371" s="152">
        <v>833610</v>
      </c>
      <c r="I1371" s="151"/>
      <c r="J1371" s="152">
        <v>0</v>
      </c>
      <c r="K1371" s="151"/>
      <c r="L1371" s="152">
        <v>856982</v>
      </c>
      <c r="M1371" s="150"/>
    </row>
    <row r="1372" spans="1:13" ht="30" customHeight="1">
      <c r="A1372" s="149"/>
      <c r="B1372" s="149"/>
      <c r="C1372" s="149"/>
      <c r="D1372" s="149"/>
      <c r="E1372" s="151"/>
      <c r="F1372" s="152"/>
      <c r="G1372" s="151"/>
      <c r="H1372" s="152"/>
      <c r="I1372" s="151"/>
      <c r="J1372" s="152"/>
      <c r="K1372" s="151"/>
      <c r="L1372" s="152"/>
      <c r="M1372" s="150"/>
    </row>
    <row r="1373" spans="1:13" ht="30" customHeight="1">
      <c r="A1373" s="149" t="s">
        <v>10355</v>
      </c>
      <c r="B1373" s="149" t="s">
        <v>3300</v>
      </c>
      <c r="C1373" s="149">
        <v>1</v>
      </c>
      <c r="D1373" s="149" t="s">
        <v>65</v>
      </c>
      <c r="E1373" s="151"/>
      <c r="F1373" s="152"/>
      <c r="G1373" s="151"/>
      <c r="H1373" s="152"/>
      <c r="I1373" s="151"/>
      <c r="J1373" s="152"/>
      <c r="K1373" s="151"/>
      <c r="L1373" s="152"/>
      <c r="M1373" s="150" t="s">
        <v>52</v>
      </c>
    </row>
    <row r="1374" spans="1:13" ht="30" customHeight="1">
      <c r="A1374" s="149" t="s">
        <v>9856</v>
      </c>
      <c r="B1374" s="149" t="s">
        <v>9854</v>
      </c>
      <c r="C1374" s="149">
        <v>1</v>
      </c>
      <c r="D1374" s="149" t="s">
        <v>9855</v>
      </c>
      <c r="E1374" s="151">
        <v>139</v>
      </c>
      <c r="F1374" s="152">
        <v>139</v>
      </c>
      <c r="G1374" s="151">
        <v>644</v>
      </c>
      <c r="H1374" s="152">
        <v>644</v>
      </c>
      <c r="I1374" s="151">
        <v>248</v>
      </c>
      <c r="J1374" s="152">
        <v>248</v>
      </c>
      <c r="K1374" s="151">
        <v>1031</v>
      </c>
      <c r="L1374" s="152">
        <v>1031</v>
      </c>
      <c r="M1374" s="150" t="s">
        <v>52</v>
      </c>
    </row>
    <row r="1375" spans="1:13" ht="30" customHeight="1">
      <c r="A1375" s="149" t="s">
        <v>9892</v>
      </c>
      <c r="B1375" s="149" t="s">
        <v>9893</v>
      </c>
      <c r="C1375" s="149">
        <v>1</v>
      </c>
      <c r="D1375" s="149" t="s">
        <v>9894</v>
      </c>
      <c r="E1375" s="151">
        <v>0</v>
      </c>
      <c r="F1375" s="152">
        <v>0</v>
      </c>
      <c r="G1375" s="151">
        <v>0</v>
      </c>
      <c r="H1375" s="152">
        <v>45</v>
      </c>
      <c r="I1375" s="151">
        <v>0</v>
      </c>
      <c r="J1375" s="152">
        <v>0</v>
      </c>
      <c r="K1375" s="151">
        <v>0</v>
      </c>
      <c r="L1375" s="152">
        <v>45</v>
      </c>
      <c r="M1375" s="150" t="s">
        <v>52</v>
      </c>
    </row>
    <row r="1376" spans="1:13" ht="30" customHeight="1">
      <c r="A1376" s="149" t="s">
        <v>9860</v>
      </c>
      <c r="B1376" s="149"/>
      <c r="C1376" s="149"/>
      <c r="D1376" s="149"/>
      <c r="E1376" s="151"/>
      <c r="F1376" s="152">
        <v>139</v>
      </c>
      <c r="G1376" s="151"/>
      <c r="H1376" s="152">
        <v>689</v>
      </c>
      <c r="I1376" s="151"/>
      <c r="J1376" s="152">
        <v>248</v>
      </c>
      <c r="K1376" s="151"/>
      <c r="L1376" s="152">
        <v>1076</v>
      </c>
      <c r="M1376" s="150"/>
    </row>
    <row r="1377" spans="1:13" ht="30" customHeight="1">
      <c r="A1377" s="149"/>
      <c r="B1377" s="149"/>
      <c r="C1377" s="149"/>
      <c r="D1377" s="149"/>
      <c r="E1377" s="151"/>
      <c r="F1377" s="152"/>
      <c r="G1377" s="151"/>
      <c r="H1377" s="152"/>
      <c r="I1377" s="151"/>
      <c r="J1377" s="152"/>
      <c r="K1377" s="151"/>
      <c r="L1377" s="152"/>
      <c r="M1377" s="150"/>
    </row>
    <row r="1378" spans="1:13" ht="30" customHeight="1">
      <c r="A1378" s="149" t="s">
        <v>10356</v>
      </c>
      <c r="B1378" s="149" t="s">
        <v>3300</v>
      </c>
      <c r="C1378" s="149">
        <v>1</v>
      </c>
      <c r="D1378" s="149" t="s">
        <v>65</v>
      </c>
      <c r="E1378" s="151"/>
      <c r="F1378" s="152"/>
      <c r="G1378" s="151"/>
      <c r="H1378" s="152"/>
      <c r="I1378" s="151"/>
      <c r="J1378" s="152"/>
      <c r="K1378" s="151"/>
      <c r="L1378" s="152"/>
      <c r="M1378" s="150" t="s">
        <v>52</v>
      </c>
    </row>
    <row r="1379" spans="1:13" ht="30" customHeight="1">
      <c r="A1379" s="149" t="s">
        <v>9857</v>
      </c>
      <c r="B1379" s="149" t="s">
        <v>9854</v>
      </c>
      <c r="C1379" s="149">
        <v>1</v>
      </c>
      <c r="D1379" s="149" t="s">
        <v>9855</v>
      </c>
      <c r="E1379" s="151">
        <v>15</v>
      </c>
      <c r="F1379" s="152">
        <v>15</v>
      </c>
      <c r="G1379" s="151">
        <v>81</v>
      </c>
      <c r="H1379" s="152">
        <v>81</v>
      </c>
      <c r="I1379" s="151">
        <v>11</v>
      </c>
      <c r="J1379" s="152">
        <v>11</v>
      </c>
      <c r="K1379" s="151">
        <v>107</v>
      </c>
      <c r="L1379" s="152">
        <v>107</v>
      </c>
      <c r="M1379" s="150" t="s">
        <v>52</v>
      </c>
    </row>
    <row r="1380" spans="1:13" ht="30" customHeight="1">
      <c r="A1380" s="149" t="s">
        <v>9892</v>
      </c>
      <c r="B1380" s="149" t="s">
        <v>9893</v>
      </c>
      <c r="C1380" s="149">
        <v>1</v>
      </c>
      <c r="D1380" s="149" t="s">
        <v>9894</v>
      </c>
      <c r="E1380" s="151">
        <v>0</v>
      </c>
      <c r="F1380" s="152">
        <v>0</v>
      </c>
      <c r="G1380" s="151">
        <v>0</v>
      </c>
      <c r="H1380" s="152">
        <v>5.6</v>
      </c>
      <c r="I1380" s="151">
        <v>0</v>
      </c>
      <c r="J1380" s="152">
        <v>0</v>
      </c>
      <c r="K1380" s="151">
        <v>0</v>
      </c>
      <c r="L1380" s="152">
        <v>5.6</v>
      </c>
      <c r="M1380" s="150" t="s">
        <v>52</v>
      </c>
    </row>
    <row r="1381" spans="1:13" ht="30" customHeight="1">
      <c r="A1381" s="149" t="s">
        <v>9860</v>
      </c>
      <c r="B1381" s="149"/>
      <c r="C1381" s="149"/>
      <c r="D1381" s="149"/>
      <c r="E1381" s="151"/>
      <c r="F1381" s="152">
        <v>15</v>
      </c>
      <c r="G1381" s="151"/>
      <c r="H1381" s="152">
        <v>86</v>
      </c>
      <c r="I1381" s="151"/>
      <c r="J1381" s="152">
        <v>11</v>
      </c>
      <c r="K1381" s="151"/>
      <c r="L1381" s="152">
        <v>112</v>
      </c>
      <c r="M1381" s="150"/>
    </row>
    <row r="1382" spans="1:13" ht="30" customHeight="1">
      <c r="A1382" s="149"/>
      <c r="B1382" s="149"/>
      <c r="C1382" s="149"/>
      <c r="D1382" s="149"/>
      <c r="E1382" s="151"/>
      <c r="F1382" s="152"/>
      <c r="G1382" s="151"/>
      <c r="H1382" s="152"/>
      <c r="I1382" s="151"/>
      <c r="J1382" s="152"/>
      <c r="K1382" s="151"/>
      <c r="L1382" s="152"/>
      <c r="M1382" s="150"/>
    </row>
    <row r="1383" spans="1:13" ht="30" customHeight="1">
      <c r="A1383" s="149" t="s">
        <v>10357</v>
      </c>
      <c r="B1383" s="149" t="s">
        <v>3306</v>
      </c>
      <c r="C1383" s="149">
        <v>1</v>
      </c>
      <c r="D1383" s="149" t="s">
        <v>960</v>
      </c>
      <c r="E1383" s="151"/>
      <c r="F1383" s="152"/>
      <c r="G1383" s="151"/>
      <c r="H1383" s="152"/>
      <c r="I1383" s="151"/>
      <c r="J1383" s="152"/>
      <c r="K1383" s="151"/>
      <c r="L1383" s="152"/>
      <c r="M1383" s="150" t="s">
        <v>52</v>
      </c>
    </row>
    <row r="1384" spans="1:13" ht="30" customHeight="1">
      <c r="A1384" s="149" t="s">
        <v>9858</v>
      </c>
      <c r="B1384" s="149" t="s">
        <v>9859</v>
      </c>
      <c r="C1384" s="149">
        <v>1</v>
      </c>
      <c r="D1384" s="149" t="s">
        <v>9850</v>
      </c>
      <c r="E1384" s="151">
        <v>685108</v>
      </c>
      <c r="F1384" s="152">
        <v>685108</v>
      </c>
      <c r="G1384" s="151">
        <v>10162059</v>
      </c>
      <c r="H1384" s="152">
        <v>10162059</v>
      </c>
      <c r="I1384" s="151">
        <v>518061</v>
      </c>
      <c r="J1384" s="152">
        <v>518061</v>
      </c>
      <c r="K1384" s="151">
        <v>11365228</v>
      </c>
      <c r="L1384" s="152">
        <v>11365228</v>
      </c>
      <c r="M1384" s="150" t="s">
        <v>52</v>
      </c>
    </row>
    <row r="1385" spans="1:13" ht="30" customHeight="1">
      <c r="A1385" s="149" t="s">
        <v>9892</v>
      </c>
      <c r="B1385" s="149" t="s">
        <v>9893</v>
      </c>
      <c r="C1385" s="149">
        <v>1</v>
      </c>
      <c r="D1385" s="149" t="s">
        <v>9894</v>
      </c>
      <c r="E1385" s="151">
        <v>0</v>
      </c>
      <c r="F1385" s="152">
        <v>0</v>
      </c>
      <c r="G1385" s="151">
        <v>0</v>
      </c>
      <c r="H1385" s="152">
        <v>711344.1</v>
      </c>
      <c r="I1385" s="151">
        <v>0</v>
      </c>
      <c r="J1385" s="152">
        <v>0</v>
      </c>
      <c r="K1385" s="151">
        <v>0</v>
      </c>
      <c r="L1385" s="152">
        <v>711344.1</v>
      </c>
      <c r="M1385" s="150" t="s">
        <v>52</v>
      </c>
    </row>
    <row r="1386" spans="1:13" ht="30" customHeight="1">
      <c r="A1386" s="149" t="s">
        <v>9860</v>
      </c>
      <c r="B1386" s="149"/>
      <c r="C1386" s="149"/>
      <c r="D1386" s="149"/>
      <c r="E1386" s="151"/>
      <c r="F1386" s="152">
        <v>685108</v>
      </c>
      <c r="G1386" s="151"/>
      <c r="H1386" s="152">
        <v>10873403</v>
      </c>
      <c r="I1386" s="151"/>
      <c r="J1386" s="152">
        <v>518061</v>
      </c>
      <c r="K1386" s="151"/>
      <c r="L1386" s="152">
        <v>12076572</v>
      </c>
      <c r="M1386" s="150"/>
    </row>
    <row r="1387" spans="1:13" ht="30" customHeight="1">
      <c r="A1387" s="149"/>
      <c r="B1387" s="149"/>
      <c r="C1387" s="149"/>
      <c r="D1387" s="149"/>
      <c r="E1387" s="151"/>
      <c r="F1387" s="152"/>
      <c r="G1387" s="151"/>
      <c r="H1387" s="152"/>
      <c r="I1387" s="151"/>
      <c r="J1387" s="152"/>
      <c r="K1387" s="151"/>
      <c r="L1387" s="152"/>
      <c r="M1387" s="150"/>
    </row>
    <row r="1388" spans="1:13" ht="30" customHeight="1">
      <c r="A1388" s="149" t="s">
        <v>10358</v>
      </c>
      <c r="B1388" s="149" t="s">
        <v>1242</v>
      </c>
      <c r="C1388" s="149">
        <v>1</v>
      </c>
      <c r="D1388" s="149" t="s">
        <v>960</v>
      </c>
      <c r="E1388" s="151"/>
      <c r="F1388" s="152"/>
      <c r="G1388" s="151"/>
      <c r="H1388" s="152"/>
      <c r="I1388" s="151"/>
      <c r="J1388" s="152"/>
      <c r="K1388" s="151"/>
      <c r="L1388" s="152"/>
      <c r="M1388" s="150" t="s">
        <v>52</v>
      </c>
    </row>
    <row r="1389" spans="1:13" ht="30" customHeight="1">
      <c r="A1389" s="149" t="s">
        <v>9851</v>
      </c>
      <c r="B1389" s="149" t="s">
        <v>9849</v>
      </c>
      <c r="C1389" s="149">
        <v>1</v>
      </c>
      <c r="D1389" s="149" t="s">
        <v>9850</v>
      </c>
      <c r="E1389" s="151">
        <v>12861</v>
      </c>
      <c r="F1389" s="152">
        <v>12861</v>
      </c>
      <c r="G1389" s="151">
        <v>295302</v>
      </c>
      <c r="H1389" s="152">
        <v>295302</v>
      </c>
      <c r="I1389" s="151">
        <v>867842</v>
      </c>
      <c r="J1389" s="152">
        <v>867842</v>
      </c>
      <c r="K1389" s="151">
        <v>1176005</v>
      </c>
      <c r="L1389" s="152">
        <v>1176005</v>
      </c>
      <c r="M1389" s="150" t="s">
        <v>52</v>
      </c>
    </row>
    <row r="1390" spans="1:13" ht="30" customHeight="1">
      <c r="A1390" s="149" t="s">
        <v>9908</v>
      </c>
      <c r="B1390" s="149" t="s">
        <v>9909</v>
      </c>
      <c r="C1390" s="149">
        <v>1</v>
      </c>
      <c r="D1390" s="149" t="s">
        <v>9894</v>
      </c>
      <c r="E1390" s="151">
        <v>0</v>
      </c>
      <c r="F1390" s="152">
        <v>0</v>
      </c>
      <c r="G1390" s="151">
        <v>0</v>
      </c>
      <c r="H1390" s="152">
        <v>258389.2</v>
      </c>
      <c r="I1390" s="151">
        <v>0</v>
      </c>
      <c r="J1390" s="152">
        <v>0</v>
      </c>
      <c r="K1390" s="151">
        <v>0</v>
      </c>
      <c r="L1390" s="152">
        <v>258389.2</v>
      </c>
      <c r="M1390" s="150" t="s">
        <v>9907</v>
      </c>
    </row>
    <row r="1391" spans="1:13" ht="30" customHeight="1">
      <c r="A1391" s="149" t="s">
        <v>9910</v>
      </c>
      <c r="B1391" s="149" t="s">
        <v>9911</v>
      </c>
      <c r="C1391" s="149">
        <v>1</v>
      </c>
      <c r="D1391" s="149" t="s">
        <v>9894</v>
      </c>
      <c r="E1391" s="151">
        <v>0</v>
      </c>
      <c r="F1391" s="152">
        <v>3215.2</v>
      </c>
      <c r="G1391" s="151">
        <v>0</v>
      </c>
      <c r="H1391" s="152">
        <v>0</v>
      </c>
      <c r="I1391" s="151">
        <v>0</v>
      </c>
      <c r="J1391" s="152">
        <v>0</v>
      </c>
      <c r="K1391" s="151">
        <v>0</v>
      </c>
      <c r="L1391" s="152">
        <v>3215.2</v>
      </c>
      <c r="M1391" s="150" t="s">
        <v>9907</v>
      </c>
    </row>
    <row r="1392" spans="1:13" ht="30" customHeight="1">
      <c r="A1392" s="149" t="s">
        <v>9912</v>
      </c>
      <c r="B1392" s="149" t="s">
        <v>9913</v>
      </c>
      <c r="C1392" s="149">
        <v>1</v>
      </c>
      <c r="D1392" s="149" t="s">
        <v>9894</v>
      </c>
      <c r="E1392" s="151">
        <v>0</v>
      </c>
      <c r="F1392" s="152">
        <v>0</v>
      </c>
      <c r="G1392" s="151">
        <v>0</v>
      </c>
      <c r="H1392" s="152">
        <v>0</v>
      </c>
      <c r="I1392" s="151">
        <v>0</v>
      </c>
      <c r="J1392" s="152">
        <v>216960.5</v>
      </c>
      <c r="K1392" s="151">
        <v>0</v>
      </c>
      <c r="L1392" s="152">
        <v>216960.5</v>
      </c>
      <c r="M1392" s="150" t="s">
        <v>9907</v>
      </c>
    </row>
    <row r="1393" spans="1:13" ht="30" customHeight="1">
      <c r="A1393" s="149" t="s">
        <v>9914</v>
      </c>
      <c r="B1393" s="149" t="s">
        <v>9915</v>
      </c>
      <c r="C1393" s="149">
        <v>1</v>
      </c>
      <c r="D1393" s="149" t="s">
        <v>9894</v>
      </c>
      <c r="E1393" s="151">
        <v>0</v>
      </c>
      <c r="F1393" s="152">
        <v>0</v>
      </c>
      <c r="G1393" s="151">
        <v>0</v>
      </c>
      <c r="H1393" s="152">
        <v>166107.29999999999</v>
      </c>
      <c r="I1393" s="151">
        <v>0</v>
      </c>
      <c r="J1393" s="152">
        <v>0</v>
      </c>
      <c r="K1393" s="151">
        <v>0</v>
      </c>
      <c r="L1393" s="152">
        <v>166107.29999999999</v>
      </c>
      <c r="M1393" s="150" t="s">
        <v>9907</v>
      </c>
    </row>
    <row r="1394" spans="1:13" ht="30" customHeight="1">
      <c r="A1394" s="149" t="s">
        <v>9860</v>
      </c>
      <c r="B1394" s="149"/>
      <c r="C1394" s="149"/>
      <c r="D1394" s="149"/>
      <c r="E1394" s="151"/>
      <c r="F1394" s="152">
        <v>16076</v>
      </c>
      <c r="G1394" s="151"/>
      <c r="H1394" s="152">
        <v>719798</v>
      </c>
      <c r="I1394" s="151"/>
      <c r="J1394" s="152">
        <v>1084802</v>
      </c>
      <c r="K1394" s="151"/>
      <c r="L1394" s="152">
        <v>1820676</v>
      </c>
      <c r="M1394" s="150"/>
    </row>
    <row r="1395" spans="1:13" ht="30" customHeight="1">
      <c r="A1395" s="149"/>
      <c r="B1395" s="149"/>
      <c r="C1395" s="149"/>
      <c r="D1395" s="149"/>
      <c r="E1395" s="151"/>
      <c r="F1395" s="152"/>
      <c r="G1395" s="151"/>
      <c r="H1395" s="152"/>
      <c r="I1395" s="151"/>
      <c r="J1395" s="152"/>
      <c r="K1395" s="151"/>
      <c r="L1395" s="152"/>
      <c r="M1395" s="150"/>
    </row>
    <row r="1396" spans="1:13" ht="30" customHeight="1">
      <c r="A1396" s="149" t="s">
        <v>10359</v>
      </c>
      <c r="B1396" s="149" t="s">
        <v>1242</v>
      </c>
      <c r="C1396" s="149">
        <v>1</v>
      </c>
      <c r="D1396" s="149" t="s">
        <v>960</v>
      </c>
      <c r="E1396" s="151"/>
      <c r="F1396" s="152"/>
      <c r="G1396" s="151"/>
      <c r="H1396" s="152"/>
      <c r="I1396" s="151"/>
      <c r="J1396" s="152"/>
      <c r="K1396" s="151"/>
      <c r="L1396" s="152"/>
      <c r="M1396" s="150" t="s">
        <v>52</v>
      </c>
    </row>
    <row r="1397" spans="1:13" ht="30" customHeight="1">
      <c r="A1397" s="149" t="s">
        <v>9852</v>
      </c>
      <c r="B1397" s="149" t="s">
        <v>9849</v>
      </c>
      <c r="C1397" s="149">
        <v>1</v>
      </c>
      <c r="D1397" s="149" t="s">
        <v>9850</v>
      </c>
      <c r="E1397" s="151">
        <v>23372</v>
      </c>
      <c r="F1397" s="152">
        <v>23372</v>
      </c>
      <c r="G1397" s="151">
        <v>779075</v>
      </c>
      <c r="H1397" s="152">
        <v>779075</v>
      </c>
      <c r="I1397" s="151">
        <v>0</v>
      </c>
      <c r="J1397" s="152">
        <v>0</v>
      </c>
      <c r="K1397" s="151">
        <v>802447</v>
      </c>
      <c r="L1397" s="152">
        <v>802447</v>
      </c>
      <c r="M1397" s="150" t="s">
        <v>52</v>
      </c>
    </row>
    <row r="1398" spans="1:13" ht="30" customHeight="1">
      <c r="A1398" s="149" t="s">
        <v>9908</v>
      </c>
      <c r="B1398" s="149" t="s">
        <v>9909</v>
      </c>
      <c r="C1398" s="149">
        <v>1</v>
      </c>
      <c r="D1398" s="149" t="s">
        <v>9894</v>
      </c>
      <c r="E1398" s="151">
        <v>0</v>
      </c>
      <c r="F1398" s="152">
        <v>0</v>
      </c>
      <c r="G1398" s="151">
        <v>0</v>
      </c>
      <c r="H1398" s="152">
        <v>681690.6</v>
      </c>
      <c r="I1398" s="151">
        <v>0</v>
      </c>
      <c r="J1398" s="152">
        <v>0</v>
      </c>
      <c r="K1398" s="151">
        <v>0</v>
      </c>
      <c r="L1398" s="152">
        <v>681690.6</v>
      </c>
      <c r="M1398" s="150" t="s">
        <v>9907</v>
      </c>
    </row>
    <row r="1399" spans="1:13" ht="30" customHeight="1">
      <c r="A1399" s="149" t="s">
        <v>9910</v>
      </c>
      <c r="B1399" s="149" t="s">
        <v>9911</v>
      </c>
      <c r="C1399" s="149">
        <v>1</v>
      </c>
      <c r="D1399" s="149" t="s">
        <v>9894</v>
      </c>
      <c r="E1399" s="151">
        <v>0</v>
      </c>
      <c r="F1399" s="152">
        <v>5843</v>
      </c>
      <c r="G1399" s="151">
        <v>0</v>
      </c>
      <c r="H1399" s="152">
        <v>0</v>
      </c>
      <c r="I1399" s="151">
        <v>0</v>
      </c>
      <c r="J1399" s="152">
        <v>0</v>
      </c>
      <c r="K1399" s="151">
        <v>0</v>
      </c>
      <c r="L1399" s="152">
        <v>5843</v>
      </c>
      <c r="M1399" s="150" t="s">
        <v>9907</v>
      </c>
    </row>
    <row r="1400" spans="1:13" ht="30" customHeight="1">
      <c r="A1400" s="149" t="s">
        <v>9912</v>
      </c>
      <c r="B1400" s="149" t="s">
        <v>9913</v>
      </c>
      <c r="C1400" s="149">
        <v>1</v>
      </c>
      <c r="D1400" s="149" t="s">
        <v>9894</v>
      </c>
      <c r="E1400" s="151">
        <v>0</v>
      </c>
      <c r="F1400" s="152">
        <v>0</v>
      </c>
      <c r="G1400" s="151">
        <v>0</v>
      </c>
      <c r="H1400" s="152">
        <v>0</v>
      </c>
      <c r="I1400" s="151">
        <v>0</v>
      </c>
      <c r="J1400" s="152">
        <v>0</v>
      </c>
      <c r="K1400" s="151">
        <v>0</v>
      </c>
      <c r="L1400" s="152">
        <v>0</v>
      </c>
      <c r="M1400" s="150" t="s">
        <v>9907</v>
      </c>
    </row>
    <row r="1401" spans="1:13" ht="30" customHeight="1">
      <c r="A1401" s="149" t="s">
        <v>9914</v>
      </c>
      <c r="B1401" s="149" t="s">
        <v>9915</v>
      </c>
      <c r="C1401" s="149">
        <v>1</v>
      </c>
      <c r="D1401" s="149" t="s">
        <v>9894</v>
      </c>
      <c r="E1401" s="151">
        <v>0</v>
      </c>
      <c r="F1401" s="152">
        <v>0</v>
      </c>
      <c r="G1401" s="151">
        <v>0</v>
      </c>
      <c r="H1401" s="152">
        <v>438229.6</v>
      </c>
      <c r="I1401" s="151">
        <v>0</v>
      </c>
      <c r="J1401" s="152">
        <v>0</v>
      </c>
      <c r="K1401" s="151">
        <v>0</v>
      </c>
      <c r="L1401" s="152">
        <v>438229.6</v>
      </c>
      <c r="M1401" s="150" t="s">
        <v>9907</v>
      </c>
    </row>
    <row r="1402" spans="1:13" ht="30" customHeight="1">
      <c r="A1402" s="149" t="s">
        <v>9860</v>
      </c>
      <c r="B1402" s="149"/>
      <c r="C1402" s="149"/>
      <c r="D1402" s="149"/>
      <c r="E1402" s="151"/>
      <c r="F1402" s="152">
        <v>29215</v>
      </c>
      <c r="G1402" s="151"/>
      <c r="H1402" s="152">
        <v>1898995</v>
      </c>
      <c r="I1402" s="151"/>
      <c r="J1402" s="152">
        <v>0</v>
      </c>
      <c r="K1402" s="151"/>
      <c r="L1402" s="152">
        <v>1928210</v>
      </c>
      <c r="M1402" s="150"/>
    </row>
    <row r="1403" spans="1:13" ht="30" customHeight="1">
      <c r="A1403" s="149"/>
      <c r="B1403" s="149"/>
      <c r="C1403" s="149"/>
      <c r="D1403" s="149"/>
      <c r="E1403" s="151"/>
      <c r="F1403" s="152"/>
      <c r="G1403" s="151"/>
      <c r="H1403" s="152"/>
      <c r="I1403" s="151"/>
      <c r="J1403" s="152"/>
      <c r="K1403" s="151"/>
      <c r="L1403" s="152"/>
      <c r="M1403" s="150"/>
    </row>
    <row r="1404" spans="1:13" ht="30" customHeight="1">
      <c r="A1404" s="149" t="s">
        <v>10360</v>
      </c>
      <c r="B1404" s="149" t="s">
        <v>2962</v>
      </c>
      <c r="C1404" s="149">
        <v>1</v>
      </c>
      <c r="D1404" s="149" t="s">
        <v>65</v>
      </c>
      <c r="E1404" s="151"/>
      <c r="F1404" s="152"/>
      <c r="G1404" s="151"/>
      <c r="H1404" s="152"/>
      <c r="I1404" s="151"/>
      <c r="J1404" s="152"/>
      <c r="K1404" s="151"/>
      <c r="L1404" s="152"/>
      <c r="M1404" s="150" t="s">
        <v>52</v>
      </c>
    </row>
    <row r="1405" spans="1:13" ht="30" customHeight="1">
      <c r="A1405" s="149" t="s">
        <v>9856</v>
      </c>
      <c r="B1405" s="149" t="s">
        <v>9854</v>
      </c>
      <c r="C1405" s="149">
        <v>1</v>
      </c>
      <c r="D1405" s="149" t="s">
        <v>9855</v>
      </c>
      <c r="E1405" s="151">
        <v>139</v>
      </c>
      <c r="F1405" s="152">
        <v>139</v>
      </c>
      <c r="G1405" s="151">
        <v>644</v>
      </c>
      <c r="H1405" s="152">
        <v>644</v>
      </c>
      <c r="I1405" s="151">
        <v>248</v>
      </c>
      <c r="J1405" s="152">
        <v>248</v>
      </c>
      <c r="K1405" s="151">
        <v>1031</v>
      </c>
      <c r="L1405" s="152">
        <v>1031</v>
      </c>
      <c r="M1405" s="150" t="s">
        <v>52</v>
      </c>
    </row>
    <row r="1406" spans="1:13" ht="30" customHeight="1">
      <c r="A1406" s="149" t="s">
        <v>9908</v>
      </c>
      <c r="B1406" s="149" t="s">
        <v>9909</v>
      </c>
      <c r="C1406" s="149">
        <v>1</v>
      </c>
      <c r="D1406" s="149" t="s">
        <v>9894</v>
      </c>
      <c r="E1406" s="151">
        <v>0</v>
      </c>
      <c r="F1406" s="152">
        <v>0</v>
      </c>
      <c r="G1406" s="151">
        <v>0</v>
      </c>
      <c r="H1406" s="152">
        <v>563.5</v>
      </c>
      <c r="I1406" s="151">
        <v>0</v>
      </c>
      <c r="J1406" s="152">
        <v>0</v>
      </c>
      <c r="K1406" s="151">
        <v>0</v>
      </c>
      <c r="L1406" s="152">
        <v>563.5</v>
      </c>
      <c r="M1406" s="150" t="s">
        <v>9907</v>
      </c>
    </row>
    <row r="1407" spans="1:13" ht="30" customHeight="1">
      <c r="A1407" s="149" t="s">
        <v>9910</v>
      </c>
      <c r="B1407" s="149" t="s">
        <v>9911</v>
      </c>
      <c r="C1407" s="149">
        <v>1</v>
      </c>
      <c r="D1407" s="149" t="s">
        <v>9894</v>
      </c>
      <c r="E1407" s="151">
        <v>0</v>
      </c>
      <c r="F1407" s="152">
        <v>34.700000000000003</v>
      </c>
      <c r="G1407" s="151">
        <v>0</v>
      </c>
      <c r="H1407" s="152">
        <v>0</v>
      </c>
      <c r="I1407" s="151">
        <v>0</v>
      </c>
      <c r="J1407" s="152">
        <v>0</v>
      </c>
      <c r="K1407" s="151">
        <v>0</v>
      </c>
      <c r="L1407" s="152">
        <v>34.700000000000003</v>
      </c>
      <c r="M1407" s="150" t="s">
        <v>9907</v>
      </c>
    </row>
    <row r="1408" spans="1:13" ht="30" customHeight="1">
      <c r="A1408" s="149" t="s">
        <v>9912</v>
      </c>
      <c r="B1408" s="149" t="s">
        <v>9913</v>
      </c>
      <c r="C1408" s="149">
        <v>1</v>
      </c>
      <c r="D1408" s="149" t="s">
        <v>9894</v>
      </c>
      <c r="E1408" s="151">
        <v>0</v>
      </c>
      <c r="F1408" s="152">
        <v>0</v>
      </c>
      <c r="G1408" s="151">
        <v>0</v>
      </c>
      <c r="H1408" s="152">
        <v>0</v>
      </c>
      <c r="I1408" s="151">
        <v>0</v>
      </c>
      <c r="J1408" s="152">
        <v>62</v>
      </c>
      <c r="K1408" s="151">
        <v>0</v>
      </c>
      <c r="L1408" s="152">
        <v>62</v>
      </c>
      <c r="M1408" s="150" t="s">
        <v>9907</v>
      </c>
    </row>
    <row r="1409" spans="1:13" ht="30" customHeight="1">
      <c r="A1409" s="149" t="s">
        <v>9914</v>
      </c>
      <c r="B1409" s="149" t="s">
        <v>9915</v>
      </c>
      <c r="C1409" s="149">
        <v>1</v>
      </c>
      <c r="D1409" s="149" t="s">
        <v>9894</v>
      </c>
      <c r="E1409" s="151">
        <v>0</v>
      </c>
      <c r="F1409" s="152">
        <v>0</v>
      </c>
      <c r="G1409" s="151">
        <v>0</v>
      </c>
      <c r="H1409" s="152">
        <v>362.2</v>
      </c>
      <c r="I1409" s="151">
        <v>0</v>
      </c>
      <c r="J1409" s="152">
        <v>0</v>
      </c>
      <c r="K1409" s="151">
        <v>0</v>
      </c>
      <c r="L1409" s="152">
        <v>362.2</v>
      </c>
      <c r="M1409" s="150" t="s">
        <v>9907</v>
      </c>
    </row>
    <row r="1410" spans="1:13" ht="30" customHeight="1">
      <c r="A1410" s="149" t="s">
        <v>9860</v>
      </c>
      <c r="B1410" s="149"/>
      <c r="C1410" s="149"/>
      <c r="D1410" s="149"/>
      <c r="E1410" s="151"/>
      <c r="F1410" s="152">
        <v>173</v>
      </c>
      <c r="G1410" s="151"/>
      <c r="H1410" s="152">
        <v>1569</v>
      </c>
      <c r="I1410" s="151"/>
      <c r="J1410" s="152">
        <v>310</v>
      </c>
      <c r="K1410" s="151"/>
      <c r="L1410" s="152">
        <v>2052</v>
      </c>
      <c r="M1410" s="150"/>
    </row>
    <row r="1411" spans="1:13" ht="30" customHeight="1">
      <c r="A1411" s="149"/>
      <c r="B1411" s="149"/>
      <c r="C1411" s="149"/>
      <c r="D1411" s="149"/>
      <c r="E1411" s="151"/>
      <c r="F1411" s="152"/>
      <c r="G1411" s="151"/>
      <c r="H1411" s="152"/>
      <c r="I1411" s="151"/>
      <c r="J1411" s="152"/>
      <c r="K1411" s="151"/>
      <c r="L1411" s="152"/>
      <c r="M1411" s="150"/>
    </row>
    <row r="1412" spans="1:13" ht="30" customHeight="1">
      <c r="A1412" s="149" t="s">
        <v>10361</v>
      </c>
      <c r="B1412" s="149" t="s">
        <v>2962</v>
      </c>
      <c r="C1412" s="149">
        <v>1</v>
      </c>
      <c r="D1412" s="149" t="s">
        <v>65</v>
      </c>
      <c r="E1412" s="151"/>
      <c r="F1412" s="152"/>
      <c r="G1412" s="151"/>
      <c r="H1412" s="152"/>
      <c r="I1412" s="151"/>
      <c r="J1412" s="152"/>
      <c r="K1412" s="151"/>
      <c r="L1412" s="152"/>
      <c r="M1412" s="150" t="s">
        <v>52</v>
      </c>
    </row>
    <row r="1413" spans="1:13" ht="30" customHeight="1">
      <c r="A1413" s="149" t="s">
        <v>9857</v>
      </c>
      <c r="B1413" s="149" t="s">
        <v>9854</v>
      </c>
      <c r="C1413" s="149">
        <v>1</v>
      </c>
      <c r="D1413" s="149" t="s">
        <v>9855</v>
      </c>
      <c r="E1413" s="151">
        <v>15</v>
      </c>
      <c r="F1413" s="152">
        <v>15</v>
      </c>
      <c r="G1413" s="151">
        <v>81</v>
      </c>
      <c r="H1413" s="152">
        <v>81</v>
      </c>
      <c r="I1413" s="151">
        <v>11</v>
      </c>
      <c r="J1413" s="152">
        <v>11</v>
      </c>
      <c r="K1413" s="151">
        <v>107</v>
      </c>
      <c r="L1413" s="152">
        <v>107</v>
      </c>
      <c r="M1413" s="150" t="s">
        <v>52</v>
      </c>
    </row>
    <row r="1414" spans="1:13" ht="30" customHeight="1">
      <c r="A1414" s="149" t="s">
        <v>9908</v>
      </c>
      <c r="B1414" s="149" t="s">
        <v>9909</v>
      </c>
      <c r="C1414" s="149">
        <v>1</v>
      </c>
      <c r="D1414" s="149" t="s">
        <v>9894</v>
      </c>
      <c r="E1414" s="151">
        <v>0</v>
      </c>
      <c r="F1414" s="152">
        <v>0</v>
      </c>
      <c r="G1414" s="151">
        <v>0</v>
      </c>
      <c r="H1414" s="152">
        <v>70.8</v>
      </c>
      <c r="I1414" s="151">
        <v>0</v>
      </c>
      <c r="J1414" s="152">
        <v>0</v>
      </c>
      <c r="K1414" s="151">
        <v>0</v>
      </c>
      <c r="L1414" s="152">
        <v>70.8</v>
      </c>
      <c r="M1414" s="150" t="s">
        <v>9907</v>
      </c>
    </row>
    <row r="1415" spans="1:13" ht="30" customHeight="1">
      <c r="A1415" s="149" t="s">
        <v>9910</v>
      </c>
      <c r="B1415" s="149" t="s">
        <v>9911</v>
      </c>
      <c r="C1415" s="149">
        <v>1</v>
      </c>
      <c r="D1415" s="149" t="s">
        <v>9894</v>
      </c>
      <c r="E1415" s="151">
        <v>0</v>
      </c>
      <c r="F1415" s="152">
        <v>3.7</v>
      </c>
      <c r="G1415" s="151">
        <v>0</v>
      </c>
      <c r="H1415" s="152">
        <v>0</v>
      </c>
      <c r="I1415" s="151">
        <v>0</v>
      </c>
      <c r="J1415" s="152">
        <v>0</v>
      </c>
      <c r="K1415" s="151">
        <v>0</v>
      </c>
      <c r="L1415" s="152">
        <v>3.7</v>
      </c>
      <c r="M1415" s="150" t="s">
        <v>9907</v>
      </c>
    </row>
    <row r="1416" spans="1:13" ht="30" customHeight="1">
      <c r="A1416" s="149" t="s">
        <v>9912</v>
      </c>
      <c r="B1416" s="149" t="s">
        <v>9913</v>
      </c>
      <c r="C1416" s="149">
        <v>1</v>
      </c>
      <c r="D1416" s="149" t="s">
        <v>9894</v>
      </c>
      <c r="E1416" s="151">
        <v>0</v>
      </c>
      <c r="F1416" s="152">
        <v>0</v>
      </c>
      <c r="G1416" s="151">
        <v>0</v>
      </c>
      <c r="H1416" s="152">
        <v>0</v>
      </c>
      <c r="I1416" s="151">
        <v>0</v>
      </c>
      <c r="J1416" s="152">
        <v>2.7</v>
      </c>
      <c r="K1416" s="151">
        <v>0</v>
      </c>
      <c r="L1416" s="152">
        <v>2.7</v>
      </c>
      <c r="M1416" s="150" t="s">
        <v>9907</v>
      </c>
    </row>
    <row r="1417" spans="1:13" ht="30" customHeight="1">
      <c r="A1417" s="149" t="s">
        <v>9914</v>
      </c>
      <c r="B1417" s="149" t="s">
        <v>9915</v>
      </c>
      <c r="C1417" s="149">
        <v>1</v>
      </c>
      <c r="D1417" s="149" t="s">
        <v>9894</v>
      </c>
      <c r="E1417" s="151">
        <v>0</v>
      </c>
      <c r="F1417" s="152">
        <v>0</v>
      </c>
      <c r="G1417" s="151">
        <v>0</v>
      </c>
      <c r="H1417" s="152">
        <v>45.5</v>
      </c>
      <c r="I1417" s="151">
        <v>0</v>
      </c>
      <c r="J1417" s="152">
        <v>0</v>
      </c>
      <c r="K1417" s="151">
        <v>0</v>
      </c>
      <c r="L1417" s="152">
        <v>45.5</v>
      </c>
      <c r="M1417" s="150" t="s">
        <v>9907</v>
      </c>
    </row>
    <row r="1418" spans="1:13" ht="30" customHeight="1">
      <c r="A1418" s="149" t="s">
        <v>9860</v>
      </c>
      <c r="B1418" s="149"/>
      <c r="C1418" s="149"/>
      <c r="D1418" s="149"/>
      <c r="E1418" s="151"/>
      <c r="F1418" s="152">
        <v>18</v>
      </c>
      <c r="G1418" s="151"/>
      <c r="H1418" s="152">
        <v>197</v>
      </c>
      <c r="I1418" s="151"/>
      <c r="J1418" s="152">
        <v>13</v>
      </c>
      <c r="K1418" s="151"/>
      <c r="L1418" s="152">
        <v>228</v>
      </c>
      <c r="M1418" s="150"/>
    </row>
    <row r="1419" spans="1:13" ht="30" customHeight="1">
      <c r="A1419" s="149"/>
      <c r="B1419" s="149"/>
      <c r="C1419" s="149"/>
      <c r="D1419" s="149"/>
      <c r="E1419" s="151"/>
      <c r="F1419" s="152"/>
      <c r="G1419" s="151"/>
      <c r="H1419" s="152"/>
      <c r="I1419" s="151"/>
      <c r="J1419" s="152"/>
      <c r="K1419" s="151"/>
      <c r="L1419" s="152"/>
      <c r="M1419" s="150"/>
    </row>
    <row r="1420" spans="1:13" ht="30" customHeight="1">
      <c r="A1420" s="149" t="s">
        <v>10362</v>
      </c>
      <c r="B1420" s="149" t="s">
        <v>1248</v>
      </c>
      <c r="C1420" s="149">
        <v>1</v>
      </c>
      <c r="D1420" s="149" t="s">
        <v>960</v>
      </c>
      <c r="E1420" s="151"/>
      <c r="F1420" s="152"/>
      <c r="G1420" s="151"/>
      <c r="H1420" s="152"/>
      <c r="I1420" s="151"/>
      <c r="J1420" s="152"/>
      <c r="K1420" s="151"/>
      <c r="L1420" s="152"/>
      <c r="M1420" s="150" t="s">
        <v>52</v>
      </c>
    </row>
    <row r="1421" spans="1:13" ht="30" customHeight="1">
      <c r="A1421" s="149" t="s">
        <v>9851</v>
      </c>
      <c r="B1421" s="149" t="s">
        <v>9870</v>
      </c>
      <c r="C1421" s="149">
        <v>1</v>
      </c>
      <c r="D1421" s="149" t="s">
        <v>9850</v>
      </c>
      <c r="E1421" s="151">
        <v>12901</v>
      </c>
      <c r="F1421" s="152">
        <v>12901</v>
      </c>
      <c r="G1421" s="151">
        <v>348307</v>
      </c>
      <c r="H1421" s="152">
        <v>348307</v>
      </c>
      <c r="I1421" s="151">
        <v>1360024</v>
      </c>
      <c r="J1421" s="152">
        <v>1360024</v>
      </c>
      <c r="K1421" s="151">
        <v>1721232</v>
      </c>
      <c r="L1421" s="152">
        <v>1721232</v>
      </c>
      <c r="M1421" s="150" t="s">
        <v>52</v>
      </c>
    </row>
    <row r="1422" spans="1:13" ht="30" customHeight="1">
      <c r="A1422" s="149" t="s">
        <v>9892</v>
      </c>
      <c r="B1422" s="149" t="s">
        <v>9893</v>
      </c>
      <c r="C1422" s="149">
        <v>1</v>
      </c>
      <c r="D1422" s="149" t="s">
        <v>9894</v>
      </c>
      <c r="E1422" s="151">
        <v>0</v>
      </c>
      <c r="F1422" s="152">
        <v>0</v>
      </c>
      <c r="G1422" s="151">
        <v>0</v>
      </c>
      <c r="H1422" s="152">
        <v>24381.4</v>
      </c>
      <c r="I1422" s="151">
        <v>0</v>
      </c>
      <c r="J1422" s="152">
        <v>0</v>
      </c>
      <c r="K1422" s="151">
        <v>0</v>
      </c>
      <c r="L1422" s="152">
        <v>24381.4</v>
      </c>
      <c r="M1422" s="150" t="s">
        <v>52</v>
      </c>
    </row>
    <row r="1423" spans="1:13" ht="30" customHeight="1">
      <c r="A1423" s="149" t="s">
        <v>9860</v>
      </c>
      <c r="B1423" s="149"/>
      <c r="C1423" s="149"/>
      <c r="D1423" s="149"/>
      <c r="E1423" s="151"/>
      <c r="F1423" s="152">
        <v>12901</v>
      </c>
      <c r="G1423" s="151"/>
      <c r="H1423" s="152">
        <v>372688</v>
      </c>
      <c r="I1423" s="151"/>
      <c r="J1423" s="152">
        <v>1360024</v>
      </c>
      <c r="K1423" s="151"/>
      <c r="L1423" s="152">
        <v>1745613</v>
      </c>
      <c r="M1423" s="150"/>
    </row>
    <row r="1424" spans="1:13" ht="30" customHeight="1">
      <c r="A1424" s="149"/>
      <c r="B1424" s="149"/>
      <c r="C1424" s="149"/>
      <c r="D1424" s="149"/>
      <c r="E1424" s="151"/>
      <c r="F1424" s="152"/>
      <c r="G1424" s="151"/>
      <c r="H1424" s="152"/>
      <c r="I1424" s="151"/>
      <c r="J1424" s="152"/>
      <c r="K1424" s="151"/>
      <c r="L1424" s="152"/>
      <c r="M1424" s="150"/>
    </row>
    <row r="1425" spans="1:13" ht="30" customHeight="1">
      <c r="A1425" s="149" t="s">
        <v>10363</v>
      </c>
      <c r="B1425" s="149" t="s">
        <v>1248</v>
      </c>
      <c r="C1425" s="149">
        <v>1</v>
      </c>
      <c r="D1425" s="149" t="s">
        <v>960</v>
      </c>
      <c r="E1425" s="151"/>
      <c r="F1425" s="152"/>
      <c r="G1425" s="151"/>
      <c r="H1425" s="152"/>
      <c r="I1425" s="151"/>
      <c r="J1425" s="152"/>
      <c r="K1425" s="151"/>
      <c r="L1425" s="152"/>
      <c r="M1425" s="150" t="s">
        <v>52</v>
      </c>
    </row>
    <row r="1426" spans="1:13" ht="30" customHeight="1">
      <c r="A1426" s="149" t="s">
        <v>9852</v>
      </c>
      <c r="B1426" s="149" t="s">
        <v>9870</v>
      </c>
      <c r="C1426" s="149">
        <v>1</v>
      </c>
      <c r="D1426" s="149" t="s">
        <v>9850</v>
      </c>
      <c r="E1426" s="151">
        <v>28047</v>
      </c>
      <c r="F1426" s="152">
        <v>28047</v>
      </c>
      <c r="G1426" s="151">
        <v>934918</v>
      </c>
      <c r="H1426" s="152">
        <v>934918</v>
      </c>
      <c r="I1426" s="151">
        <v>0</v>
      </c>
      <c r="J1426" s="152">
        <v>0</v>
      </c>
      <c r="K1426" s="151">
        <v>962965</v>
      </c>
      <c r="L1426" s="152">
        <v>962965</v>
      </c>
      <c r="M1426" s="150" t="s">
        <v>52</v>
      </c>
    </row>
    <row r="1427" spans="1:13" ht="30" customHeight="1">
      <c r="A1427" s="149" t="s">
        <v>9892</v>
      </c>
      <c r="B1427" s="149" t="s">
        <v>9893</v>
      </c>
      <c r="C1427" s="149">
        <v>1</v>
      </c>
      <c r="D1427" s="149" t="s">
        <v>9894</v>
      </c>
      <c r="E1427" s="151">
        <v>0</v>
      </c>
      <c r="F1427" s="152">
        <v>0</v>
      </c>
      <c r="G1427" s="151">
        <v>0</v>
      </c>
      <c r="H1427" s="152">
        <v>65444.2</v>
      </c>
      <c r="I1427" s="151">
        <v>0</v>
      </c>
      <c r="J1427" s="152">
        <v>0</v>
      </c>
      <c r="K1427" s="151">
        <v>0</v>
      </c>
      <c r="L1427" s="152">
        <v>65444.2</v>
      </c>
      <c r="M1427" s="150" t="s">
        <v>52</v>
      </c>
    </row>
    <row r="1428" spans="1:13" ht="30" customHeight="1">
      <c r="A1428" s="149" t="s">
        <v>9860</v>
      </c>
      <c r="B1428" s="149"/>
      <c r="C1428" s="149"/>
      <c r="D1428" s="149"/>
      <c r="E1428" s="151"/>
      <c r="F1428" s="152">
        <v>28047</v>
      </c>
      <c r="G1428" s="151"/>
      <c r="H1428" s="152">
        <v>1000362</v>
      </c>
      <c r="I1428" s="151"/>
      <c r="J1428" s="152">
        <v>0</v>
      </c>
      <c r="K1428" s="151"/>
      <c r="L1428" s="152">
        <v>1028409</v>
      </c>
      <c r="M1428" s="150"/>
    </row>
    <row r="1429" spans="1:13" ht="30" customHeight="1">
      <c r="A1429" s="149"/>
      <c r="B1429" s="149"/>
      <c r="C1429" s="149"/>
      <c r="D1429" s="149"/>
      <c r="E1429" s="151"/>
      <c r="F1429" s="152"/>
      <c r="G1429" s="151"/>
      <c r="H1429" s="152"/>
      <c r="I1429" s="151"/>
      <c r="J1429" s="152"/>
      <c r="K1429" s="151"/>
      <c r="L1429" s="152"/>
      <c r="M1429" s="150"/>
    </row>
    <row r="1430" spans="1:13" ht="30" customHeight="1">
      <c r="A1430" s="149" t="s">
        <v>10364</v>
      </c>
      <c r="B1430" s="149" t="s">
        <v>3331</v>
      </c>
      <c r="C1430" s="149">
        <v>1</v>
      </c>
      <c r="D1430" s="149" t="s">
        <v>960</v>
      </c>
      <c r="E1430" s="151"/>
      <c r="F1430" s="152"/>
      <c r="G1430" s="151"/>
      <c r="H1430" s="152"/>
      <c r="I1430" s="151"/>
      <c r="J1430" s="152"/>
      <c r="K1430" s="151"/>
      <c r="L1430" s="152"/>
      <c r="M1430" s="150" t="s">
        <v>52</v>
      </c>
    </row>
    <row r="1431" spans="1:13" ht="30" customHeight="1">
      <c r="A1431" s="149" t="s">
        <v>9858</v>
      </c>
      <c r="B1431" s="149" t="s">
        <v>9871</v>
      </c>
      <c r="C1431" s="149">
        <v>1</v>
      </c>
      <c r="D1431" s="149" t="s">
        <v>9850</v>
      </c>
      <c r="E1431" s="151">
        <v>719370</v>
      </c>
      <c r="F1431" s="152">
        <v>719370</v>
      </c>
      <c r="G1431" s="151">
        <v>10670312</v>
      </c>
      <c r="H1431" s="152">
        <v>10670312</v>
      </c>
      <c r="I1431" s="151">
        <v>543968</v>
      </c>
      <c r="J1431" s="152">
        <v>543968</v>
      </c>
      <c r="K1431" s="151">
        <v>11933650</v>
      </c>
      <c r="L1431" s="152">
        <v>11933650</v>
      </c>
      <c r="M1431" s="150" t="s">
        <v>52</v>
      </c>
    </row>
    <row r="1432" spans="1:13" ht="30" customHeight="1">
      <c r="A1432" s="149" t="s">
        <v>9892</v>
      </c>
      <c r="B1432" s="149" t="s">
        <v>9893</v>
      </c>
      <c r="C1432" s="149">
        <v>1</v>
      </c>
      <c r="D1432" s="149" t="s">
        <v>9894</v>
      </c>
      <c r="E1432" s="151">
        <v>0</v>
      </c>
      <c r="F1432" s="152">
        <v>0</v>
      </c>
      <c r="G1432" s="151">
        <v>0</v>
      </c>
      <c r="H1432" s="152">
        <v>746921.8</v>
      </c>
      <c r="I1432" s="151">
        <v>0</v>
      </c>
      <c r="J1432" s="152">
        <v>0</v>
      </c>
      <c r="K1432" s="151">
        <v>0</v>
      </c>
      <c r="L1432" s="152">
        <v>746921.8</v>
      </c>
      <c r="M1432" s="150" t="s">
        <v>52</v>
      </c>
    </row>
    <row r="1433" spans="1:13" ht="30" customHeight="1">
      <c r="A1433" s="149" t="s">
        <v>9860</v>
      </c>
      <c r="B1433" s="149"/>
      <c r="C1433" s="149"/>
      <c r="D1433" s="149"/>
      <c r="E1433" s="151"/>
      <c r="F1433" s="152">
        <v>719370</v>
      </c>
      <c r="G1433" s="151"/>
      <c r="H1433" s="152">
        <v>11417233</v>
      </c>
      <c r="I1433" s="151"/>
      <c r="J1433" s="152">
        <v>543968</v>
      </c>
      <c r="K1433" s="151"/>
      <c r="L1433" s="152">
        <v>12680571</v>
      </c>
      <c r="M1433" s="150"/>
    </row>
    <row r="1434" spans="1:13" ht="30" customHeight="1">
      <c r="A1434" s="149"/>
      <c r="B1434" s="149"/>
      <c r="C1434" s="149"/>
      <c r="D1434" s="149"/>
      <c r="E1434" s="151"/>
      <c r="F1434" s="152"/>
      <c r="G1434" s="151"/>
      <c r="H1434" s="152"/>
      <c r="I1434" s="151"/>
      <c r="J1434" s="152"/>
      <c r="K1434" s="151"/>
      <c r="L1434" s="152"/>
      <c r="M1434" s="150"/>
    </row>
    <row r="1435" spans="1:13" ht="30" customHeight="1">
      <c r="A1435" s="149" t="s">
        <v>10365</v>
      </c>
      <c r="B1435" s="149" t="s">
        <v>3335</v>
      </c>
      <c r="C1435" s="149">
        <v>1</v>
      </c>
      <c r="D1435" s="149" t="s">
        <v>960</v>
      </c>
      <c r="E1435" s="151"/>
      <c r="F1435" s="152"/>
      <c r="G1435" s="151"/>
      <c r="H1435" s="152"/>
      <c r="I1435" s="151"/>
      <c r="J1435" s="152"/>
      <c r="K1435" s="151"/>
      <c r="L1435" s="152"/>
      <c r="M1435" s="150" t="s">
        <v>52</v>
      </c>
    </row>
    <row r="1436" spans="1:13" ht="30" customHeight="1">
      <c r="A1436" s="149" t="s">
        <v>9851</v>
      </c>
      <c r="B1436" s="149" t="s">
        <v>9870</v>
      </c>
      <c r="C1436" s="149">
        <v>1</v>
      </c>
      <c r="D1436" s="149" t="s">
        <v>9850</v>
      </c>
      <c r="E1436" s="151">
        <v>12901</v>
      </c>
      <c r="F1436" s="152">
        <v>12901</v>
      </c>
      <c r="G1436" s="151">
        <v>348307</v>
      </c>
      <c r="H1436" s="152">
        <v>348307</v>
      </c>
      <c r="I1436" s="151">
        <v>1360024</v>
      </c>
      <c r="J1436" s="152">
        <v>1360024</v>
      </c>
      <c r="K1436" s="151">
        <v>1721232</v>
      </c>
      <c r="L1436" s="152">
        <v>1721232</v>
      </c>
      <c r="M1436" s="150" t="s">
        <v>52</v>
      </c>
    </row>
    <row r="1437" spans="1:13" ht="30" customHeight="1">
      <c r="A1437" s="149" t="s">
        <v>9908</v>
      </c>
      <c r="B1437" s="149" t="s">
        <v>9909</v>
      </c>
      <c r="C1437" s="149">
        <v>1</v>
      </c>
      <c r="D1437" s="149" t="s">
        <v>9894</v>
      </c>
      <c r="E1437" s="151">
        <v>0</v>
      </c>
      <c r="F1437" s="152">
        <v>0</v>
      </c>
      <c r="G1437" s="151">
        <v>0</v>
      </c>
      <c r="H1437" s="152">
        <v>304768.59999999998</v>
      </c>
      <c r="I1437" s="151">
        <v>0</v>
      </c>
      <c r="J1437" s="152">
        <v>0</v>
      </c>
      <c r="K1437" s="151">
        <v>0</v>
      </c>
      <c r="L1437" s="152">
        <v>304768.59999999998</v>
      </c>
      <c r="M1437" s="150" t="s">
        <v>9907</v>
      </c>
    </row>
    <row r="1438" spans="1:13" ht="30" customHeight="1">
      <c r="A1438" s="149" t="s">
        <v>9910</v>
      </c>
      <c r="B1438" s="149" t="s">
        <v>9911</v>
      </c>
      <c r="C1438" s="149">
        <v>1</v>
      </c>
      <c r="D1438" s="149" t="s">
        <v>9894</v>
      </c>
      <c r="E1438" s="151">
        <v>0</v>
      </c>
      <c r="F1438" s="152">
        <v>3225.2</v>
      </c>
      <c r="G1438" s="151">
        <v>0</v>
      </c>
      <c r="H1438" s="152">
        <v>0</v>
      </c>
      <c r="I1438" s="151">
        <v>0</v>
      </c>
      <c r="J1438" s="152">
        <v>0</v>
      </c>
      <c r="K1438" s="151">
        <v>0</v>
      </c>
      <c r="L1438" s="152">
        <v>3225.2</v>
      </c>
      <c r="M1438" s="150" t="s">
        <v>9907</v>
      </c>
    </row>
    <row r="1439" spans="1:13" ht="30" customHeight="1">
      <c r="A1439" s="149" t="s">
        <v>9912</v>
      </c>
      <c r="B1439" s="149" t="s">
        <v>9913</v>
      </c>
      <c r="C1439" s="149">
        <v>1</v>
      </c>
      <c r="D1439" s="149" t="s">
        <v>9894</v>
      </c>
      <c r="E1439" s="151">
        <v>0</v>
      </c>
      <c r="F1439" s="152">
        <v>0</v>
      </c>
      <c r="G1439" s="151">
        <v>0</v>
      </c>
      <c r="H1439" s="152">
        <v>0</v>
      </c>
      <c r="I1439" s="151">
        <v>0</v>
      </c>
      <c r="J1439" s="152">
        <v>340006</v>
      </c>
      <c r="K1439" s="151">
        <v>0</v>
      </c>
      <c r="L1439" s="152">
        <v>340006</v>
      </c>
      <c r="M1439" s="150" t="s">
        <v>9907</v>
      </c>
    </row>
    <row r="1440" spans="1:13" ht="30" customHeight="1">
      <c r="A1440" s="149" t="s">
        <v>9914</v>
      </c>
      <c r="B1440" s="149" t="s">
        <v>9915</v>
      </c>
      <c r="C1440" s="149">
        <v>1</v>
      </c>
      <c r="D1440" s="149" t="s">
        <v>9894</v>
      </c>
      <c r="E1440" s="151">
        <v>0</v>
      </c>
      <c r="F1440" s="152">
        <v>0</v>
      </c>
      <c r="G1440" s="151">
        <v>0</v>
      </c>
      <c r="H1440" s="152">
        <v>195922.6</v>
      </c>
      <c r="I1440" s="151">
        <v>0</v>
      </c>
      <c r="J1440" s="152">
        <v>0</v>
      </c>
      <c r="K1440" s="151">
        <v>0</v>
      </c>
      <c r="L1440" s="152">
        <v>195922.6</v>
      </c>
      <c r="M1440" s="150" t="s">
        <v>9907</v>
      </c>
    </row>
    <row r="1441" spans="1:13" ht="30" customHeight="1">
      <c r="A1441" s="149" t="s">
        <v>9860</v>
      </c>
      <c r="B1441" s="149"/>
      <c r="C1441" s="149"/>
      <c r="D1441" s="149"/>
      <c r="E1441" s="151"/>
      <c r="F1441" s="152">
        <v>16126</v>
      </c>
      <c r="G1441" s="151"/>
      <c r="H1441" s="152">
        <v>848998</v>
      </c>
      <c r="I1441" s="151"/>
      <c r="J1441" s="152">
        <v>1700030</v>
      </c>
      <c r="K1441" s="151"/>
      <c r="L1441" s="152">
        <v>2565154</v>
      </c>
      <c r="M1441" s="150"/>
    </row>
    <row r="1442" spans="1:13" ht="30" customHeight="1">
      <c r="A1442" s="149"/>
      <c r="B1442" s="149"/>
      <c r="C1442" s="149"/>
      <c r="D1442" s="149"/>
      <c r="E1442" s="151"/>
      <c r="F1442" s="152"/>
      <c r="G1442" s="151"/>
      <c r="H1442" s="152"/>
      <c r="I1442" s="151"/>
      <c r="J1442" s="152"/>
      <c r="K1442" s="151"/>
      <c r="L1442" s="152"/>
      <c r="M1442" s="150"/>
    </row>
    <row r="1443" spans="1:13" ht="30" customHeight="1">
      <c r="A1443" s="149" t="s">
        <v>10366</v>
      </c>
      <c r="B1443" s="149" t="s">
        <v>3335</v>
      </c>
      <c r="C1443" s="149">
        <v>1</v>
      </c>
      <c r="D1443" s="149" t="s">
        <v>960</v>
      </c>
      <c r="E1443" s="151"/>
      <c r="F1443" s="152"/>
      <c r="G1443" s="151"/>
      <c r="H1443" s="152"/>
      <c r="I1443" s="151"/>
      <c r="J1443" s="152"/>
      <c r="K1443" s="151"/>
      <c r="L1443" s="152"/>
      <c r="M1443" s="150" t="s">
        <v>52</v>
      </c>
    </row>
    <row r="1444" spans="1:13" ht="30" customHeight="1">
      <c r="A1444" s="149" t="s">
        <v>9852</v>
      </c>
      <c r="B1444" s="149" t="s">
        <v>9870</v>
      </c>
      <c r="C1444" s="149">
        <v>1</v>
      </c>
      <c r="D1444" s="149" t="s">
        <v>9850</v>
      </c>
      <c r="E1444" s="151">
        <v>28047</v>
      </c>
      <c r="F1444" s="152">
        <v>28047</v>
      </c>
      <c r="G1444" s="151">
        <v>934918</v>
      </c>
      <c r="H1444" s="152">
        <v>934918</v>
      </c>
      <c r="I1444" s="151">
        <v>0</v>
      </c>
      <c r="J1444" s="152">
        <v>0</v>
      </c>
      <c r="K1444" s="151">
        <v>962965</v>
      </c>
      <c r="L1444" s="152">
        <v>962965</v>
      </c>
      <c r="M1444" s="150" t="s">
        <v>52</v>
      </c>
    </row>
    <row r="1445" spans="1:13" ht="30" customHeight="1">
      <c r="A1445" s="149" t="s">
        <v>9908</v>
      </c>
      <c r="B1445" s="149" t="s">
        <v>9909</v>
      </c>
      <c r="C1445" s="149">
        <v>1</v>
      </c>
      <c r="D1445" s="149" t="s">
        <v>9894</v>
      </c>
      <c r="E1445" s="151">
        <v>0</v>
      </c>
      <c r="F1445" s="152">
        <v>0</v>
      </c>
      <c r="G1445" s="151">
        <v>0</v>
      </c>
      <c r="H1445" s="152">
        <v>818053.2</v>
      </c>
      <c r="I1445" s="151">
        <v>0</v>
      </c>
      <c r="J1445" s="152">
        <v>0</v>
      </c>
      <c r="K1445" s="151">
        <v>0</v>
      </c>
      <c r="L1445" s="152">
        <v>818053.2</v>
      </c>
      <c r="M1445" s="150" t="s">
        <v>9907</v>
      </c>
    </row>
    <row r="1446" spans="1:13" ht="30" customHeight="1">
      <c r="A1446" s="149" t="s">
        <v>9910</v>
      </c>
      <c r="B1446" s="149" t="s">
        <v>9911</v>
      </c>
      <c r="C1446" s="149">
        <v>1</v>
      </c>
      <c r="D1446" s="149" t="s">
        <v>9894</v>
      </c>
      <c r="E1446" s="151">
        <v>0</v>
      </c>
      <c r="F1446" s="152">
        <v>7011.7</v>
      </c>
      <c r="G1446" s="151">
        <v>0</v>
      </c>
      <c r="H1446" s="152">
        <v>0</v>
      </c>
      <c r="I1446" s="151">
        <v>0</v>
      </c>
      <c r="J1446" s="152">
        <v>0</v>
      </c>
      <c r="K1446" s="151">
        <v>0</v>
      </c>
      <c r="L1446" s="152">
        <v>7011.7</v>
      </c>
      <c r="M1446" s="150" t="s">
        <v>9907</v>
      </c>
    </row>
    <row r="1447" spans="1:13" ht="30" customHeight="1">
      <c r="A1447" s="149" t="s">
        <v>9912</v>
      </c>
      <c r="B1447" s="149" t="s">
        <v>9913</v>
      </c>
      <c r="C1447" s="149">
        <v>1</v>
      </c>
      <c r="D1447" s="149" t="s">
        <v>9894</v>
      </c>
      <c r="E1447" s="151">
        <v>0</v>
      </c>
      <c r="F1447" s="152">
        <v>0</v>
      </c>
      <c r="G1447" s="151">
        <v>0</v>
      </c>
      <c r="H1447" s="152">
        <v>0</v>
      </c>
      <c r="I1447" s="151">
        <v>0</v>
      </c>
      <c r="J1447" s="152">
        <v>0</v>
      </c>
      <c r="K1447" s="151">
        <v>0</v>
      </c>
      <c r="L1447" s="152">
        <v>0</v>
      </c>
      <c r="M1447" s="150" t="s">
        <v>9907</v>
      </c>
    </row>
    <row r="1448" spans="1:13" ht="30" customHeight="1">
      <c r="A1448" s="149" t="s">
        <v>9914</v>
      </c>
      <c r="B1448" s="149" t="s">
        <v>9915</v>
      </c>
      <c r="C1448" s="149">
        <v>1</v>
      </c>
      <c r="D1448" s="149" t="s">
        <v>9894</v>
      </c>
      <c r="E1448" s="151">
        <v>0</v>
      </c>
      <c r="F1448" s="152">
        <v>0</v>
      </c>
      <c r="G1448" s="151">
        <v>0</v>
      </c>
      <c r="H1448" s="152">
        <v>525891.30000000005</v>
      </c>
      <c r="I1448" s="151">
        <v>0</v>
      </c>
      <c r="J1448" s="152">
        <v>0</v>
      </c>
      <c r="K1448" s="151">
        <v>0</v>
      </c>
      <c r="L1448" s="152">
        <v>525891.30000000005</v>
      </c>
      <c r="M1448" s="150" t="s">
        <v>9907</v>
      </c>
    </row>
    <row r="1449" spans="1:13" ht="30" customHeight="1">
      <c r="A1449" s="149" t="s">
        <v>9860</v>
      </c>
      <c r="B1449" s="149"/>
      <c r="C1449" s="149"/>
      <c r="D1449" s="149"/>
      <c r="E1449" s="151"/>
      <c r="F1449" s="152">
        <v>35058</v>
      </c>
      <c r="G1449" s="151"/>
      <c r="H1449" s="152">
        <v>2278862</v>
      </c>
      <c r="I1449" s="151"/>
      <c r="J1449" s="152">
        <v>0</v>
      </c>
      <c r="K1449" s="151"/>
      <c r="L1449" s="152">
        <v>2313920</v>
      </c>
      <c r="M1449" s="150"/>
    </row>
    <row r="1450" spans="1:13" ht="30" customHeight="1">
      <c r="A1450" s="149"/>
      <c r="B1450" s="149"/>
      <c r="C1450" s="149"/>
      <c r="D1450" s="149"/>
      <c r="E1450" s="151"/>
      <c r="F1450" s="152"/>
      <c r="G1450" s="151"/>
      <c r="H1450" s="152"/>
      <c r="I1450" s="151"/>
      <c r="J1450" s="152"/>
      <c r="K1450" s="151"/>
      <c r="L1450" s="152"/>
      <c r="M1450" s="150"/>
    </row>
    <row r="1451" spans="1:13" ht="30" customHeight="1">
      <c r="A1451" s="149" t="s">
        <v>10367</v>
      </c>
      <c r="B1451" s="149" t="s">
        <v>3345</v>
      </c>
      <c r="C1451" s="149">
        <v>1</v>
      </c>
      <c r="D1451" s="149" t="s">
        <v>960</v>
      </c>
      <c r="E1451" s="151"/>
      <c r="F1451" s="152"/>
      <c r="G1451" s="151"/>
      <c r="H1451" s="152"/>
      <c r="I1451" s="151"/>
      <c r="J1451" s="152"/>
      <c r="K1451" s="151"/>
      <c r="L1451" s="152"/>
      <c r="M1451" s="150" t="s">
        <v>52</v>
      </c>
    </row>
    <row r="1452" spans="1:13" ht="30" customHeight="1">
      <c r="A1452" s="149" t="s">
        <v>9858</v>
      </c>
      <c r="B1452" s="149" t="s">
        <v>9879</v>
      </c>
      <c r="C1452" s="149">
        <v>1</v>
      </c>
      <c r="D1452" s="149" t="s">
        <v>9850</v>
      </c>
      <c r="E1452" s="151">
        <v>666082</v>
      </c>
      <c r="F1452" s="152">
        <v>666082</v>
      </c>
      <c r="G1452" s="151">
        <v>9879723</v>
      </c>
      <c r="H1452" s="152">
        <v>9879723</v>
      </c>
      <c r="I1452" s="151">
        <v>503680</v>
      </c>
      <c r="J1452" s="152">
        <v>503680</v>
      </c>
      <c r="K1452" s="151">
        <v>11049485</v>
      </c>
      <c r="L1452" s="152">
        <v>11049485</v>
      </c>
      <c r="M1452" s="150" t="s">
        <v>52</v>
      </c>
    </row>
    <row r="1453" spans="1:13" ht="30" customHeight="1">
      <c r="A1453" s="149" t="s">
        <v>9892</v>
      </c>
      <c r="B1453" s="149" t="s">
        <v>9893</v>
      </c>
      <c r="C1453" s="149">
        <v>1</v>
      </c>
      <c r="D1453" s="149" t="s">
        <v>9894</v>
      </c>
      <c r="E1453" s="151">
        <v>0</v>
      </c>
      <c r="F1453" s="152">
        <v>0</v>
      </c>
      <c r="G1453" s="151">
        <v>0</v>
      </c>
      <c r="H1453" s="152">
        <v>691580.6</v>
      </c>
      <c r="I1453" s="151">
        <v>0</v>
      </c>
      <c r="J1453" s="152">
        <v>0</v>
      </c>
      <c r="K1453" s="151">
        <v>0</v>
      </c>
      <c r="L1453" s="152">
        <v>691580.6</v>
      </c>
      <c r="M1453" s="150" t="s">
        <v>52</v>
      </c>
    </row>
    <row r="1454" spans="1:13" ht="30" customHeight="1">
      <c r="A1454" s="149" t="s">
        <v>9860</v>
      </c>
      <c r="B1454" s="149"/>
      <c r="C1454" s="149"/>
      <c r="D1454" s="149"/>
      <c r="E1454" s="151"/>
      <c r="F1454" s="152">
        <v>666082</v>
      </c>
      <c r="G1454" s="151"/>
      <c r="H1454" s="152">
        <v>10571303</v>
      </c>
      <c r="I1454" s="151"/>
      <c r="J1454" s="152">
        <v>503680</v>
      </c>
      <c r="K1454" s="151"/>
      <c r="L1454" s="152">
        <v>11741065</v>
      </c>
      <c r="M1454" s="150"/>
    </row>
    <row r="1455" spans="1:13" ht="30" customHeight="1">
      <c r="A1455" s="149"/>
      <c r="B1455" s="149"/>
      <c r="C1455" s="149"/>
      <c r="D1455" s="149"/>
      <c r="E1455" s="151"/>
      <c r="F1455" s="152"/>
      <c r="G1455" s="151"/>
      <c r="H1455" s="152"/>
      <c r="I1455" s="151"/>
      <c r="J1455" s="152"/>
      <c r="K1455" s="151"/>
      <c r="L1455" s="152"/>
      <c r="M1455" s="150"/>
    </row>
    <row r="1456" spans="1:13" ht="30" customHeight="1">
      <c r="A1456" s="149" t="s">
        <v>10368</v>
      </c>
      <c r="B1456" s="149" t="s">
        <v>52</v>
      </c>
      <c r="C1456" s="149">
        <v>1</v>
      </c>
      <c r="D1456" s="149" t="s">
        <v>960</v>
      </c>
      <c r="E1456" s="151"/>
      <c r="F1456" s="152"/>
      <c r="G1456" s="151"/>
      <c r="H1456" s="152"/>
      <c r="I1456" s="151"/>
      <c r="J1456" s="152"/>
      <c r="K1456" s="151"/>
      <c r="L1456" s="152"/>
      <c r="M1456" s="150" t="s">
        <v>52</v>
      </c>
    </row>
    <row r="1457" spans="1:13" ht="30" customHeight="1">
      <c r="A1457" s="149" t="s">
        <v>9896</v>
      </c>
      <c r="B1457" s="149" t="s">
        <v>6674</v>
      </c>
      <c r="C1457" s="149">
        <v>133.30000000000001</v>
      </c>
      <c r="D1457" s="149" t="s">
        <v>9897</v>
      </c>
      <c r="E1457" s="151">
        <v>0</v>
      </c>
      <c r="F1457" s="152">
        <v>0</v>
      </c>
      <c r="G1457" s="151">
        <v>106163</v>
      </c>
      <c r="H1457" s="152">
        <v>14151527.9</v>
      </c>
      <c r="I1457" s="151">
        <v>0</v>
      </c>
      <c r="J1457" s="152">
        <v>0</v>
      </c>
      <c r="K1457" s="151">
        <v>106163</v>
      </c>
      <c r="L1457" s="152">
        <v>14151527.9</v>
      </c>
      <c r="M1457" s="150" t="s">
        <v>52</v>
      </c>
    </row>
    <row r="1458" spans="1:13" ht="30" customHeight="1">
      <c r="A1458" s="149" t="s">
        <v>9898</v>
      </c>
      <c r="B1458" s="149" t="s">
        <v>6674</v>
      </c>
      <c r="C1458" s="149">
        <v>50</v>
      </c>
      <c r="D1458" s="149" t="s">
        <v>9897</v>
      </c>
      <c r="E1458" s="151">
        <v>0</v>
      </c>
      <c r="F1458" s="152">
        <v>0</v>
      </c>
      <c r="G1458" s="151">
        <v>94338</v>
      </c>
      <c r="H1458" s="152">
        <v>4716900</v>
      </c>
      <c r="I1458" s="151">
        <v>0</v>
      </c>
      <c r="J1458" s="152">
        <v>0</v>
      </c>
      <c r="K1458" s="151">
        <v>94338</v>
      </c>
      <c r="L1458" s="152">
        <v>4716900</v>
      </c>
      <c r="M1458" s="150" t="s">
        <v>52</v>
      </c>
    </row>
    <row r="1459" spans="1:13" ht="30" customHeight="1">
      <c r="A1459" s="149" t="s">
        <v>9899</v>
      </c>
      <c r="B1459" s="149" t="s">
        <v>9900</v>
      </c>
      <c r="C1459" s="149">
        <v>133.30000000000001</v>
      </c>
      <c r="D1459" s="149" t="s">
        <v>9901</v>
      </c>
      <c r="E1459" s="151">
        <v>6158</v>
      </c>
      <c r="F1459" s="152">
        <v>820861.4</v>
      </c>
      <c r="G1459" s="151">
        <v>27168</v>
      </c>
      <c r="H1459" s="152">
        <v>3621494.4</v>
      </c>
      <c r="I1459" s="151">
        <v>11251</v>
      </c>
      <c r="J1459" s="152">
        <v>1499758.3</v>
      </c>
      <c r="K1459" s="151">
        <v>44577</v>
      </c>
      <c r="L1459" s="152">
        <v>5942114.0999999996</v>
      </c>
      <c r="M1459" s="150" t="s">
        <v>52</v>
      </c>
    </row>
    <row r="1460" spans="1:13" ht="30" customHeight="1">
      <c r="A1460" s="149" t="s">
        <v>9899</v>
      </c>
      <c r="B1460" s="149" t="s">
        <v>9902</v>
      </c>
      <c r="C1460" s="149">
        <v>133.30000000000001</v>
      </c>
      <c r="D1460" s="149" t="s">
        <v>9901</v>
      </c>
      <c r="E1460" s="151">
        <v>14406</v>
      </c>
      <c r="F1460" s="152">
        <v>1920319.8</v>
      </c>
      <c r="G1460" s="151">
        <v>27168</v>
      </c>
      <c r="H1460" s="152">
        <v>3621494.4</v>
      </c>
      <c r="I1460" s="151">
        <v>19708</v>
      </c>
      <c r="J1460" s="152">
        <v>2627076.4</v>
      </c>
      <c r="K1460" s="151">
        <v>61282</v>
      </c>
      <c r="L1460" s="152">
        <v>8168890.5999999996</v>
      </c>
      <c r="M1460" s="150" t="s">
        <v>52</v>
      </c>
    </row>
    <row r="1461" spans="1:13" ht="30" customHeight="1">
      <c r="A1461" s="149" t="s">
        <v>9903</v>
      </c>
      <c r="B1461" s="149" t="s">
        <v>9904</v>
      </c>
      <c r="C1461" s="149">
        <v>66.67</v>
      </c>
      <c r="D1461" s="149" t="s">
        <v>9901</v>
      </c>
      <c r="E1461" s="151">
        <v>1889</v>
      </c>
      <c r="F1461" s="152">
        <v>125939.6</v>
      </c>
      <c r="G1461" s="151">
        <v>27168</v>
      </c>
      <c r="H1461" s="152">
        <v>1811290.5</v>
      </c>
      <c r="I1461" s="151">
        <v>7209</v>
      </c>
      <c r="J1461" s="152">
        <v>480624</v>
      </c>
      <c r="K1461" s="151">
        <v>36266</v>
      </c>
      <c r="L1461" s="152">
        <v>2417854.1</v>
      </c>
      <c r="M1461" s="150" t="s">
        <v>52</v>
      </c>
    </row>
    <row r="1462" spans="1:13" ht="30" customHeight="1">
      <c r="A1462" s="149" t="s">
        <v>9905</v>
      </c>
      <c r="B1462" s="149" t="s">
        <v>9906</v>
      </c>
      <c r="C1462" s="149">
        <v>1</v>
      </c>
      <c r="D1462" s="149" t="s">
        <v>9894</v>
      </c>
      <c r="E1462" s="151">
        <v>0</v>
      </c>
      <c r="F1462" s="152">
        <v>377368.5</v>
      </c>
      <c r="G1462" s="151">
        <v>0</v>
      </c>
      <c r="H1462" s="152">
        <v>0</v>
      </c>
      <c r="I1462" s="151">
        <v>0</v>
      </c>
      <c r="J1462" s="152">
        <v>0</v>
      </c>
      <c r="K1462" s="151">
        <v>0</v>
      </c>
      <c r="L1462" s="152">
        <v>377368.5</v>
      </c>
      <c r="M1462" s="150" t="s">
        <v>9907</v>
      </c>
    </row>
    <row r="1463" spans="1:13" ht="30" customHeight="1">
      <c r="A1463" s="149" t="s">
        <v>9860</v>
      </c>
      <c r="B1463" s="149"/>
      <c r="C1463" s="149"/>
      <c r="D1463" s="149"/>
      <c r="E1463" s="151"/>
      <c r="F1463" s="152">
        <v>3244489</v>
      </c>
      <c r="G1463" s="151"/>
      <c r="H1463" s="152">
        <v>27922707</v>
      </c>
      <c r="I1463" s="151"/>
      <c r="J1463" s="152">
        <v>4607458</v>
      </c>
      <c r="K1463" s="151"/>
      <c r="L1463" s="152">
        <v>35774654</v>
      </c>
      <c r="M1463" s="150"/>
    </row>
    <row r="1464" spans="1:13" ht="30" customHeight="1">
      <c r="A1464" s="149"/>
      <c r="B1464" s="149"/>
      <c r="C1464" s="149"/>
      <c r="D1464" s="149"/>
      <c r="E1464" s="151"/>
      <c r="F1464" s="152"/>
      <c r="G1464" s="151"/>
      <c r="H1464" s="152"/>
      <c r="I1464" s="151"/>
      <c r="J1464" s="152"/>
      <c r="K1464" s="151"/>
      <c r="L1464" s="152"/>
      <c r="M1464" s="150"/>
    </row>
    <row r="1465" spans="1:13" ht="30" customHeight="1">
      <c r="A1465" s="149" t="s">
        <v>10369</v>
      </c>
      <c r="B1465" s="149" t="s">
        <v>52</v>
      </c>
      <c r="C1465" s="149">
        <v>1</v>
      </c>
      <c r="D1465" s="149" t="s">
        <v>960</v>
      </c>
      <c r="E1465" s="151"/>
      <c r="F1465" s="152"/>
      <c r="G1465" s="151"/>
      <c r="H1465" s="152"/>
      <c r="I1465" s="151"/>
      <c r="J1465" s="152"/>
      <c r="K1465" s="151"/>
      <c r="L1465" s="152"/>
      <c r="M1465" s="150" t="s">
        <v>52</v>
      </c>
    </row>
    <row r="1466" spans="1:13" ht="30" customHeight="1">
      <c r="A1466" s="149" t="s">
        <v>9896</v>
      </c>
      <c r="B1466" s="149" t="s">
        <v>6674</v>
      </c>
      <c r="C1466" s="149">
        <v>51.4</v>
      </c>
      <c r="D1466" s="149" t="s">
        <v>9897</v>
      </c>
      <c r="E1466" s="151">
        <v>0</v>
      </c>
      <c r="F1466" s="152">
        <v>0</v>
      </c>
      <c r="G1466" s="151">
        <v>106163</v>
      </c>
      <c r="H1466" s="152">
        <v>5456778.2000000002</v>
      </c>
      <c r="I1466" s="151">
        <v>0</v>
      </c>
      <c r="J1466" s="152">
        <v>0</v>
      </c>
      <c r="K1466" s="151">
        <v>106163</v>
      </c>
      <c r="L1466" s="152">
        <v>5456778.2000000002</v>
      </c>
      <c r="M1466" s="150" t="s">
        <v>52</v>
      </c>
    </row>
    <row r="1467" spans="1:13" ht="30" customHeight="1">
      <c r="A1467" s="149" t="s">
        <v>9898</v>
      </c>
      <c r="B1467" s="149" t="s">
        <v>6674</v>
      </c>
      <c r="C1467" s="149">
        <v>29.1</v>
      </c>
      <c r="D1467" s="149" t="s">
        <v>9897</v>
      </c>
      <c r="E1467" s="151">
        <v>0</v>
      </c>
      <c r="F1467" s="152">
        <v>0</v>
      </c>
      <c r="G1467" s="151">
        <v>94338</v>
      </c>
      <c r="H1467" s="152">
        <v>2745235.8</v>
      </c>
      <c r="I1467" s="151">
        <v>0</v>
      </c>
      <c r="J1467" s="152">
        <v>0</v>
      </c>
      <c r="K1467" s="151">
        <v>94338</v>
      </c>
      <c r="L1467" s="152">
        <v>2745235.8</v>
      </c>
      <c r="M1467" s="150" t="s">
        <v>52</v>
      </c>
    </row>
    <row r="1468" spans="1:13" ht="30" customHeight="1">
      <c r="A1468" s="149" t="s">
        <v>9899</v>
      </c>
      <c r="B1468" s="149" t="s">
        <v>9900</v>
      </c>
      <c r="C1468" s="149">
        <v>46.61</v>
      </c>
      <c r="D1468" s="149" t="s">
        <v>9901</v>
      </c>
      <c r="E1468" s="151">
        <v>6158</v>
      </c>
      <c r="F1468" s="152">
        <v>287024.3</v>
      </c>
      <c r="G1468" s="151">
        <v>27168</v>
      </c>
      <c r="H1468" s="152">
        <v>1266300.3999999999</v>
      </c>
      <c r="I1468" s="151">
        <v>11251</v>
      </c>
      <c r="J1468" s="152">
        <v>524409.1</v>
      </c>
      <c r="K1468" s="151">
        <v>44577</v>
      </c>
      <c r="L1468" s="152">
        <v>2077733.7999999998</v>
      </c>
      <c r="M1468" s="150" t="s">
        <v>52</v>
      </c>
    </row>
    <row r="1469" spans="1:13" ht="30" customHeight="1">
      <c r="A1469" s="149" t="s">
        <v>9905</v>
      </c>
      <c r="B1469" s="149" t="s">
        <v>9906</v>
      </c>
      <c r="C1469" s="149">
        <v>1</v>
      </c>
      <c r="D1469" s="149" t="s">
        <v>9894</v>
      </c>
      <c r="E1469" s="151">
        <v>0</v>
      </c>
      <c r="F1469" s="152">
        <v>164040.20000000001</v>
      </c>
      <c r="G1469" s="151">
        <v>0</v>
      </c>
      <c r="H1469" s="152">
        <v>0</v>
      </c>
      <c r="I1469" s="151">
        <v>0</v>
      </c>
      <c r="J1469" s="152">
        <v>0</v>
      </c>
      <c r="K1469" s="151">
        <v>0</v>
      </c>
      <c r="L1469" s="152">
        <v>164040.20000000001</v>
      </c>
      <c r="M1469" s="150" t="s">
        <v>9907</v>
      </c>
    </row>
    <row r="1470" spans="1:13" ht="30" customHeight="1">
      <c r="A1470" s="149" t="s">
        <v>9860</v>
      </c>
      <c r="B1470" s="149"/>
      <c r="C1470" s="149"/>
      <c r="D1470" s="149"/>
      <c r="E1470" s="151"/>
      <c r="F1470" s="152">
        <v>451064</v>
      </c>
      <c r="G1470" s="151"/>
      <c r="H1470" s="152">
        <v>9468314</v>
      </c>
      <c r="I1470" s="151"/>
      <c r="J1470" s="152">
        <v>524409</v>
      </c>
      <c r="K1470" s="151"/>
      <c r="L1470" s="152">
        <v>10443787</v>
      </c>
      <c r="M1470" s="150"/>
    </row>
    <row r="1471" spans="1:13" ht="30" customHeight="1">
      <c r="A1471" s="149"/>
      <c r="B1471" s="149"/>
      <c r="C1471" s="149"/>
      <c r="D1471" s="149"/>
      <c r="E1471" s="151"/>
      <c r="F1471" s="152"/>
      <c r="G1471" s="151"/>
      <c r="H1471" s="152"/>
      <c r="I1471" s="151"/>
      <c r="J1471" s="152"/>
      <c r="K1471" s="151"/>
      <c r="L1471" s="152"/>
      <c r="M1471" s="150"/>
    </row>
    <row r="1472" spans="1:13" ht="30" customHeight="1">
      <c r="A1472" s="149" t="s">
        <v>10370</v>
      </c>
      <c r="B1472" s="149" t="s">
        <v>52</v>
      </c>
      <c r="C1472" s="149">
        <v>1</v>
      </c>
      <c r="D1472" s="149" t="s">
        <v>1045</v>
      </c>
      <c r="E1472" s="151"/>
      <c r="F1472" s="152"/>
      <c r="G1472" s="151"/>
      <c r="H1472" s="152"/>
      <c r="I1472" s="151"/>
      <c r="J1472" s="152"/>
      <c r="K1472" s="151"/>
      <c r="L1472" s="152"/>
      <c r="M1472" s="150" t="s">
        <v>52</v>
      </c>
    </row>
    <row r="1473" spans="1:13" ht="30" customHeight="1">
      <c r="A1473" s="149" t="s">
        <v>9946</v>
      </c>
      <c r="B1473" s="149" t="s">
        <v>6674</v>
      </c>
      <c r="C1473" s="149">
        <v>1</v>
      </c>
      <c r="D1473" s="149" t="s">
        <v>9925</v>
      </c>
      <c r="E1473" s="151">
        <v>796</v>
      </c>
      <c r="F1473" s="152">
        <v>796</v>
      </c>
      <c r="G1473" s="151">
        <v>10569</v>
      </c>
      <c r="H1473" s="152">
        <v>10569</v>
      </c>
      <c r="I1473" s="151">
        <v>523</v>
      </c>
      <c r="J1473" s="152">
        <v>523</v>
      </c>
      <c r="K1473" s="151">
        <v>11888</v>
      </c>
      <c r="L1473" s="152">
        <v>11888</v>
      </c>
      <c r="M1473" s="150" t="s">
        <v>52</v>
      </c>
    </row>
    <row r="1474" spans="1:13" ht="30" customHeight="1">
      <c r="A1474" s="149" t="s">
        <v>9923</v>
      </c>
      <c r="B1474" s="149" t="s">
        <v>9949</v>
      </c>
      <c r="C1474" s="149">
        <v>1</v>
      </c>
      <c r="D1474" s="149" t="s">
        <v>9925</v>
      </c>
      <c r="E1474" s="151">
        <v>1175</v>
      </c>
      <c r="F1474" s="152">
        <v>1175</v>
      </c>
      <c r="G1474" s="151">
        <v>2203</v>
      </c>
      <c r="H1474" s="152">
        <v>2203</v>
      </c>
      <c r="I1474" s="151">
        <v>809</v>
      </c>
      <c r="J1474" s="152">
        <v>809</v>
      </c>
      <c r="K1474" s="151">
        <v>4187</v>
      </c>
      <c r="L1474" s="152">
        <v>4187</v>
      </c>
      <c r="M1474" s="150" t="s">
        <v>52</v>
      </c>
    </row>
    <row r="1475" spans="1:13" ht="30" customHeight="1">
      <c r="A1475" s="149" t="s">
        <v>9950</v>
      </c>
      <c r="B1475" s="149" t="s">
        <v>9951</v>
      </c>
      <c r="C1475" s="149">
        <v>1</v>
      </c>
      <c r="D1475" s="149" t="s">
        <v>9925</v>
      </c>
      <c r="E1475" s="151">
        <v>288</v>
      </c>
      <c r="F1475" s="152">
        <v>288</v>
      </c>
      <c r="G1475" s="151">
        <v>543</v>
      </c>
      <c r="H1475" s="152">
        <v>543</v>
      </c>
      <c r="I1475" s="151">
        <v>394</v>
      </c>
      <c r="J1475" s="152">
        <v>394</v>
      </c>
      <c r="K1475" s="151">
        <v>1225</v>
      </c>
      <c r="L1475" s="152">
        <v>1225</v>
      </c>
      <c r="M1475" s="150" t="s">
        <v>52</v>
      </c>
    </row>
    <row r="1476" spans="1:13" ht="30" customHeight="1">
      <c r="A1476" s="149" t="s">
        <v>9923</v>
      </c>
      <c r="B1476" s="149" t="s">
        <v>9952</v>
      </c>
      <c r="C1476" s="149">
        <v>2</v>
      </c>
      <c r="D1476" s="149" t="s">
        <v>9925</v>
      </c>
      <c r="E1476" s="151">
        <v>148</v>
      </c>
      <c r="F1476" s="152">
        <v>296</v>
      </c>
      <c r="G1476" s="151">
        <v>358</v>
      </c>
      <c r="H1476" s="152">
        <v>716</v>
      </c>
      <c r="I1476" s="151">
        <v>200</v>
      </c>
      <c r="J1476" s="152">
        <v>400</v>
      </c>
      <c r="K1476" s="151">
        <v>706</v>
      </c>
      <c r="L1476" s="152">
        <v>1412</v>
      </c>
      <c r="M1476" s="150" t="s">
        <v>52</v>
      </c>
    </row>
    <row r="1477" spans="1:13" ht="30" customHeight="1">
      <c r="A1477" s="149" t="s">
        <v>9953</v>
      </c>
      <c r="B1477" s="149" t="s">
        <v>6674</v>
      </c>
      <c r="C1477" s="149">
        <v>1</v>
      </c>
      <c r="D1477" s="149" t="s">
        <v>9925</v>
      </c>
      <c r="E1477" s="151">
        <v>0</v>
      </c>
      <c r="F1477" s="152">
        <v>0</v>
      </c>
      <c r="G1477" s="151">
        <v>0</v>
      </c>
      <c r="H1477" s="152">
        <v>0</v>
      </c>
      <c r="I1477" s="151">
        <v>1600</v>
      </c>
      <c r="J1477" s="152">
        <v>1600</v>
      </c>
      <c r="K1477" s="151">
        <v>1600</v>
      </c>
      <c r="L1477" s="152">
        <v>1600</v>
      </c>
      <c r="M1477" s="150" t="s">
        <v>52</v>
      </c>
    </row>
    <row r="1478" spans="1:13" ht="30" customHeight="1">
      <c r="A1478" s="149" t="s">
        <v>9860</v>
      </c>
      <c r="B1478" s="149"/>
      <c r="C1478" s="149"/>
      <c r="D1478" s="149"/>
      <c r="E1478" s="151"/>
      <c r="F1478" s="152">
        <v>2555</v>
      </c>
      <c r="G1478" s="151"/>
      <c r="H1478" s="152">
        <v>14031</v>
      </c>
      <c r="I1478" s="151"/>
      <c r="J1478" s="152">
        <v>3726</v>
      </c>
      <c r="K1478" s="151"/>
      <c r="L1478" s="152">
        <v>20312</v>
      </c>
      <c r="M1478" s="150"/>
    </row>
    <row r="1479" spans="1:13" ht="30" customHeight="1">
      <c r="A1479" s="149"/>
      <c r="B1479" s="149"/>
      <c r="C1479" s="149"/>
      <c r="D1479" s="149"/>
      <c r="E1479" s="151"/>
      <c r="F1479" s="152"/>
      <c r="G1479" s="151"/>
      <c r="H1479" s="152"/>
      <c r="I1479" s="151"/>
      <c r="J1479" s="152"/>
      <c r="K1479" s="151"/>
      <c r="L1479" s="152"/>
      <c r="M1479" s="150"/>
    </row>
    <row r="1480" spans="1:13" ht="30" customHeight="1">
      <c r="A1480" s="149" t="s">
        <v>10371</v>
      </c>
      <c r="B1480" s="149" t="s">
        <v>3358</v>
      </c>
      <c r="C1480" s="149">
        <v>1</v>
      </c>
      <c r="D1480" s="149" t="s">
        <v>69</v>
      </c>
      <c r="E1480" s="151"/>
      <c r="F1480" s="152"/>
      <c r="G1480" s="151"/>
      <c r="H1480" s="152"/>
      <c r="I1480" s="151"/>
      <c r="J1480" s="152"/>
      <c r="K1480" s="151"/>
      <c r="L1480" s="152"/>
      <c r="M1480" s="150" t="s">
        <v>52</v>
      </c>
    </row>
    <row r="1481" spans="1:13" ht="30" customHeight="1">
      <c r="A1481" s="149" t="s">
        <v>10372</v>
      </c>
      <c r="B1481" s="149" t="s">
        <v>9999</v>
      </c>
      <c r="C1481" s="149">
        <v>1</v>
      </c>
      <c r="D1481" s="149" t="s">
        <v>9990</v>
      </c>
      <c r="E1481" s="151">
        <v>1307</v>
      </c>
      <c r="F1481" s="152">
        <v>1307</v>
      </c>
      <c r="G1481" s="151">
        <v>8031</v>
      </c>
      <c r="H1481" s="152">
        <v>8031</v>
      </c>
      <c r="I1481" s="151">
        <v>0</v>
      </c>
      <c r="J1481" s="152">
        <v>0</v>
      </c>
      <c r="K1481" s="151">
        <v>9338</v>
      </c>
      <c r="L1481" s="152">
        <v>9338</v>
      </c>
      <c r="M1481" s="150" t="s">
        <v>52</v>
      </c>
    </row>
    <row r="1482" spans="1:13" ht="30" customHeight="1">
      <c r="A1482" s="149" t="s">
        <v>9860</v>
      </c>
      <c r="B1482" s="149"/>
      <c r="C1482" s="149"/>
      <c r="D1482" s="149"/>
      <c r="E1482" s="151"/>
      <c r="F1482" s="152">
        <v>1307</v>
      </c>
      <c r="G1482" s="151"/>
      <c r="H1482" s="152">
        <v>8031</v>
      </c>
      <c r="I1482" s="151"/>
      <c r="J1482" s="152">
        <v>0</v>
      </c>
      <c r="K1482" s="151"/>
      <c r="L1482" s="152">
        <v>9338</v>
      </c>
      <c r="M1482" s="150"/>
    </row>
    <row r="1483" spans="1:13" ht="30" customHeight="1">
      <c r="A1483" s="149"/>
      <c r="B1483" s="149"/>
      <c r="C1483" s="149"/>
      <c r="D1483" s="149"/>
      <c r="E1483" s="151"/>
      <c r="F1483" s="152"/>
      <c r="G1483" s="151"/>
      <c r="H1483" s="152"/>
      <c r="I1483" s="151"/>
      <c r="J1483" s="152"/>
      <c r="K1483" s="151"/>
      <c r="L1483" s="152"/>
      <c r="M1483" s="150"/>
    </row>
    <row r="1484" spans="1:13" ht="30" customHeight="1">
      <c r="A1484" s="149" t="s">
        <v>10373</v>
      </c>
      <c r="B1484" s="149" t="s">
        <v>3133</v>
      </c>
      <c r="C1484" s="149">
        <v>1</v>
      </c>
      <c r="D1484" s="149" t="s">
        <v>1045</v>
      </c>
      <c r="E1484" s="151"/>
      <c r="F1484" s="152"/>
      <c r="G1484" s="151"/>
      <c r="H1484" s="152"/>
      <c r="I1484" s="151"/>
      <c r="J1484" s="152"/>
      <c r="K1484" s="151"/>
      <c r="L1484" s="152"/>
      <c r="M1484" s="150" t="s">
        <v>52</v>
      </c>
    </row>
    <row r="1485" spans="1:13" ht="30" customHeight="1">
      <c r="A1485" s="149" t="s">
        <v>10006</v>
      </c>
      <c r="B1485" s="149" t="s">
        <v>10007</v>
      </c>
      <c r="C1485" s="149">
        <v>1</v>
      </c>
      <c r="D1485" s="149" t="s">
        <v>9925</v>
      </c>
      <c r="E1485" s="151">
        <v>196</v>
      </c>
      <c r="F1485" s="152">
        <v>196</v>
      </c>
      <c r="G1485" s="151">
        <v>5240</v>
      </c>
      <c r="H1485" s="152">
        <v>5240</v>
      </c>
      <c r="I1485" s="151">
        <v>198</v>
      </c>
      <c r="J1485" s="152">
        <v>198</v>
      </c>
      <c r="K1485" s="151">
        <v>5634</v>
      </c>
      <c r="L1485" s="152">
        <v>5634</v>
      </c>
      <c r="M1485" s="150" t="s">
        <v>52</v>
      </c>
    </row>
    <row r="1486" spans="1:13" ht="30" customHeight="1">
      <c r="A1486" s="149" t="s">
        <v>9860</v>
      </c>
      <c r="B1486" s="149"/>
      <c r="C1486" s="149"/>
      <c r="D1486" s="149"/>
      <c r="E1486" s="151"/>
      <c r="F1486" s="152">
        <v>196</v>
      </c>
      <c r="G1486" s="151"/>
      <c r="H1486" s="152">
        <v>5240</v>
      </c>
      <c r="I1486" s="151"/>
      <c r="J1486" s="152">
        <v>198</v>
      </c>
      <c r="K1486" s="151"/>
      <c r="L1486" s="152">
        <v>5634</v>
      </c>
      <c r="M1486" s="150"/>
    </row>
    <row r="1487" spans="1:13" ht="30" customHeight="1">
      <c r="A1487" s="149"/>
      <c r="B1487" s="149"/>
      <c r="C1487" s="149"/>
      <c r="D1487" s="149"/>
      <c r="E1487" s="151"/>
      <c r="F1487" s="152"/>
      <c r="G1487" s="151"/>
      <c r="H1487" s="152"/>
      <c r="I1487" s="151"/>
      <c r="J1487" s="152"/>
      <c r="K1487" s="151"/>
      <c r="L1487" s="152"/>
      <c r="M1487" s="150"/>
    </row>
    <row r="1488" spans="1:13" ht="30" customHeight="1">
      <c r="A1488" s="149" t="s">
        <v>10374</v>
      </c>
      <c r="B1488" s="149" t="s">
        <v>3133</v>
      </c>
      <c r="C1488" s="149">
        <v>1</v>
      </c>
      <c r="D1488" s="149" t="s">
        <v>69</v>
      </c>
      <c r="E1488" s="151"/>
      <c r="F1488" s="152"/>
      <c r="G1488" s="151"/>
      <c r="H1488" s="152"/>
      <c r="I1488" s="151"/>
      <c r="J1488" s="152"/>
      <c r="K1488" s="151"/>
      <c r="L1488" s="152"/>
      <c r="M1488" s="150" t="s">
        <v>52</v>
      </c>
    </row>
    <row r="1489" spans="1:13" ht="30" customHeight="1">
      <c r="A1489" s="149" t="s">
        <v>10010</v>
      </c>
      <c r="B1489" s="149" t="s">
        <v>10007</v>
      </c>
      <c r="C1489" s="149">
        <v>1</v>
      </c>
      <c r="D1489" s="149" t="s">
        <v>9990</v>
      </c>
      <c r="E1489" s="151">
        <v>49</v>
      </c>
      <c r="F1489" s="152">
        <v>49</v>
      </c>
      <c r="G1489" s="151">
        <v>356</v>
      </c>
      <c r="H1489" s="152">
        <v>356</v>
      </c>
      <c r="I1489" s="151">
        <v>0</v>
      </c>
      <c r="J1489" s="152">
        <v>0</v>
      </c>
      <c r="K1489" s="151">
        <v>405</v>
      </c>
      <c r="L1489" s="152">
        <v>405</v>
      </c>
      <c r="M1489" s="150" t="s">
        <v>52</v>
      </c>
    </row>
    <row r="1490" spans="1:13" ht="30" customHeight="1">
      <c r="A1490" s="149" t="s">
        <v>9860</v>
      </c>
      <c r="B1490" s="149"/>
      <c r="C1490" s="149"/>
      <c r="D1490" s="149"/>
      <c r="E1490" s="151"/>
      <c r="F1490" s="152">
        <v>49</v>
      </c>
      <c r="G1490" s="151"/>
      <c r="H1490" s="152">
        <v>356</v>
      </c>
      <c r="I1490" s="151"/>
      <c r="J1490" s="152">
        <v>0</v>
      </c>
      <c r="K1490" s="151"/>
      <c r="L1490" s="152">
        <v>405</v>
      </c>
      <c r="M1490" s="150"/>
    </row>
    <row r="1491" spans="1:13" ht="30" customHeight="1">
      <c r="A1491" s="149"/>
      <c r="B1491" s="149"/>
      <c r="C1491" s="149"/>
      <c r="D1491" s="149"/>
      <c r="E1491" s="151"/>
      <c r="F1491" s="152"/>
      <c r="G1491" s="151"/>
      <c r="H1491" s="152"/>
      <c r="I1491" s="151"/>
      <c r="J1491" s="152"/>
      <c r="K1491" s="151"/>
      <c r="L1491" s="152"/>
      <c r="M1491" s="150"/>
    </row>
    <row r="1492" spans="1:13" ht="30" customHeight="1">
      <c r="A1492" s="149" t="s">
        <v>10375</v>
      </c>
      <c r="B1492" s="149" t="s">
        <v>3371</v>
      </c>
      <c r="C1492" s="149">
        <v>1</v>
      </c>
      <c r="D1492" s="149" t="s">
        <v>1592</v>
      </c>
      <c r="E1492" s="151"/>
      <c r="F1492" s="152"/>
      <c r="G1492" s="151"/>
      <c r="H1492" s="152"/>
      <c r="I1492" s="151"/>
      <c r="J1492" s="152"/>
      <c r="K1492" s="151"/>
      <c r="L1492" s="152"/>
      <c r="M1492" s="150" t="s">
        <v>52</v>
      </c>
    </row>
    <row r="1493" spans="1:13" ht="30" customHeight="1">
      <c r="A1493" s="149" t="s">
        <v>9898</v>
      </c>
      <c r="B1493" s="149" t="s">
        <v>6674</v>
      </c>
      <c r="C1493" s="149">
        <v>1</v>
      </c>
      <c r="D1493" s="149" t="s">
        <v>9897</v>
      </c>
      <c r="E1493" s="151">
        <v>0</v>
      </c>
      <c r="F1493" s="152">
        <v>0</v>
      </c>
      <c r="G1493" s="151">
        <v>94338</v>
      </c>
      <c r="H1493" s="152">
        <v>94338</v>
      </c>
      <c r="I1493" s="151">
        <v>0</v>
      </c>
      <c r="J1493" s="152">
        <v>0</v>
      </c>
      <c r="K1493" s="151">
        <v>94338</v>
      </c>
      <c r="L1493" s="152">
        <v>94338</v>
      </c>
      <c r="M1493" s="150" t="s">
        <v>10376</v>
      </c>
    </row>
    <row r="1494" spans="1:13" ht="30" customHeight="1">
      <c r="A1494" s="149" t="s">
        <v>9992</v>
      </c>
      <c r="B1494" s="149" t="s">
        <v>6674</v>
      </c>
      <c r="C1494" s="149">
        <v>1</v>
      </c>
      <c r="D1494" s="149" t="s">
        <v>9897</v>
      </c>
      <c r="E1494" s="151">
        <v>0</v>
      </c>
      <c r="F1494" s="152">
        <v>0</v>
      </c>
      <c r="G1494" s="151">
        <v>106163</v>
      </c>
      <c r="H1494" s="152">
        <v>106163</v>
      </c>
      <c r="I1494" s="151">
        <v>0</v>
      </c>
      <c r="J1494" s="152">
        <v>0</v>
      </c>
      <c r="K1494" s="151">
        <v>106163</v>
      </c>
      <c r="L1494" s="152">
        <v>106163</v>
      </c>
      <c r="M1494" s="150" t="s">
        <v>10376</v>
      </c>
    </row>
    <row r="1495" spans="1:13" ht="30" customHeight="1">
      <c r="A1495" s="149" t="s">
        <v>10377</v>
      </c>
      <c r="B1495" s="149" t="s">
        <v>6674</v>
      </c>
      <c r="C1495" s="149">
        <v>0.5</v>
      </c>
      <c r="D1495" s="149" t="s">
        <v>9897</v>
      </c>
      <c r="E1495" s="151">
        <v>0</v>
      </c>
      <c r="F1495" s="152">
        <v>0</v>
      </c>
      <c r="G1495" s="151">
        <v>160431</v>
      </c>
      <c r="H1495" s="152">
        <v>80215.5</v>
      </c>
      <c r="I1495" s="151">
        <v>0</v>
      </c>
      <c r="J1495" s="152">
        <v>0</v>
      </c>
      <c r="K1495" s="151">
        <v>160431</v>
      </c>
      <c r="L1495" s="152">
        <v>80215.5</v>
      </c>
      <c r="M1495" s="150" t="s">
        <v>10376</v>
      </c>
    </row>
    <row r="1496" spans="1:13" ht="30" customHeight="1">
      <c r="A1496" s="149" t="s">
        <v>9905</v>
      </c>
      <c r="B1496" s="149" t="s">
        <v>9994</v>
      </c>
      <c r="C1496" s="149">
        <v>1</v>
      </c>
      <c r="D1496" s="149" t="s">
        <v>9894</v>
      </c>
      <c r="E1496" s="151">
        <v>0</v>
      </c>
      <c r="F1496" s="152">
        <v>8421.4</v>
      </c>
      <c r="G1496" s="151">
        <v>0</v>
      </c>
      <c r="H1496" s="152">
        <v>0</v>
      </c>
      <c r="I1496" s="151">
        <v>0</v>
      </c>
      <c r="J1496" s="152">
        <v>0</v>
      </c>
      <c r="K1496" s="151">
        <v>0</v>
      </c>
      <c r="L1496" s="152">
        <v>8421.4</v>
      </c>
      <c r="M1496" s="150" t="s">
        <v>52</v>
      </c>
    </row>
    <row r="1497" spans="1:13" ht="30" customHeight="1">
      <c r="A1497" s="149" t="s">
        <v>9860</v>
      </c>
      <c r="B1497" s="149"/>
      <c r="C1497" s="149"/>
      <c r="D1497" s="149"/>
      <c r="E1497" s="151"/>
      <c r="F1497" s="152">
        <v>8421</v>
      </c>
      <c r="G1497" s="151"/>
      <c r="H1497" s="152">
        <v>280716</v>
      </c>
      <c r="I1497" s="151"/>
      <c r="J1497" s="152">
        <v>0</v>
      </c>
      <c r="K1497" s="151"/>
      <c r="L1497" s="152">
        <v>289137</v>
      </c>
      <c r="M1497" s="150"/>
    </row>
    <row r="1498" spans="1:13" ht="30" customHeight="1">
      <c r="A1498" s="149"/>
      <c r="B1498" s="149"/>
      <c r="C1498" s="149"/>
      <c r="D1498" s="149"/>
      <c r="E1498" s="151"/>
      <c r="F1498" s="152"/>
      <c r="G1498" s="151"/>
      <c r="H1498" s="152"/>
      <c r="I1498" s="151"/>
      <c r="J1498" s="152"/>
      <c r="K1498" s="151"/>
      <c r="L1498" s="152"/>
      <c r="M1498" s="150"/>
    </row>
    <row r="1499" spans="1:13" ht="30" customHeight="1">
      <c r="A1499" s="149" t="s">
        <v>10378</v>
      </c>
      <c r="B1499" s="149" t="s">
        <v>3376</v>
      </c>
      <c r="C1499" s="149">
        <v>1</v>
      </c>
      <c r="D1499" s="149" t="s">
        <v>64</v>
      </c>
      <c r="E1499" s="151"/>
      <c r="F1499" s="152"/>
      <c r="G1499" s="151"/>
      <c r="H1499" s="152"/>
      <c r="I1499" s="151"/>
      <c r="J1499" s="152"/>
      <c r="K1499" s="151"/>
      <c r="L1499" s="152"/>
      <c r="M1499" s="150" t="s">
        <v>52</v>
      </c>
    </row>
    <row r="1500" spans="1:13" ht="30" customHeight="1">
      <c r="A1500" s="149" t="s">
        <v>9898</v>
      </c>
      <c r="B1500" s="149" t="s">
        <v>6674</v>
      </c>
      <c r="C1500" s="149">
        <v>0.3</v>
      </c>
      <c r="D1500" s="149" t="s">
        <v>9897</v>
      </c>
      <c r="E1500" s="151">
        <v>0</v>
      </c>
      <c r="F1500" s="152">
        <v>0</v>
      </c>
      <c r="G1500" s="151">
        <v>94338</v>
      </c>
      <c r="H1500" s="152">
        <v>28301.4</v>
      </c>
      <c r="I1500" s="151">
        <v>0</v>
      </c>
      <c r="J1500" s="152">
        <v>0</v>
      </c>
      <c r="K1500" s="151">
        <v>94338</v>
      </c>
      <c r="L1500" s="152">
        <v>28301.4</v>
      </c>
      <c r="M1500" s="150" t="s">
        <v>10376</v>
      </c>
    </row>
    <row r="1501" spans="1:13" ht="30" customHeight="1">
      <c r="A1501" s="149" t="s">
        <v>9992</v>
      </c>
      <c r="B1501" s="149" t="s">
        <v>6674</v>
      </c>
      <c r="C1501" s="149">
        <v>0.4</v>
      </c>
      <c r="D1501" s="149" t="s">
        <v>9897</v>
      </c>
      <c r="E1501" s="151">
        <v>0</v>
      </c>
      <c r="F1501" s="152">
        <v>0</v>
      </c>
      <c r="G1501" s="151">
        <v>106163</v>
      </c>
      <c r="H1501" s="152">
        <v>42465.2</v>
      </c>
      <c r="I1501" s="151">
        <v>0</v>
      </c>
      <c r="J1501" s="152">
        <v>0</v>
      </c>
      <c r="K1501" s="151">
        <v>106163</v>
      </c>
      <c r="L1501" s="152">
        <v>42465.2</v>
      </c>
      <c r="M1501" s="150" t="s">
        <v>10376</v>
      </c>
    </row>
    <row r="1502" spans="1:13" ht="30" customHeight="1">
      <c r="A1502" s="149" t="s">
        <v>10377</v>
      </c>
      <c r="B1502" s="149" t="s">
        <v>6674</v>
      </c>
      <c r="C1502" s="149">
        <v>0.16</v>
      </c>
      <c r="D1502" s="149" t="s">
        <v>9897</v>
      </c>
      <c r="E1502" s="151">
        <v>0</v>
      </c>
      <c r="F1502" s="152">
        <v>0</v>
      </c>
      <c r="G1502" s="151">
        <v>160431</v>
      </c>
      <c r="H1502" s="152">
        <v>25668.9</v>
      </c>
      <c r="I1502" s="151">
        <v>0</v>
      </c>
      <c r="J1502" s="152">
        <v>0</v>
      </c>
      <c r="K1502" s="151">
        <v>160431</v>
      </c>
      <c r="L1502" s="152">
        <v>25668.9</v>
      </c>
      <c r="M1502" s="150" t="s">
        <v>10376</v>
      </c>
    </row>
    <row r="1503" spans="1:13" ht="30" customHeight="1">
      <c r="A1503" s="149" t="s">
        <v>9905</v>
      </c>
      <c r="B1503" s="149" t="s">
        <v>9994</v>
      </c>
      <c r="C1503" s="149">
        <v>1</v>
      </c>
      <c r="D1503" s="149" t="s">
        <v>9894</v>
      </c>
      <c r="E1503" s="151">
        <v>0</v>
      </c>
      <c r="F1503" s="152">
        <v>2893</v>
      </c>
      <c r="G1503" s="151">
        <v>0</v>
      </c>
      <c r="H1503" s="152">
        <v>0</v>
      </c>
      <c r="I1503" s="151">
        <v>0</v>
      </c>
      <c r="J1503" s="152">
        <v>0</v>
      </c>
      <c r="K1503" s="151">
        <v>0</v>
      </c>
      <c r="L1503" s="152">
        <v>2893</v>
      </c>
      <c r="M1503" s="150" t="s">
        <v>52</v>
      </c>
    </row>
    <row r="1504" spans="1:13" ht="30" customHeight="1">
      <c r="A1504" s="149" t="s">
        <v>9860</v>
      </c>
      <c r="B1504" s="149"/>
      <c r="C1504" s="149"/>
      <c r="D1504" s="149"/>
      <c r="E1504" s="151"/>
      <c r="F1504" s="152">
        <v>2893</v>
      </c>
      <c r="G1504" s="151"/>
      <c r="H1504" s="152">
        <v>96435</v>
      </c>
      <c r="I1504" s="151"/>
      <c r="J1504" s="152">
        <v>0</v>
      </c>
      <c r="K1504" s="151"/>
      <c r="L1504" s="152">
        <v>99328</v>
      </c>
      <c r="M1504" s="150"/>
    </row>
    <row r="1505" spans="1:13" ht="30" customHeight="1">
      <c r="A1505" s="149"/>
      <c r="B1505" s="149"/>
      <c r="C1505" s="149"/>
      <c r="D1505" s="149"/>
      <c r="E1505" s="151"/>
      <c r="F1505" s="152"/>
      <c r="G1505" s="151"/>
      <c r="H1505" s="152"/>
      <c r="I1505" s="151"/>
      <c r="J1505" s="152"/>
      <c r="K1505" s="151"/>
      <c r="L1505" s="152"/>
      <c r="M1505" s="150"/>
    </row>
    <row r="1506" spans="1:13" ht="30" customHeight="1">
      <c r="A1506" s="149" t="s">
        <v>10379</v>
      </c>
      <c r="B1506" s="149" t="s">
        <v>3381</v>
      </c>
      <c r="C1506" s="149">
        <v>1</v>
      </c>
      <c r="D1506" s="149" t="s">
        <v>1200</v>
      </c>
      <c r="E1506" s="151"/>
      <c r="F1506" s="152"/>
      <c r="G1506" s="151"/>
      <c r="H1506" s="152"/>
      <c r="I1506" s="151"/>
      <c r="J1506" s="152"/>
      <c r="K1506" s="151"/>
      <c r="L1506" s="152"/>
      <c r="M1506" s="150" t="s">
        <v>52</v>
      </c>
    </row>
    <row r="1507" spans="1:13" ht="30" customHeight="1">
      <c r="A1507" s="149" t="s">
        <v>10040</v>
      </c>
      <c r="B1507" s="149" t="s">
        <v>6674</v>
      </c>
      <c r="C1507" s="149">
        <v>0.34</v>
      </c>
      <c r="D1507" s="149" t="s">
        <v>9897</v>
      </c>
      <c r="E1507" s="151">
        <v>0</v>
      </c>
      <c r="F1507" s="152">
        <v>0</v>
      </c>
      <c r="G1507" s="151">
        <v>143509</v>
      </c>
      <c r="H1507" s="152">
        <v>48793</v>
      </c>
      <c r="I1507" s="151">
        <v>0</v>
      </c>
      <c r="J1507" s="152">
        <v>0</v>
      </c>
      <c r="K1507" s="151">
        <v>143509</v>
      </c>
      <c r="L1507" s="152">
        <v>48793</v>
      </c>
      <c r="M1507" s="150" t="s">
        <v>52</v>
      </c>
    </row>
    <row r="1508" spans="1:13" ht="30" customHeight="1">
      <c r="A1508" s="149" t="s">
        <v>10041</v>
      </c>
      <c r="B1508" s="149" t="s">
        <v>6674</v>
      </c>
      <c r="C1508" s="149">
        <v>0.12</v>
      </c>
      <c r="D1508" s="149" t="s">
        <v>9897</v>
      </c>
      <c r="E1508" s="151">
        <v>0</v>
      </c>
      <c r="F1508" s="152">
        <v>0</v>
      </c>
      <c r="G1508" s="151">
        <v>115272</v>
      </c>
      <c r="H1508" s="152">
        <v>13832.6</v>
      </c>
      <c r="I1508" s="151">
        <v>0</v>
      </c>
      <c r="J1508" s="152">
        <v>0</v>
      </c>
      <c r="K1508" s="151">
        <v>115272</v>
      </c>
      <c r="L1508" s="152">
        <v>13832.6</v>
      </c>
      <c r="M1508" s="150" t="s">
        <v>52</v>
      </c>
    </row>
    <row r="1509" spans="1:13" ht="30" customHeight="1">
      <c r="A1509" s="149" t="s">
        <v>9898</v>
      </c>
      <c r="B1509" s="149" t="s">
        <v>6674</v>
      </c>
      <c r="C1509" s="149">
        <v>0.23</v>
      </c>
      <c r="D1509" s="149" t="s">
        <v>9897</v>
      </c>
      <c r="E1509" s="151">
        <v>0</v>
      </c>
      <c r="F1509" s="152">
        <v>0</v>
      </c>
      <c r="G1509" s="151">
        <v>94338</v>
      </c>
      <c r="H1509" s="152">
        <v>21697.7</v>
      </c>
      <c r="I1509" s="151">
        <v>0</v>
      </c>
      <c r="J1509" s="152">
        <v>0</v>
      </c>
      <c r="K1509" s="151">
        <v>94338</v>
      </c>
      <c r="L1509" s="152">
        <v>21697.7</v>
      </c>
      <c r="M1509" s="150" t="s">
        <v>52</v>
      </c>
    </row>
    <row r="1510" spans="1:13" ht="30" customHeight="1">
      <c r="A1510" s="149" t="s">
        <v>10042</v>
      </c>
      <c r="B1510" s="149" t="s">
        <v>10043</v>
      </c>
      <c r="C1510" s="149">
        <v>0.05</v>
      </c>
      <c r="D1510" s="149" t="s">
        <v>9897</v>
      </c>
      <c r="E1510" s="151">
        <v>0</v>
      </c>
      <c r="F1510" s="152">
        <v>0</v>
      </c>
      <c r="G1510" s="151">
        <v>215672</v>
      </c>
      <c r="H1510" s="152">
        <v>10783.6</v>
      </c>
      <c r="I1510" s="151">
        <v>0</v>
      </c>
      <c r="J1510" s="152">
        <v>0</v>
      </c>
      <c r="K1510" s="151">
        <v>215672</v>
      </c>
      <c r="L1510" s="152">
        <v>10783.6</v>
      </c>
      <c r="M1510" s="150" t="s">
        <v>52</v>
      </c>
    </row>
    <row r="1511" spans="1:13" ht="30" customHeight="1">
      <c r="A1511" s="149" t="s">
        <v>10044</v>
      </c>
      <c r="B1511" s="149" t="s">
        <v>6674</v>
      </c>
      <c r="C1511" s="149">
        <v>0.05</v>
      </c>
      <c r="D1511" s="149" t="s">
        <v>9897</v>
      </c>
      <c r="E1511" s="151">
        <v>0</v>
      </c>
      <c r="F1511" s="152">
        <v>0</v>
      </c>
      <c r="G1511" s="151">
        <v>99902</v>
      </c>
      <c r="H1511" s="152">
        <v>4995.1000000000004</v>
      </c>
      <c r="I1511" s="151">
        <v>0</v>
      </c>
      <c r="J1511" s="152">
        <v>0</v>
      </c>
      <c r="K1511" s="151">
        <v>99902</v>
      </c>
      <c r="L1511" s="152">
        <v>4995.1000000000004</v>
      </c>
      <c r="M1511" s="150" t="s">
        <v>52</v>
      </c>
    </row>
    <row r="1512" spans="1:13" ht="30" customHeight="1">
      <c r="A1512" s="149" t="s">
        <v>9960</v>
      </c>
      <c r="B1512" s="149" t="s">
        <v>6674</v>
      </c>
      <c r="C1512" s="149">
        <v>2.9000000000000001E-2</v>
      </c>
      <c r="D1512" s="149" t="s">
        <v>9897</v>
      </c>
      <c r="E1512" s="151">
        <v>0</v>
      </c>
      <c r="F1512" s="152">
        <v>0</v>
      </c>
      <c r="G1512" s="151">
        <v>96512</v>
      </c>
      <c r="H1512" s="152">
        <v>2798.8</v>
      </c>
      <c r="I1512" s="151">
        <v>0</v>
      </c>
      <c r="J1512" s="152">
        <v>0</v>
      </c>
      <c r="K1512" s="151">
        <v>96512</v>
      </c>
      <c r="L1512" s="152">
        <v>2798.8</v>
      </c>
      <c r="M1512" s="150" t="s">
        <v>52</v>
      </c>
    </row>
    <row r="1513" spans="1:13" ht="30" customHeight="1">
      <c r="A1513" s="149" t="s">
        <v>9898</v>
      </c>
      <c r="B1513" s="149" t="s">
        <v>6674</v>
      </c>
      <c r="C1513" s="149">
        <v>2.9000000000000001E-2</v>
      </c>
      <c r="D1513" s="149" t="s">
        <v>9897</v>
      </c>
      <c r="E1513" s="151">
        <v>0</v>
      </c>
      <c r="F1513" s="152">
        <v>0</v>
      </c>
      <c r="G1513" s="151">
        <v>94338</v>
      </c>
      <c r="H1513" s="152">
        <v>2735.8</v>
      </c>
      <c r="I1513" s="151">
        <v>0</v>
      </c>
      <c r="J1513" s="152">
        <v>0</v>
      </c>
      <c r="K1513" s="151">
        <v>94338</v>
      </c>
      <c r="L1513" s="152">
        <v>2735.8</v>
      </c>
      <c r="M1513" s="150" t="s">
        <v>52</v>
      </c>
    </row>
    <row r="1514" spans="1:13" ht="30" customHeight="1">
      <c r="A1514" s="149" t="s">
        <v>10060</v>
      </c>
      <c r="B1514" s="149" t="s">
        <v>10086</v>
      </c>
      <c r="C1514" s="149">
        <v>1</v>
      </c>
      <c r="D1514" s="149" t="s">
        <v>10062</v>
      </c>
      <c r="E1514" s="151">
        <v>150000</v>
      </c>
      <c r="F1514" s="152">
        <v>150000</v>
      </c>
      <c r="G1514" s="151">
        <v>0</v>
      </c>
      <c r="H1514" s="152">
        <v>0</v>
      </c>
      <c r="I1514" s="151">
        <v>0</v>
      </c>
      <c r="J1514" s="152">
        <v>0</v>
      </c>
      <c r="K1514" s="151">
        <v>150000</v>
      </c>
      <c r="L1514" s="152">
        <v>150000</v>
      </c>
      <c r="M1514" s="150" t="s">
        <v>10063</v>
      </c>
    </row>
    <row r="1515" spans="1:13" ht="30" customHeight="1">
      <c r="A1515" s="149" t="s">
        <v>10064</v>
      </c>
      <c r="B1515" s="149" t="s">
        <v>10065</v>
      </c>
      <c r="C1515" s="149">
        <v>1</v>
      </c>
      <c r="D1515" s="149" t="s">
        <v>9855</v>
      </c>
      <c r="E1515" s="151">
        <v>1000</v>
      </c>
      <c r="F1515" s="152">
        <v>1000</v>
      </c>
      <c r="G1515" s="151">
        <v>0</v>
      </c>
      <c r="H1515" s="152">
        <v>0</v>
      </c>
      <c r="I1515" s="151">
        <v>0</v>
      </c>
      <c r="J1515" s="152">
        <v>0</v>
      </c>
      <c r="K1515" s="151">
        <v>1000</v>
      </c>
      <c r="L1515" s="152">
        <v>1000</v>
      </c>
      <c r="M1515" s="150" t="s">
        <v>65</v>
      </c>
    </row>
    <row r="1516" spans="1:13" ht="30" customHeight="1">
      <c r="A1516" s="149" t="s">
        <v>10021</v>
      </c>
      <c r="B1516" s="149" t="s">
        <v>10022</v>
      </c>
      <c r="C1516" s="149">
        <v>1.5</v>
      </c>
      <c r="D1516" s="149" t="s">
        <v>10023</v>
      </c>
      <c r="E1516" s="151">
        <v>2736</v>
      </c>
      <c r="F1516" s="152">
        <v>4104</v>
      </c>
      <c r="G1516" s="151">
        <v>0</v>
      </c>
      <c r="H1516" s="152">
        <v>0</v>
      </c>
      <c r="I1516" s="151">
        <v>0</v>
      </c>
      <c r="J1516" s="152">
        <v>0</v>
      </c>
      <c r="K1516" s="151">
        <v>2736</v>
      </c>
      <c r="L1516" s="152">
        <v>4104</v>
      </c>
      <c r="M1516" s="150" t="s">
        <v>10066</v>
      </c>
    </row>
    <row r="1517" spans="1:13" ht="30" customHeight="1">
      <c r="A1517" s="149" t="s">
        <v>10067</v>
      </c>
      <c r="B1517" s="149" t="s">
        <v>10068</v>
      </c>
      <c r="C1517" s="149">
        <v>1.5</v>
      </c>
      <c r="D1517" s="149" t="s">
        <v>10020</v>
      </c>
      <c r="E1517" s="151">
        <v>1710</v>
      </c>
      <c r="F1517" s="152">
        <v>2565</v>
      </c>
      <c r="G1517" s="151">
        <v>0</v>
      </c>
      <c r="H1517" s="152">
        <v>0</v>
      </c>
      <c r="I1517" s="151">
        <v>0</v>
      </c>
      <c r="J1517" s="152">
        <v>0</v>
      </c>
      <c r="K1517" s="151">
        <v>1710</v>
      </c>
      <c r="L1517" s="152">
        <v>2565</v>
      </c>
      <c r="M1517" s="150" t="s">
        <v>1848</v>
      </c>
    </row>
    <row r="1518" spans="1:13" ht="30" customHeight="1">
      <c r="A1518" s="149" t="s">
        <v>10036</v>
      </c>
      <c r="B1518" s="149" t="s">
        <v>6674</v>
      </c>
      <c r="C1518" s="149">
        <v>22.5</v>
      </c>
      <c r="D1518" s="149" t="s">
        <v>10037</v>
      </c>
      <c r="E1518" s="151">
        <v>15</v>
      </c>
      <c r="F1518" s="152">
        <v>337.5</v>
      </c>
      <c r="G1518" s="151">
        <v>0</v>
      </c>
      <c r="H1518" s="152">
        <v>0</v>
      </c>
      <c r="I1518" s="151">
        <v>0</v>
      </c>
      <c r="J1518" s="152">
        <v>0</v>
      </c>
      <c r="K1518" s="151">
        <v>15</v>
      </c>
      <c r="L1518" s="152">
        <v>337.5</v>
      </c>
      <c r="M1518" s="150" t="s">
        <v>52</v>
      </c>
    </row>
    <row r="1519" spans="1:13" ht="30" customHeight="1">
      <c r="A1519" s="149" t="s">
        <v>10038</v>
      </c>
      <c r="B1519" s="149" t="s">
        <v>6674</v>
      </c>
      <c r="C1519" s="149">
        <v>22.5</v>
      </c>
      <c r="D1519" s="149" t="s">
        <v>10037</v>
      </c>
      <c r="E1519" s="151">
        <v>12</v>
      </c>
      <c r="F1519" s="152">
        <v>270</v>
      </c>
      <c r="G1519" s="151">
        <v>0</v>
      </c>
      <c r="H1519" s="152">
        <v>0</v>
      </c>
      <c r="I1519" s="151">
        <v>0</v>
      </c>
      <c r="J1519" s="152">
        <v>0</v>
      </c>
      <c r="K1519" s="151">
        <v>12</v>
      </c>
      <c r="L1519" s="152">
        <v>270</v>
      </c>
      <c r="M1519" s="150" t="s">
        <v>52</v>
      </c>
    </row>
    <row r="1520" spans="1:13" ht="30" customHeight="1">
      <c r="A1520" s="149" t="s">
        <v>10039</v>
      </c>
      <c r="B1520" s="149" t="s">
        <v>6674</v>
      </c>
      <c r="C1520" s="149">
        <v>22.5</v>
      </c>
      <c r="D1520" s="149" t="s">
        <v>10037</v>
      </c>
      <c r="E1520" s="151">
        <v>9</v>
      </c>
      <c r="F1520" s="152">
        <v>202.5</v>
      </c>
      <c r="G1520" s="151">
        <v>0</v>
      </c>
      <c r="H1520" s="152">
        <v>0</v>
      </c>
      <c r="I1520" s="151">
        <v>0</v>
      </c>
      <c r="J1520" s="152">
        <v>0</v>
      </c>
      <c r="K1520" s="151">
        <v>9</v>
      </c>
      <c r="L1520" s="152">
        <v>202.5</v>
      </c>
      <c r="M1520" s="150" t="s">
        <v>52</v>
      </c>
    </row>
    <row r="1521" spans="1:13" ht="30" customHeight="1">
      <c r="A1521" s="149" t="s">
        <v>9961</v>
      </c>
      <c r="B1521" s="149" t="s">
        <v>9962</v>
      </c>
      <c r="C1521" s="149">
        <v>0.23200000000000001</v>
      </c>
      <c r="D1521" s="149" t="s">
        <v>9901</v>
      </c>
      <c r="E1521" s="151">
        <v>0</v>
      </c>
      <c r="F1521" s="152">
        <v>0</v>
      </c>
      <c r="G1521" s="151">
        <v>0</v>
      </c>
      <c r="H1521" s="152">
        <v>0</v>
      </c>
      <c r="I1521" s="151">
        <v>815</v>
      </c>
      <c r="J1521" s="152">
        <v>189</v>
      </c>
      <c r="K1521" s="151">
        <v>815</v>
      </c>
      <c r="L1521" s="152">
        <v>189</v>
      </c>
      <c r="M1521" s="150" t="s">
        <v>10069</v>
      </c>
    </row>
    <row r="1522" spans="1:13" ht="30" customHeight="1">
      <c r="A1522" s="149" t="s">
        <v>10047</v>
      </c>
      <c r="B1522" s="149" t="s">
        <v>10048</v>
      </c>
      <c r="C1522" s="149">
        <v>0.1166</v>
      </c>
      <c r="D1522" s="149" t="s">
        <v>9901</v>
      </c>
      <c r="E1522" s="151">
        <v>1337</v>
      </c>
      <c r="F1522" s="152">
        <v>155.80000000000001</v>
      </c>
      <c r="G1522" s="151">
        <v>0</v>
      </c>
      <c r="H1522" s="152">
        <v>0</v>
      </c>
      <c r="I1522" s="151">
        <v>89</v>
      </c>
      <c r="J1522" s="152">
        <v>10.3</v>
      </c>
      <c r="K1522" s="151">
        <v>1426</v>
      </c>
      <c r="L1522" s="152">
        <v>166.10000000000002</v>
      </c>
      <c r="M1522" s="150" t="s">
        <v>10070</v>
      </c>
    </row>
    <row r="1523" spans="1:13" ht="30" customHeight="1">
      <c r="A1523" s="149" t="s">
        <v>10071</v>
      </c>
      <c r="B1523" s="149" t="s">
        <v>6674</v>
      </c>
      <c r="C1523" s="149">
        <v>0.05</v>
      </c>
      <c r="D1523" s="149" t="s">
        <v>9901</v>
      </c>
      <c r="E1523" s="151">
        <v>0</v>
      </c>
      <c r="F1523" s="152">
        <v>0</v>
      </c>
      <c r="G1523" s="151">
        <v>0</v>
      </c>
      <c r="H1523" s="152">
        <v>0</v>
      </c>
      <c r="I1523" s="151">
        <v>1959</v>
      </c>
      <c r="J1523" s="152">
        <v>97.9</v>
      </c>
      <c r="K1523" s="151">
        <v>1959</v>
      </c>
      <c r="L1523" s="152">
        <v>97.9</v>
      </c>
      <c r="M1523" s="150" t="s">
        <v>1211</v>
      </c>
    </row>
    <row r="1524" spans="1:13" ht="30" customHeight="1">
      <c r="A1524" s="149" t="s">
        <v>10053</v>
      </c>
      <c r="B1524" s="149" t="s">
        <v>10054</v>
      </c>
      <c r="C1524" s="149">
        <v>0.4</v>
      </c>
      <c r="D1524" s="149" t="s">
        <v>10055</v>
      </c>
      <c r="E1524" s="151">
        <v>0</v>
      </c>
      <c r="F1524" s="152">
        <v>0</v>
      </c>
      <c r="G1524" s="151">
        <v>0</v>
      </c>
      <c r="H1524" s="152">
        <v>0</v>
      </c>
      <c r="I1524" s="151">
        <v>4619</v>
      </c>
      <c r="J1524" s="152">
        <v>1847.6</v>
      </c>
      <c r="K1524" s="151">
        <v>4619</v>
      </c>
      <c r="L1524" s="152">
        <v>1847.6</v>
      </c>
      <c r="M1524" s="150" t="s">
        <v>2635</v>
      </c>
    </row>
    <row r="1525" spans="1:13" ht="30" customHeight="1">
      <c r="A1525" s="149" t="s">
        <v>10056</v>
      </c>
      <c r="B1525" s="149" t="s">
        <v>10072</v>
      </c>
      <c r="C1525" s="149">
        <v>30</v>
      </c>
      <c r="D1525" s="149" t="s">
        <v>9894</v>
      </c>
      <c r="E1525" s="151">
        <v>0</v>
      </c>
      <c r="F1525" s="152">
        <v>47543.7</v>
      </c>
      <c r="G1525" s="151">
        <v>0</v>
      </c>
      <c r="H1525" s="152">
        <v>0</v>
      </c>
      <c r="I1525" s="151">
        <v>0</v>
      </c>
      <c r="J1525" s="152">
        <v>0</v>
      </c>
      <c r="K1525" s="151">
        <v>0</v>
      </c>
      <c r="L1525" s="152">
        <v>47543.7</v>
      </c>
      <c r="M1525" s="150" t="s">
        <v>52</v>
      </c>
    </row>
    <row r="1526" spans="1:13" ht="30" customHeight="1">
      <c r="A1526" s="149" t="s">
        <v>9860</v>
      </c>
      <c r="B1526" s="149"/>
      <c r="C1526" s="149"/>
      <c r="D1526" s="149"/>
      <c r="E1526" s="151"/>
      <c r="F1526" s="152">
        <v>206178</v>
      </c>
      <c r="G1526" s="151"/>
      <c r="H1526" s="152">
        <v>105636</v>
      </c>
      <c r="I1526" s="151"/>
      <c r="J1526" s="152">
        <v>2144</v>
      </c>
      <c r="K1526" s="151"/>
      <c r="L1526" s="152">
        <v>313958</v>
      </c>
      <c r="M1526" s="150"/>
    </row>
    <row r="1527" spans="1:13" ht="30" customHeight="1">
      <c r="A1527" s="149"/>
      <c r="B1527" s="149"/>
      <c r="C1527" s="149"/>
      <c r="D1527" s="149"/>
      <c r="E1527" s="151"/>
      <c r="F1527" s="152"/>
      <c r="G1527" s="151"/>
      <c r="H1527" s="152"/>
      <c r="I1527" s="151"/>
      <c r="J1527" s="152"/>
      <c r="K1527" s="151"/>
      <c r="L1527" s="152"/>
      <c r="M1527" s="150"/>
    </row>
    <row r="1528" spans="1:13" ht="30" customHeight="1">
      <c r="A1528" s="149" t="s">
        <v>10380</v>
      </c>
      <c r="B1528" s="149" t="s">
        <v>3384</v>
      </c>
      <c r="C1528" s="149">
        <v>1</v>
      </c>
      <c r="D1528" s="149" t="s">
        <v>69</v>
      </c>
      <c r="E1528" s="151"/>
      <c r="F1528" s="152"/>
      <c r="G1528" s="151"/>
      <c r="H1528" s="152"/>
      <c r="I1528" s="151"/>
      <c r="J1528" s="152"/>
      <c r="K1528" s="151"/>
      <c r="L1528" s="152"/>
      <c r="M1528" s="150" t="s">
        <v>52</v>
      </c>
    </row>
    <row r="1529" spans="1:13" ht="30" customHeight="1">
      <c r="A1529" s="149" t="s">
        <v>10381</v>
      </c>
      <c r="B1529" s="149" t="s">
        <v>10382</v>
      </c>
      <c r="C1529" s="149">
        <v>1</v>
      </c>
      <c r="D1529" s="149" t="s">
        <v>9990</v>
      </c>
      <c r="E1529" s="151">
        <v>1564</v>
      </c>
      <c r="F1529" s="152">
        <v>1564</v>
      </c>
      <c r="G1529" s="151">
        <v>3826</v>
      </c>
      <c r="H1529" s="152">
        <v>3826</v>
      </c>
      <c r="I1529" s="151">
        <v>0</v>
      </c>
      <c r="J1529" s="152">
        <v>0</v>
      </c>
      <c r="K1529" s="151">
        <v>5390</v>
      </c>
      <c r="L1529" s="152">
        <v>5390</v>
      </c>
      <c r="M1529" s="150" t="s">
        <v>52</v>
      </c>
    </row>
    <row r="1530" spans="1:13" ht="30" customHeight="1">
      <c r="A1530" s="149" t="s">
        <v>9860</v>
      </c>
      <c r="B1530" s="149"/>
      <c r="C1530" s="149"/>
      <c r="D1530" s="149"/>
      <c r="E1530" s="151"/>
      <c r="F1530" s="152">
        <v>1564</v>
      </c>
      <c r="G1530" s="151"/>
      <c r="H1530" s="152">
        <v>3826</v>
      </c>
      <c r="I1530" s="151"/>
      <c r="J1530" s="152">
        <v>0</v>
      </c>
      <c r="K1530" s="151"/>
      <c r="L1530" s="152">
        <v>5390</v>
      </c>
      <c r="M1530" s="150"/>
    </row>
    <row r="1531" spans="1:13" ht="30" customHeight="1">
      <c r="A1531" s="149"/>
      <c r="B1531" s="149"/>
      <c r="C1531" s="149"/>
      <c r="D1531" s="149"/>
      <c r="E1531" s="151"/>
      <c r="F1531" s="152"/>
      <c r="G1531" s="151"/>
      <c r="H1531" s="152"/>
      <c r="I1531" s="151"/>
      <c r="J1531" s="152"/>
      <c r="K1531" s="151"/>
      <c r="L1531" s="152"/>
      <c r="M1531" s="150"/>
    </row>
    <row r="1532" spans="1:13" ht="30" customHeight="1">
      <c r="A1532" s="149" t="s">
        <v>10383</v>
      </c>
      <c r="B1532" s="149" t="s">
        <v>3389</v>
      </c>
      <c r="C1532" s="149">
        <v>1</v>
      </c>
      <c r="D1532" s="149" t="s">
        <v>1667</v>
      </c>
      <c r="E1532" s="151"/>
      <c r="F1532" s="152"/>
      <c r="G1532" s="151"/>
      <c r="H1532" s="152"/>
      <c r="I1532" s="151"/>
      <c r="J1532" s="152"/>
      <c r="K1532" s="151"/>
      <c r="L1532" s="152"/>
      <c r="M1532" s="150" t="s">
        <v>52</v>
      </c>
    </row>
    <row r="1533" spans="1:13" ht="30" customHeight="1">
      <c r="A1533" s="149" t="s">
        <v>10384</v>
      </c>
      <c r="B1533" s="149" t="s">
        <v>10385</v>
      </c>
      <c r="C1533" s="149">
        <v>1</v>
      </c>
      <c r="D1533" s="149" t="s">
        <v>10386</v>
      </c>
      <c r="E1533" s="151">
        <v>147104</v>
      </c>
      <c r="F1533" s="152">
        <v>147104</v>
      </c>
      <c r="G1533" s="151">
        <v>2821692</v>
      </c>
      <c r="H1533" s="152">
        <v>2821692</v>
      </c>
      <c r="I1533" s="151">
        <v>1407</v>
      </c>
      <c r="J1533" s="152">
        <v>1407</v>
      </c>
      <c r="K1533" s="151">
        <v>2970203</v>
      </c>
      <c r="L1533" s="152">
        <v>2970203</v>
      </c>
      <c r="M1533" s="150" t="s">
        <v>52</v>
      </c>
    </row>
    <row r="1534" spans="1:13" ht="30" customHeight="1">
      <c r="A1534" s="149" t="s">
        <v>9860</v>
      </c>
      <c r="B1534" s="149"/>
      <c r="C1534" s="149"/>
      <c r="D1534" s="149"/>
      <c r="E1534" s="151"/>
      <c r="F1534" s="152">
        <v>147104</v>
      </c>
      <c r="G1534" s="151"/>
      <c r="H1534" s="152">
        <v>2821692</v>
      </c>
      <c r="I1534" s="151"/>
      <c r="J1534" s="152">
        <v>1407</v>
      </c>
      <c r="K1534" s="151"/>
      <c r="L1534" s="152">
        <v>2970203</v>
      </c>
      <c r="M1534" s="150"/>
    </row>
    <row r="1535" spans="1:13" ht="30" customHeight="1">
      <c r="A1535" s="149"/>
      <c r="B1535" s="149"/>
      <c r="C1535" s="149"/>
      <c r="D1535" s="149"/>
      <c r="E1535" s="151"/>
      <c r="F1535" s="152"/>
      <c r="G1535" s="151"/>
      <c r="H1535" s="152"/>
      <c r="I1535" s="151"/>
      <c r="J1535" s="152"/>
      <c r="K1535" s="151"/>
      <c r="L1535" s="152"/>
      <c r="M1535" s="150"/>
    </row>
    <row r="1536" spans="1:13" ht="30" customHeight="1">
      <c r="A1536" s="149" t="s">
        <v>10387</v>
      </c>
      <c r="B1536" s="149" t="s">
        <v>52</v>
      </c>
      <c r="C1536" s="149">
        <v>1</v>
      </c>
      <c r="D1536" s="149" t="s">
        <v>1200</v>
      </c>
      <c r="E1536" s="151"/>
      <c r="F1536" s="152"/>
      <c r="G1536" s="151"/>
      <c r="H1536" s="152"/>
      <c r="I1536" s="151"/>
      <c r="J1536" s="152"/>
      <c r="K1536" s="151"/>
      <c r="L1536" s="152"/>
      <c r="M1536" s="150" t="s">
        <v>52</v>
      </c>
    </row>
    <row r="1537" spans="1:13" ht="30" customHeight="1">
      <c r="A1537" s="149" t="s">
        <v>9960</v>
      </c>
      <c r="B1537" s="149" t="s">
        <v>6674</v>
      </c>
      <c r="C1537" s="149">
        <v>0.02</v>
      </c>
      <c r="D1537" s="149" t="s">
        <v>9897</v>
      </c>
      <c r="E1537" s="151">
        <v>0</v>
      </c>
      <c r="F1537" s="152">
        <v>0</v>
      </c>
      <c r="G1537" s="151">
        <v>96512</v>
      </c>
      <c r="H1537" s="152">
        <v>1930.2</v>
      </c>
      <c r="I1537" s="151">
        <v>0</v>
      </c>
      <c r="J1537" s="152">
        <v>0</v>
      </c>
      <c r="K1537" s="151">
        <v>96512</v>
      </c>
      <c r="L1537" s="152">
        <v>1930.2</v>
      </c>
      <c r="M1537" s="150" t="s">
        <v>52</v>
      </c>
    </row>
    <row r="1538" spans="1:13" ht="30" customHeight="1">
      <c r="A1538" s="149" t="s">
        <v>9898</v>
      </c>
      <c r="B1538" s="149" t="s">
        <v>6674</v>
      </c>
      <c r="C1538" s="149">
        <v>0.02</v>
      </c>
      <c r="D1538" s="149" t="s">
        <v>9897</v>
      </c>
      <c r="E1538" s="151">
        <v>0</v>
      </c>
      <c r="F1538" s="152">
        <v>0</v>
      </c>
      <c r="G1538" s="151">
        <v>94338</v>
      </c>
      <c r="H1538" s="152">
        <v>1886.7</v>
      </c>
      <c r="I1538" s="151">
        <v>0</v>
      </c>
      <c r="J1538" s="152">
        <v>0</v>
      </c>
      <c r="K1538" s="151">
        <v>94338</v>
      </c>
      <c r="L1538" s="152">
        <v>1886.7</v>
      </c>
      <c r="M1538" s="150" t="s">
        <v>52</v>
      </c>
    </row>
    <row r="1539" spans="1:13" ht="30" customHeight="1">
      <c r="A1539" s="149" t="s">
        <v>9961</v>
      </c>
      <c r="B1539" s="149" t="s">
        <v>9962</v>
      </c>
      <c r="C1539" s="149">
        <v>0.1</v>
      </c>
      <c r="D1539" s="149" t="s">
        <v>9901</v>
      </c>
      <c r="E1539" s="151">
        <v>0</v>
      </c>
      <c r="F1539" s="152">
        <v>0</v>
      </c>
      <c r="G1539" s="151">
        <v>0</v>
      </c>
      <c r="H1539" s="152">
        <v>0</v>
      </c>
      <c r="I1539" s="151">
        <v>815</v>
      </c>
      <c r="J1539" s="152">
        <v>81.5</v>
      </c>
      <c r="K1539" s="151">
        <v>815</v>
      </c>
      <c r="L1539" s="152">
        <v>81.5</v>
      </c>
      <c r="M1539" s="150" t="s">
        <v>52</v>
      </c>
    </row>
    <row r="1540" spans="1:13" ht="30" customHeight="1">
      <c r="A1540" s="149" t="s">
        <v>10317</v>
      </c>
      <c r="B1540" s="149" t="s">
        <v>9964</v>
      </c>
      <c r="C1540" s="149">
        <v>1</v>
      </c>
      <c r="D1540" s="149" t="s">
        <v>9894</v>
      </c>
      <c r="E1540" s="151">
        <v>0</v>
      </c>
      <c r="F1540" s="152">
        <v>190.8</v>
      </c>
      <c r="G1540" s="151">
        <v>0</v>
      </c>
      <c r="H1540" s="152">
        <v>0</v>
      </c>
      <c r="I1540" s="151">
        <v>0</v>
      </c>
      <c r="J1540" s="152">
        <v>0</v>
      </c>
      <c r="K1540" s="151">
        <v>0</v>
      </c>
      <c r="L1540" s="152">
        <v>190.8</v>
      </c>
      <c r="M1540" s="150" t="s">
        <v>52</v>
      </c>
    </row>
    <row r="1541" spans="1:13" ht="30" customHeight="1">
      <c r="A1541" s="149" t="s">
        <v>9905</v>
      </c>
      <c r="B1541" s="149" t="s">
        <v>9994</v>
      </c>
      <c r="C1541" s="149">
        <v>1</v>
      </c>
      <c r="D1541" s="149" t="s">
        <v>9894</v>
      </c>
      <c r="E1541" s="151">
        <v>0</v>
      </c>
      <c r="F1541" s="152">
        <v>0</v>
      </c>
      <c r="G1541" s="151">
        <v>0</v>
      </c>
      <c r="H1541" s="152">
        <v>0</v>
      </c>
      <c r="I1541" s="151">
        <v>0</v>
      </c>
      <c r="J1541" s="152">
        <v>114.5</v>
      </c>
      <c r="K1541" s="151">
        <v>0</v>
      </c>
      <c r="L1541" s="152">
        <v>114.5</v>
      </c>
      <c r="M1541" s="150" t="s">
        <v>52</v>
      </c>
    </row>
    <row r="1542" spans="1:13" ht="30" customHeight="1">
      <c r="A1542" s="149" t="s">
        <v>9860</v>
      </c>
      <c r="B1542" s="149"/>
      <c r="C1542" s="149"/>
      <c r="D1542" s="149"/>
      <c r="E1542" s="151"/>
      <c r="F1542" s="152">
        <v>190</v>
      </c>
      <c r="G1542" s="151"/>
      <c r="H1542" s="152">
        <v>3816</v>
      </c>
      <c r="I1542" s="151"/>
      <c r="J1542" s="152">
        <v>196</v>
      </c>
      <c r="K1542" s="151"/>
      <c r="L1542" s="152">
        <v>4202</v>
      </c>
      <c r="M1542" s="150"/>
    </row>
    <row r="1543" spans="1:13" ht="30" customHeight="1">
      <c r="A1543" s="149"/>
      <c r="B1543" s="149"/>
      <c r="C1543" s="149"/>
      <c r="D1543" s="149"/>
      <c r="E1543" s="151"/>
      <c r="F1543" s="152"/>
      <c r="G1543" s="151"/>
      <c r="H1543" s="152"/>
      <c r="I1543" s="151"/>
      <c r="J1543" s="152"/>
      <c r="K1543" s="151"/>
      <c r="L1543" s="152"/>
      <c r="M1543" s="150"/>
    </row>
    <row r="1544" spans="1:13" ht="30" customHeight="1">
      <c r="A1544" s="149" t="s">
        <v>10388</v>
      </c>
      <c r="B1544" s="149" t="s">
        <v>3398</v>
      </c>
      <c r="C1544" s="149">
        <v>1</v>
      </c>
      <c r="D1544" s="149" t="s">
        <v>1200</v>
      </c>
      <c r="E1544" s="151"/>
      <c r="F1544" s="152"/>
      <c r="G1544" s="151"/>
      <c r="H1544" s="152"/>
      <c r="I1544" s="151"/>
      <c r="J1544" s="152"/>
      <c r="K1544" s="151"/>
      <c r="L1544" s="152"/>
      <c r="M1544" s="150" t="s">
        <v>52</v>
      </c>
    </row>
    <row r="1545" spans="1:13" ht="30" customHeight="1">
      <c r="A1545" s="149" t="s">
        <v>9960</v>
      </c>
      <c r="B1545" s="149" t="s">
        <v>6674</v>
      </c>
      <c r="C1545" s="149">
        <v>0.02</v>
      </c>
      <c r="D1545" s="149" t="s">
        <v>9897</v>
      </c>
      <c r="E1545" s="151">
        <v>0</v>
      </c>
      <c r="F1545" s="152">
        <v>0</v>
      </c>
      <c r="G1545" s="151">
        <v>96512</v>
      </c>
      <c r="H1545" s="152">
        <v>1930.2</v>
      </c>
      <c r="I1545" s="151">
        <v>0</v>
      </c>
      <c r="J1545" s="152">
        <v>0</v>
      </c>
      <c r="K1545" s="151">
        <v>96512</v>
      </c>
      <c r="L1545" s="152">
        <v>1930.2</v>
      </c>
      <c r="M1545" s="150" t="s">
        <v>52</v>
      </c>
    </row>
    <row r="1546" spans="1:13" ht="30" customHeight="1">
      <c r="A1546" s="149" t="s">
        <v>9898</v>
      </c>
      <c r="B1546" s="149" t="s">
        <v>6674</v>
      </c>
      <c r="C1546" s="149">
        <v>0.02</v>
      </c>
      <c r="D1546" s="149" t="s">
        <v>9897</v>
      </c>
      <c r="E1546" s="151">
        <v>0</v>
      </c>
      <c r="F1546" s="152">
        <v>0</v>
      </c>
      <c r="G1546" s="151">
        <v>94338</v>
      </c>
      <c r="H1546" s="152">
        <v>1886.7</v>
      </c>
      <c r="I1546" s="151">
        <v>0</v>
      </c>
      <c r="J1546" s="152">
        <v>0</v>
      </c>
      <c r="K1546" s="151">
        <v>94338</v>
      </c>
      <c r="L1546" s="152">
        <v>1886.7</v>
      </c>
      <c r="M1546" s="150" t="s">
        <v>52</v>
      </c>
    </row>
    <row r="1547" spans="1:13" ht="30" customHeight="1">
      <c r="A1547" s="149" t="s">
        <v>9961</v>
      </c>
      <c r="B1547" s="149" t="s">
        <v>10389</v>
      </c>
      <c r="C1547" s="149">
        <v>0.1</v>
      </c>
      <c r="D1547" s="149" t="s">
        <v>9901</v>
      </c>
      <c r="E1547" s="151">
        <v>0</v>
      </c>
      <c r="F1547" s="152">
        <v>0</v>
      </c>
      <c r="G1547" s="151">
        <v>0</v>
      </c>
      <c r="H1547" s="152">
        <v>0</v>
      </c>
      <c r="I1547" s="151">
        <v>258</v>
      </c>
      <c r="J1547" s="152">
        <v>25.8</v>
      </c>
      <c r="K1547" s="151">
        <v>258</v>
      </c>
      <c r="L1547" s="152">
        <v>25.8</v>
      </c>
      <c r="M1547" s="150" t="s">
        <v>1588</v>
      </c>
    </row>
    <row r="1548" spans="1:13" ht="30" customHeight="1">
      <c r="A1548" s="149" t="s">
        <v>9920</v>
      </c>
      <c r="B1548" s="149" t="s">
        <v>9964</v>
      </c>
      <c r="C1548" s="149">
        <v>1</v>
      </c>
      <c r="D1548" s="149" t="s">
        <v>9894</v>
      </c>
      <c r="E1548" s="151">
        <v>0</v>
      </c>
      <c r="F1548" s="152">
        <v>190.8</v>
      </c>
      <c r="G1548" s="151">
        <v>0</v>
      </c>
      <c r="H1548" s="152">
        <v>0</v>
      </c>
      <c r="I1548" s="151">
        <v>0</v>
      </c>
      <c r="J1548" s="152">
        <v>0</v>
      </c>
      <c r="K1548" s="151">
        <v>0</v>
      </c>
      <c r="L1548" s="152">
        <v>190.8</v>
      </c>
      <c r="M1548" s="150" t="s">
        <v>9907</v>
      </c>
    </row>
    <row r="1549" spans="1:13" ht="30" customHeight="1">
      <c r="A1549" s="149" t="s">
        <v>9860</v>
      </c>
      <c r="B1549" s="149"/>
      <c r="C1549" s="149"/>
      <c r="D1549" s="149"/>
      <c r="E1549" s="151"/>
      <c r="F1549" s="152">
        <v>190</v>
      </c>
      <c r="G1549" s="151"/>
      <c r="H1549" s="152">
        <v>3816</v>
      </c>
      <c r="I1549" s="151"/>
      <c r="J1549" s="152">
        <v>25</v>
      </c>
      <c r="K1549" s="151"/>
      <c r="L1549" s="152">
        <v>4031</v>
      </c>
      <c r="M1549" s="150"/>
    </row>
    <row r="1550" spans="1:13" ht="30" customHeight="1">
      <c r="A1550" s="149"/>
      <c r="B1550" s="149"/>
      <c r="C1550" s="149"/>
      <c r="D1550" s="149"/>
      <c r="E1550" s="151"/>
      <c r="F1550" s="152"/>
      <c r="G1550" s="151"/>
      <c r="H1550" s="152"/>
      <c r="I1550" s="151"/>
      <c r="J1550" s="152"/>
      <c r="K1550" s="151"/>
      <c r="L1550" s="152"/>
      <c r="M1550" s="150"/>
    </row>
    <row r="1551" spans="1:13" ht="30" customHeight="1">
      <c r="A1551" s="149" t="s">
        <v>10390</v>
      </c>
      <c r="B1551" s="149" t="s">
        <v>3402</v>
      </c>
      <c r="C1551" s="149">
        <v>1</v>
      </c>
      <c r="D1551" s="149" t="s">
        <v>69</v>
      </c>
      <c r="E1551" s="151"/>
      <c r="F1551" s="152"/>
      <c r="G1551" s="151"/>
      <c r="H1551" s="152"/>
      <c r="I1551" s="151"/>
      <c r="J1551" s="152"/>
      <c r="K1551" s="151"/>
      <c r="L1551" s="152"/>
      <c r="M1551" s="150" t="s">
        <v>52</v>
      </c>
    </row>
    <row r="1552" spans="1:13" ht="30" customHeight="1">
      <c r="A1552" s="149" t="s">
        <v>10391</v>
      </c>
      <c r="B1552" s="149" t="s">
        <v>10392</v>
      </c>
      <c r="C1552" s="149">
        <v>1</v>
      </c>
      <c r="D1552" s="149" t="s">
        <v>9990</v>
      </c>
      <c r="E1552" s="151">
        <v>932</v>
      </c>
      <c r="F1552" s="152">
        <v>932</v>
      </c>
      <c r="G1552" s="151">
        <v>3118</v>
      </c>
      <c r="H1552" s="152">
        <v>3118</v>
      </c>
      <c r="I1552" s="151">
        <v>0</v>
      </c>
      <c r="J1552" s="152">
        <v>0</v>
      </c>
      <c r="K1552" s="151">
        <v>4050</v>
      </c>
      <c r="L1552" s="152">
        <v>4050</v>
      </c>
      <c r="M1552" s="150" t="s">
        <v>52</v>
      </c>
    </row>
    <row r="1553" spans="1:13" ht="30" customHeight="1">
      <c r="A1553" s="149" t="s">
        <v>9860</v>
      </c>
      <c r="B1553" s="149"/>
      <c r="C1553" s="149"/>
      <c r="D1553" s="149"/>
      <c r="E1553" s="151"/>
      <c r="F1553" s="152">
        <v>932</v>
      </c>
      <c r="G1553" s="151"/>
      <c r="H1553" s="152">
        <v>3118</v>
      </c>
      <c r="I1553" s="151"/>
      <c r="J1553" s="152">
        <v>0</v>
      </c>
      <c r="K1553" s="151"/>
      <c r="L1553" s="152">
        <v>4050</v>
      </c>
      <c r="M1553" s="150"/>
    </row>
    <row r="1554" spans="1:13" ht="30" customHeight="1">
      <c r="A1554" s="149"/>
      <c r="B1554" s="149"/>
      <c r="C1554" s="149"/>
      <c r="D1554" s="149"/>
      <c r="E1554" s="151"/>
      <c r="F1554" s="152"/>
      <c r="G1554" s="151"/>
      <c r="H1554" s="152"/>
      <c r="I1554" s="151"/>
      <c r="J1554" s="152"/>
      <c r="K1554" s="151"/>
      <c r="L1554" s="152"/>
      <c r="M1554" s="150"/>
    </row>
    <row r="1555" spans="1:13" ht="30" customHeight="1">
      <c r="A1555" s="149" t="s">
        <v>10393</v>
      </c>
      <c r="B1555" s="149" t="s">
        <v>3136</v>
      </c>
      <c r="C1555" s="149">
        <v>1</v>
      </c>
      <c r="D1555" s="149" t="s">
        <v>69</v>
      </c>
      <c r="E1555" s="151"/>
      <c r="F1555" s="152"/>
      <c r="G1555" s="151"/>
      <c r="H1555" s="152"/>
      <c r="I1555" s="151"/>
      <c r="J1555" s="152"/>
      <c r="K1555" s="151"/>
      <c r="L1555" s="152"/>
      <c r="M1555" s="150" t="s">
        <v>52</v>
      </c>
    </row>
    <row r="1556" spans="1:13" ht="30" customHeight="1">
      <c r="A1556" s="149" t="s">
        <v>10394</v>
      </c>
      <c r="B1556" s="149" t="s">
        <v>9989</v>
      </c>
      <c r="C1556" s="149">
        <v>1</v>
      </c>
      <c r="D1556" s="149" t="s">
        <v>9990</v>
      </c>
      <c r="E1556" s="151">
        <v>13441</v>
      </c>
      <c r="F1556" s="152">
        <v>13441</v>
      </c>
      <c r="G1556" s="151">
        <v>36340</v>
      </c>
      <c r="H1556" s="152">
        <v>36340</v>
      </c>
      <c r="I1556" s="151">
        <v>0</v>
      </c>
      <c r="J1556" s="152">
        <v>0</v>
      </c>
      <c r="K1556" s="151">
        <v>49781</v>
      </c>
      <c r="L1556" s="152">
        <v>49781</v>
      </c>
      <c r="M1556" s="150" t="s">
        <v>52</v>
      </c>
    </row>
    <row r="1557" spans="1:13" ht="30" customHeight="1">
      <c r="A1557" s="149" t="s">
        <v>9860</v>
      </c>
      <c r="B1557" s="149"/>
      <c r="C1557" s="149"/>
      <c r="D1557" s="149"/>
      <c r="E1557" s="151"/>
      <c r="F1557" s="152">
        <v>13441</v>
      </c>
      <c r="G1557" s="151"/>
      <c r="H1557" s="152">
        <v>36340</v>
      </c>
      <c r="I1557" s="151"/>
      <c r="J1557" s="152">
        <v>0</v>
      </c>
      <c r="K1557" s="151"/>
      <c r="L1557" s="152">
        <v>49781</v>
      </c>
      <c r="M1557" s="150"/>
    </row>
    <row r="1558" spans="1:13" ht="30" customHeight="1">
      <c r="A1558" s="149"/>
      <c r="B1558" s="149"/>
      <c r="C1558" s="149"/>
      <c r="D1558" s="149"/>
      <c r="E1558" s="151"/>
      <c r="F1558" s="152"/>
      <c r="G1558" s="151"/>
      <c r="H1558" s="152"/>
      <c r="I1558" s="151"/>
      <c r="J1558" s="152"/>
      <c r="K1558" s="151"/>
      <c r="L1558" s="152"/>
      <c r="M1558" s="150"/>
    </row>
    <row r="1559" spans="1:13" ht="30" customHeight="1">
      <c r="A1559" s="149" t="s">
        <v>10395</v>
      </c>
      <c r="B1559" s="149" t="s">
        <v>3136</v>
      </c>
      <c r="C1559" s="149">
        <v>1</v>
      </c>
      <c r="D1559" s="149" t="s">
        <v>69</v>
      </c>
      <c r="E1559" s="151"/>
      <c r="F1559" s="152"/>
      <c r="G1559" s="151"/>
      <c r="H1559" s="152"/>
      <c r="I1559" s="151"/>
      <c r="J1559" s="152"/>
      <c r="K1559" s="151"/>
      <c r="L1559" s="152"/>
      <c r="M1559" s="150" t="s">
        <v>52</v>
      </c>
    </row>
    <row r="1560" spans="1:13" ht="30" customHeight="1">
      <c r="A1560" s="149" t="s">
        <v>10396</v>
      </c>
      <c r="B1560" s="149" t="s">
        <v>9989</v>
      </c>
      <c r="C1560" s="149">
        <v>1</v>
      </c>
      <c r="D1560" s="149" t="s">
        <v>9990</v>
      </c>
      <c r="E1560" s="151">
        <v>3616</v>
      </c>
      <c r="F1560" s="152">
        <v>3616</v>
      </c>
      <c r="G1560" s="151">
        <v>17657</v>
      </c>
      <c r="H1560" s="152">
        <v>17657</v>
      </c>
      <c r="I1560" s="151">
        <v>0</v>
      </c>
      <c r="J1560" s="152">
        <v>0</v>
      </c>
      <c r="K1560" s="151">
        <v>21273</v>
      </c>
      <c r="L1560" s="152">
        <v>21273</v>
      </c>
      <c r="M1560" s="150" t="s">
        <v>52</v>
      </c>
    </row>
    <row r="1561" spans="1:13" ht="30" customHeight="1">
      <c r="A1561" s="149" t="s">
        <v>9860</v>
      </c>
      <c r="B1561" s="149"/>
      <c r="C1561" s="149"/>
      <c r="D1561" s="149"/>
      <c r="E1561" s="151"/>
      <c r="F1561" s="152">
        <v>3616</v>
      </c>
      <c r="G1561" s="151"/>
      <c r="H1561" s="152">
        <v>17657</v>
      </c>
      <c r="I1561" s="151"/>
      <c r="J1561" s="152">
        <v>0</v>
      </c>
      <c r="K1561" s="151"/>
      <c r="L1561" s="152">
        <v>21273</v>
      </c>
      <c r="M1561" s="150"/>
    </row>
    <row r="1562" spans="1:13" ht="30" customHeight="1">
      <c r="A1562" s="149"/>
      <c r="B1562" s="149"/>
      <c r="C1562" s="149"/>
      <c r="D1562" s="149"/>
      <c r="E1562" s="151"/>
      <c r="F1562" s="152"/>
      <c r="G1562" s="151"/>
      <c r="H1562" s="152"/>
      <c r="I1562" s="151"/>
      <c r="J1562" s="152"/>
      <c r="K1562" s="151"/>
      <c r="L1562" s="152"/>
      <c r="M1562" s="150"/>
    </row>
    <row r="1563" spans="1:13" ht="30" customHeight="1">
      <c r="A1563" s="149" t="s">
        <v>10397</v>
      </c>
      <c r="B1563" s="149" t="s">
        <v>3389</v>
      </c>
      <c r="C1563" s="149">
        <v>1</v>
      </c>
      <c r="D1563" s="149" t="s">
        <v>1667</v>
      </c>
      <c r="E1563" s="151"/>
      <c r="F1563" s="152"/>
      <c r="G1563" s="151"/>
      <c r="H1563" s="152"/>
      <c r="I1563" s="151"/>
      <c r="J1563" s="152"/>
      <c r="K1563" s="151"/>
      <c r="L1563" s="152"/>
      <c r="M1563" s="150" t="s">
        <v>52</v>
      </c>
    </row>
    <row r="1564" spans="1:13" ht="30" customHeight="1">
      <c r="A1564" s="149" t="s">
        <v>10398</v>
      </c>
      <c r="B1564" s="149" t="s">
        <v>10385</v>
      </c>
      <c r="C1564" s="149">
        <v>1</v>
      </c>
      <c r="D1564" s="149" t="s">
        <v>10399</v>
      </c>
      <c r="E1564" s="151">
        <v>2823</v>
      </c>
      <c r="F1564" s="152">
        <v>2823</v>
      </c>
      <c r="G1564" s="151">
        <v>279491</v>
      </c>
      <c r="H1564" s="152">
        <v>279491</v>
      </c>
      <c r="I1564" s="151">
        <v>0</v>
      </c>
      <c r="J1564" s="152">
        <v>0</v>
      </c>
      <c r="K1564" s="151">
        <v>282314</v>
      </c>
      <c r="L1564" s="152">
        <v>282314</v>
      </c>
      <c r="M1564" s="150" t="s">
        <v>52</v>
      </c>
    </row>
    <row r="1565" spans="1:13" ht="30" customHeight="1">
      <c r="A1565" s="149" t="s">
        <v>9860</v>
      </c>
      <c r="B1565" s="149"/>
      <c r="C1565" s="149"/>
      <c r="D1565" s="149"/>
      <c r="E1565" s="151"/>
      <c r="F1565" s="152">
        <v>2823</v>
      </c>
      <c r="G1565" s="151"/>
      <c r="H1565" s="152">
        <v>279491</v>
      </c>
      <c r="I1565" s="151"/>
      <c r="J1565" s="152">
        <v>0</v>
      </c>
      <c r="K1565" s="151"/>
      <c r="L1565" s="152">
        <v>282314</v>
      </c>
      <c r="M1565" s="150"/>
    </row>
    <row r="1566" spans="1:13" ht="30" customHeight="1">
      <c r="A1566" s="149"/>
      <c r="B1566" s="149"/>
      <c r="C1566" s="149"/>
      <c r="D1566" s="149"/>
      <c r="E1566" s="151"/>
      <c r="F1566" s="152"/>
      <c r="G1566" s="151"/>
      <c r="H1566" s="152"/>
      <c r="I1566" s="151"/>
      <c r="J1566" s="152"/>
      <c r="K1566" s="151"/>
      <c r="L1566" s="152"/>
      <c r="M1566" s="150"/>
    </row>
    <row r="1567" spans="1:13" ht="30" customHeight="1">
      <c r="A1567" s="149" t="s">
        <v>10400</v>
      </c>
      <c r="B1567" s="149" t="s">
        <v>3416</v>
      </c>
      <c r="C1567" s="149">
        <v>1</v>
      </c>
      <c r="D1567" s="149" t="s">
        <v>69</v>
      </c>
      <c r="E1567" s="151"/>
      <c r="F1567" s="152"/>
      <c r="G1567" s="151"/>
      <c r="H1567" s="152"/>
      <c r="I1567" s="151"/>
      <c r="J1567" s="152"/>
      <c r="K1567" s="151"/>
      <c r="L1567" s="152"/>
      <c r="M1567" s="150" t="s">
        <v>52</v>
      </c>
    </row>
    <row r="1568" spans="1:13" ht="30" customHeight="1">
      <c r="A1568" s="149" t="s">
        <v>10401</v>
      </c>
      <c r="B1568" s="149" t="s">
        <v>10402</v>
      </c>
      <c r="C1568" s="149">
        <v>1</v>
      </c>
      <c r="D1568" s="149" t="s">
        <v>9990</v>
      </c>
      <c r="E1568" s="151">
        <v>0</v>
      </c>
      <c r="F1568" s="152">
        <v>0</v>
      </c>
      <c r="G1568" s="151">
        <v>3976</v>
      </c>
      <c r="H1568" s="152">
        <v>3976</v>
      </c>
      <c r="I1568" s="151">
        <v>0</v>
      </c>
      <c r="J1568" s="152">
        <v>0</v>
      </c>
      <c r="K1568" s="151">
        <v>3976</v>
      </c>
      <c r="L1568" s="152">
        <v>3976</v>
      </c>
      <c r="M1568" s="150" t="s">
        <v>52</v>
      </c>
    </row>
    <row r="1569" spans="1:13" ht="30" customHeight="1">
      <c r="A1569" s="149" t="s">
        <v>9860</v>
      </c>
      <c r="B1569" s="149"/>
      <c r="C1569" s="149"/>
      <c r="D1569" s="149"/>
      <c r="E1569" s="151"/>
      <c r="F1569" s="152">
        <v>0</v>
      </c>
      <c r="G1569" s="151"/>
      <c r="H1569" s="152">
        <v>3976</v>
      </c>
      <c r="I1569" s="151"/>
      <c r="J1569" s="152">
        <v>0</v>
      </c>
      <c r="K1569" s="151"/>
      <c r="L1569" s="152">
        <v>3976</v>
      </c>
      <c r="M1569" s="150"/>
    </row>
    <row r="1570" spans="1:13" ht="30" customHeight="1">
      <c r="A1570" s="149"/>
      <c r="B1570" s="149"/>
      <c r="C1570" s="149"/>
      <c r="D1570" s="149"/>
      <c r="E1570" s="151"/>
      <c r="F1570" s="152"/>
      <c r="G1570" s="151"/>
      <c r="H1570" s="152"/>
      <c r="I1570" s="151"/>
      <c r="J1570" s="152"/>
      <c r="K1570" s="151"/>
      <c r="L1570" s="152"/>
      <c r="M1570" s="150"/>
    </row>
    <row r="1571" spans="1:13" ht="30" customHeight="1">
      <c r="A1571" s="149" t="s">
        <v>10403</v>
      </c>
      <c r="B1571" s="149" t="s">
        <v>3133</v>
      </c>
      <c r="C1571" s="149">
        <v>1</v>
      </c>
      <c r="D1571" s="149" t="s">
        <v>69</v>
      </c>
      <c r="E1571" s="151"/>
      <c r="F1571" s="152"/>
      <c r="G1571" s="151"/>
      <c r="H1571" s="152"/>
      <c r="I1571" s="151"/>
      <c r="J1571" s="152"/>
      <c r="K1571" s="151"/>
      <c r="L1571" s="152"/>
      <c r="M1571" s="150" t="s">
        <v>52</v>
      </c>
    </row>
    <row r="1572" spans="1:13" ht="30" customHeight="1">
      <c r="A1572" s="149" t="s">
        <v>10404</v>
      </c>
      <c r="B1572" s="149" t="s">
        <v>10007</v>
      </c>
      <c r="C1572" s="149">
        <v>1</v>
      </c>
      <c r="D1572" s="149" t="s">
        <v>9990</v>
      </c>
      <c r="E1572" s="151">
        <v>0</v>
      </c>
      <c r="F1572" s="152">
        <v>0</v>
      </c>
      <c r="G1572" s="151">
        <v>292</v>
      </c>
      <c r="H1572" s="152">
        <v>292</v>
      </c>
      <c r="I1572" s="151">
        <v>0</v>
      </c>
      <c r="J1572" s="152">
        <v>0</v>
      </c>
      <c r="K1572" s="151">
        <v>292</v>
      </c>
      <c r="L1572" s="152">
        <v>292</v>
      </c>
      <c r="M1572" s="150" t="s">
        <v>52</v>
      </c>
    </row>
    <row r="1573" spans="1:13" ht="30" customHeight="1">
      <c r="A1573" s="149" t="s">
        <v>9860</v>
      </c>
      <c r="B1573" s="149"/>
      <c r="C1573" s="149"/>
      <c r="D1573" s="149"/>
      <c r="E1573" s="151"/>
      <c r="F1573" s="152">
        <v>0</v>
      </c>
      <c r="G1573" s="151"/>
      <c r="H1573" s="152">
        <v>292</v>
      </c>
      <c r="I1573" s="151"/>
      <c r="J1573" s="152">
        <v>0</v>
      </c>
      <c r="K1573" s="151"/>
      <c r="L1573" s="152">
        <v>292</v>
      </c>
      <c r="M1573" s="150"/>
    </row>
    <row r="1574" spans="1:13" ht="30" customHeight="1">
      <c r="A1574" s="149"/>
      <c r="B1574" s="149"/>
      <c r="C1574" s="149"/>
      <c r="D1574" s="149"/>
      <c r="E1574" s="151"/>
      <c r="F1574" s="152"/>
      <c r="G1574" s="151"/>
      <c r="H1574" s="152"/>
      <c r="I1574" s="151"/>
      <c r="J1574" s="152"/>
      <c r="K1574" s="151"/>
      <c r="L1574" s="152"/>
      <c r="M1574" s="150"/>
    </row>
    <row r="1575" spans="1:13" ht="30" customHeight="1">
      <c r="A1575" s="149" t="s">
        <v>10405</v>
      </c>
      <c r="B1575" s="149" t="s">
        <v>3133</v>
      </c>
      <c r="C1575" s="149">
        <v>1</v>
      </c>
      <c r="D1575" s="149" t="s">
        <v>69</v>
      </c>
      <c r="E1575" s="151"/>
      <c r="F1575" s="152"/>
      <c r="G1575" s="151"/>
      <c r="H1575" s="152"/>
      <c r="I1575" s="151"/>
      <c r="J1575" s="152"/>
      <c r="K1575" s="151"/>
      <c r="L1575" s="152"/>
      <c r="M1575" s="150" t="s">
        <v>52</v>
      </c>
    </row>
    <row r="1576" spans="1:13" ht="30" customHeight="1">
      <c r="A1576" s="149" t="s">
        <v>10117</v>
      </c>
      <c r="B1576" s="149" t="s">
        <v>10007</v>
      </c>
      <c r="C1576" s="149">
        <v>1</v>
      </c>
      <c r="D1576" s="149" t="s">
        <v>9990</v>
      </c>
      <c r="E1576" s="151">
        <v>624</v>
      </c>
      <c r="F1576" s="152">
        <v>624</v>
      </c>
      <c r="G1576" s="151">
        <v>20186</v>
      </c>
      <c r="H1576" s="152">
        <v>20186</v>
      </c>
      <c r="I1576" s="151">
        <v>0</v>
      </c>
      <c r="J1576" s="152">
        <v>0</v>
      </c>
      <c r="K1576" s="151">
        <v>20810</v>
      </c>
      <c r="L1576" s="152">
        <v>20810</v>
      </c>
      <c r="M1576" s="150" t="s">
        <v>52</v>
      </c>
    </row>
    <row r="1577" spans="1:13" ht="30" customHeight="1">
      <c r="A1577" s="149" t="s">
        <v>9860</v>
      </c>
      <c r="B1577" s="149"/>
      <c r="C1577" s="149"/>
      <c r="D1577" s="149"/>
      <c r="E1577" s="151"/>
      <c r="F1577" s="152">
        <v>624</v>
      </c>
      <c r="G1577" s="151"/>
      <c r="H1577" s="152">
        <v>20186</v>
      </c>
      <c r="I1577" s="151"/>
      <c r="J1577" s="152">
        <v>0</v>
      </c>
      <c r="K1577" s="151"/>
      <c r="L1577" s="152">
        <v>20810</v>
      </c>
      <c r="M1577" s="150"/>
    </row>
    <row r="1578" spans="1:13" ht="30" customHeight="1">
      <c r="A1578" s="149"/>
      <c r="B1578" s="149"/>
      <c r="C1578" s="149"/>
      <c r="D1578" s="149"/>
      <c r="E1578" s="151"/>
      <c r="F1578" s="152"/>
      <c r="G1578" s="151"/>
      <c r="H1578" s="152"/>
      <c r="I1578" s="151"/>
      <c r="J1578" s="152"/>
      <c r="K1578" s="151"/>
      <c r="L1578" s="152"/>
      <c r="M1578" s="150"/>
    </row>
    <row r="1579" spans="1:13" ht="30" customHeight="1">
      <c r="A1579" s="149" t="s">
        <v>10406</v>
      </c>
      <c r="B1579" s="149" t="s">
        <v>3420</v>
      </c>
      <c r="C1579" s="149">
        <v>1</v>
      </c>
      <c r="D1579" s="149" t="s">
        <v>1855</v>
      </c>
      <c r="E1579" s="151"/>
      <c r="F1579" s="152"/>
      <c r="G1579" s="151"/>
      <c r="H1579" s="152"/>
      <c r="I1579" s="151"/>
      <c r="J1579" s="152"/>
      <c r="K1579" s="151"/>
      <c r="L1579" s="152"/>
      <c r="M1579" s="150" t="s">
        <v>52</v>
      </c>
    </row>
    <row r="1580" spans="1:13" ht="30" customHeight="1">
      <c r="A1580" s="149" t="s">
        <v>10131</v>
      </c>
      <c r="B1580" s="149" t="s">
        <v>10132</v>
      </c>
      <c r="C1580" s="149">
        <v>1</v>
      </c>
      <c r="D1580" s="149" t="s">
        <v>10129</v>
      </c>
      <c r="E1580" s="151">
        <v>30664</v>
      </c>
      <c r="F1580" s="152">
        <v>30664</v>
      </c>
      <c r="G1580" s="151">
        <v>113276</v>
      </c>
      <c r="H1580" s="152">
        <v>113276</v>
      </c>
      <c r="I1580" s="151">
        <v>153292</v>
      </c>
      <c r="J1580" s="152">
        <v>153292</v>
      </c>
      <c r="K1580" s="151">
        <v>297232</v>
      </c>
      <c r="L1580" s="152">
        <v>297232</v>
      </c>
      <c r="M1580" s="150" t="s">
        <v>52</v>
      </c>
    </row>
    <row r="1581" spans="1:13" ht="30" customHeight="1">
      <c r="A1581" s="149" t="s">
        <v>10133</v>
      </c>
      <c r="B1581" s="149" t="s">
        <v>10132</v>
      </c>
      <c r="C1581" s="149">
        <v>1</v>
      </c>
      <c r="D1581" s="149" t="s">
        <v>10129</v>
      </c>
      <c r="E1581" s="151">
        <v>12717</v>
      </c>
      <c r="F1581" s="152">
        <v>12717</v>
      </c>
      <c r="G1581" s="151">
        <v>98687</v>
      </c>
      <c r="H1581" s="152">
        <v>98687</v>
      </c>
      <c r="I1581" s="151">
        <v>140693</v>
      </c>
      <c r="J1581" s="152">
        <v>140693</v>
      </c>
      <c r="K1581" s="151">
        <v>252097</v>
      </c>
      <c r="L1581" s="152">
        <v>252097</v>
      </c>
      <c r="M1581" s="150" t="s">
        <v>52</v>
      </c>
    </row>
    <row r="1582" spans="1:13" ht="30" customHeight="1">
      <c r="A1582" s="149" t="s">
        <v>10135</v>
      </c>
      <c r="B1582" s="149" t="s">
        <v>10132</v>
      </c>
      <c r="C1582" s="149">
        <v>1</v>
      </c>
      <c r="D1582" s="149" t="s">
        <v>10129</v>
      </c>
      <c r="E1582" s="151">
        <v>30038</v>
      </c>
      <c r="F1582" s="152">
        <v>30038</v>
      </c>
      <c r="G1582" s="151">
        <v>112211</v>
      </c>
      <c r="H1582" s="152">
        <v>112211</v>
      </c>
      <c r="I1582" s="151">
        <v>150160</v>
      </c>
      <c r="J1582" s="152">
        <v>150160</v>
      </c>
      <c r="K1582" s="151">
        <v>292409</v>
      </c>
      <c r="L1582" s="152">
        <v>292409</v>
      </c>
      <c r="M1582" s="150" t="s">
        <v>52</v>
      </c>
    </row>
    <row r="1583" spans="1:13" ht="30" customHeight="1">
      <c r="A1583" s="149" t="s">
        <v>10127</v>
      </c>
      <c r="B1583" s="149" t="s">
        <v>10407</v>
      </c>
      <c r="C1583" s="149">
        <v>1</v>
      </c>
      <c r="D1583" s="149" t="s">
        <v>10129</v>
      </c>
      <c r="E1583" s="151">
        <v>56859</v>
      </c>
      <c r="F1583" s="152">
        <v>56859</v>
      </c>
      <c r="G1583" s="151">
        <v>1349728</v>
      </c>
      <c r="H1583" s="152">
        <v>1349728</v>
      </c>
      <c r="I1583" s="151">
        <v>174857</v>
      </c>
      <c r="J1583" s="152">
        <v>174857</v>
      </c>
      <c r="K1583" s="151">
        <v>1581444</v>
      </c>
      <c r="L1583" s="152">
        <v>1581444</v>
      </c>
      <c r="M1583" s="150" t="s">
        <v>52</v>
      </c>
    </row>
    <row r="1584" spans="1:13" ht="30" customHeight="1">
      <c r="A1584" s="149" t="s">
        <v>10074</v>
      </c>
      <c r="B1584" s="149" t="s">
        <v>10080</v>
      </c>
      <c r="C1584" s="149">
        <v>4</v>
      </c>
      <c r="D1584" s="149" t="s">
        <v>9968</v>
      </c>
      <c r="E1584" s="151">
        <v>206178</v>
      </c>
      <c r="F1584" s="152">
        <v>824712</v>
      </c>
      <c r="G1584" s="151">
        <v>105636</v>
      </c>
      <c r="H1584" s="152">
        <v>422544</v>
      </c>
      <c r="I1584" s="151">
        <v>2144</v>
      </c>
      <c r="J1584" s="152">
        <v>8576</v>
      </c>
      <c r="K1584" s="151">
        <v>313958</v>
      </c>
      <c r="L1584" s="152">
        <v>1255832</v>
      </c>
      <c r="M1584" s="150" t="s">
        <v>10159</v>
      </c>
    </row>
    <row r="1585" spans="1:13" ht="30" customHeight="1">
      <c r="A1585" s="149" t="s">
        <v>10139</v>
      </c>
      <c r="B1585" s="149" t="s">
        <v>6674</v>
      </c>
      <c r="C1585" s="149">
        <v>4</v>
      </c>
      <c r="D1585" s="149" t="s">
        <v>9968</v>
      </c>
      <c r="E1585" s="151">
        <v>12021</v>
      </c>
      <c r="F1585" s="152">
        <v>48084</v>
      </c>
      <c r="G1585" s="151">
        <v>11035</v>
      </c>
      <c r="H1585" s="152">
        <v>44140</v>
      </c>
      <c r="I1585" s="151">
        <v>4189</v>
      </c>
      <c r="J1585" s="152">
        <v>16756</v>
      </c>
      <c r="K1585" s="151">
        <v>27245</v>
      </c>
      <c r="L1585" s="152">
        <v>108980</v>
      </c>
      <c r="M1585" s="150" t="s">
        <v>52</v>
      </c>
    </row>
    <row r="1586" spans="1:13" ht="30" customHeight="1">
      <c r="A1586" s="149" t="s">
        <v>9955</v>
      </c>
      <c r="B1586" s="149" t="s">
        <v>9956</v>
      </c>
      <c r="C1586" s="149">
        <v>2.6190000000000001E-2</v>
      </c>
      <c r="D1586" s="149" t="s">
        <v>9850</v>
      </c>
      <c r="E1586" s="151">
        <v>324763</v>
      </c>
      <c r="F1586" s="152">
        <v>8505.5</v>
      </c>
      <c r="G1586" s="151">
        <v>8345896</v>
      </c>
      <c r="H1586" s="152">
        <v>218579</v>
      </c>
      <c r="I1586" s="151">
        <v>499324</v>
      </c>
      <c r="J1586" s="152">
        <v>13077.2</v>
      </c>
      <c r="K1586" s="151">
        <v>9169983</v>
      </c>
      <c r="L1586" s="152">
        <v>240161.7</v>
      </c>
      <c r="M1586" s="150" t="s">
        <v>52</v>
      </c>
    </row>
    <row r="1587" spans="1:13" ht="30" customHeight="1">
      <c r="A1587" s="149" t="s">
        <v>9860</v>
      </c>
      <c r="B1587" s="149"/>
      <c r="C1587" s="149"/>
      <c r="D1587" s="149"/>
      <c r="E1587" s="151"/>
      <c r="F1587" s="152">
        <v>1011579</v>
      </c>
      <c r="G1587" s="151"/>
      <c r="H1587" s="152">
        <v>2359165</v>
      </c>
      <c r="I1587" s="151"/>
      <c r="J1587" s="152">
        <v>657411</v>
      </c>
      <c r="K1587" s="151"/>
      <c r="L1587" s="152">
        <v>4028155</v>
      </c>
      <c r="M1587" s="150"/>
    </row>
    <row r="1588" spans="1:13" ht="30" customHeight="1">
      <c r="A1588" s="149"/>
      <c r="B1588" s="149"/>
      <c r="C1588" s="149"/>
      <c r="D1588" s="149"/>
      <c r="E1588" s="151"/>
      <c r="F1588" s="152"/>
      <c r="G1588" s="151"/>
      <c r="H1588" s="152"/>
      <c r="I1588" s="151"/>
      <c r="J1588" s="152"/>
      <c r="K1588" s="151"/>
      <c r="L1588" s="152"/>
      <c r="M1588" s="150"/>
    </row>
    <row r="1589" spans="1:13" ht="30" customHeight="1">
      <c r="A1589" s="149" t="s">
        <v>10408</v>
      </c>
      <c r="B1589" s="149" t="s">
        <v>3424</v>
      </c>
      <c r="C1589" s="149">
        <v>1</v>
      </c>
      <c r="D1589" s="149" t="s">
        <v>1855</v>
      </c>
      <c r="E1589" s="151"/>
      <c r="F1589" s="152"/>
      <c r="G1589" s="151"/>
      <c r="H1589" s="152"/>
      <c r="I1589" s="151"/>
      <c r="J1589" s="152"/>
      <c r="K1589" s="151"/>
      <c r="L1589" s="152"/>
      <c r="M1589" s="150" t="s">
        <v>52</v>
      </c>
    </row>
    <row r="1590" spans="1:13" ht="30" customHeight="1">
      <c r="A1590" s="149" t="s">
        <v>10133</v>
      </c>
      <c r="B1590" s="149" t="s">
        <v>10132</v>
      </c>
      <c r="C1590" s="149">
        <v>1</v>
      </c>
      <c r="D1590" s="149" t="s">
        <v>10129</v>
      </c>
      <c r="E1590" s="151">
        <v>12717</v>
      </c>
      <c r="F1590" s="152">
        <v>12717</v>
      </c>
      <c r="G1590" s="151">
        <v>98687</v>
      </c>
      <c r="H1590" s="152">
        <v>98687</v>
      </c>
      <c r="I1590" s="151">
        <v>140693</v>
      </c>
      <c r="J1590" s="152">
        <v>140693</v>
      </c>
      <c r="K1590" s="151">
        <v>252097</v>
      </c>
      <c r="L1590" s="152">
        <v>252097</v>
      </c>
      <c r="M1590" s="150" t="s">
        <v>52</v>
      </c>
    </row>
    <row r="1591" spans="1:13" ht="30" customHeight="1">
      <c r="A1591" s="149" t="s">
        <v>9908</v>
      </c>
      <c r="B1591" s="149" t="s">
        <v>9909</v>
      </c>
      <c r="C1591" s="149">
        <v>1</v>
      </c>
      <c r="D1591" s="149" t="s">
        <v>9894</v>
      </c>
      <c r="E1591" s="151">
        <v>0</v>
      </c>
      <c r="F1591" s="152">
        <v>0</v>
      </c>
      <c r="G1591" s="151">
        <v>0</v>
      </c>
      <c r="H1591" s="152">
        <v>86351.1</v>
      </c>
      <c r="I1591" s="151">
        <v>0</v>
      </c>
      <c r="J1591" s="152">
        <v>0</v>
      </c>
      <c r="K1591" s="151">
        <v>0</v>
      </c>
      <c r="L1591" s="152">
        <v>86351.1</v>
      </c>
      <c r="M1591" s="150" t="s">
        <v>9907</v>
      </c>
    </row>
    <row r="1592" spans="1:13" ht="30" customHeight="1">
      <c r="A1592" s="149" t="s">
        <v>9910</v>
      </c>
      <c r="B1592" s="149" t="s">
        <v>9911</v>
      </c>
      <c r="C1592" s="149">
        <v>1</v>
      </c>
      <c r="D1592" s="149" t="s">
        <v>9894</v>
      </c>
      <c r="E1592" s="151">
        <v>0</v>
      </c>
      <c r="F1592" s="152">
        <v>3179.2</v>
      </c>
      <c r="G1592" s="151">
        <v>0</v>
      </c>
      <c r="H1592" s="152">
        <v>0</v>
      </c>
      <c r="I1592" s="151">
        <v>0</v>
      </c>
      <c r="J1592" s="152">
        <v>0</v>
      </c>
      <c r="K1592" s="151">
        <v>0</v>
      </c>
      <c r="L1592" s="152">
        <v>3179.2</v>
      </c>
      <c r="M1592" s="150" t="s">
        <v>9907</v>
      </c>
    </row>
    <row r="1593" spans="1:13" ht="30" customHeight="1">
      <c r="A1593" s="149" t="s">
        <v>9912</v>
      </c>
      <c r="B1593" s="149" t="s">
        <v>9913</v>
      </c>
      <c r="C1593" s="149">
        <v>1</v>
      </c>
      <c r="D1593" s="149" t="s">
        <v>9894</v>
      </c>
      <c r="E1593" s="151">
        <v>0</v>
      </c>
      <c r="F1593" s="152">
        <v>0</v>
      </c>
      <c r="G1593" s="151">
        <v>0</v>
      </c>
      <c r="H1593" s="152">
        <v>0</v>
      </c>
      <c r="I1593" s="151">
        <v>0</v>
      </c>
      <c r="J1593" s="152">
        <v>35173.199999999997</v>
      </c>
      <c r="K1593" s="151">
        <v>0</v>
      </c>
      <c r="L1593" s="152">
        <v>35173.199999999997</v>
      </c>
      <c r="M1593" s="150" t="s">
        <v>9907</v>
      </c>
    </row>
    <row r="1594" spans="1:13" ht="30" customHeight="1">
      <c r="A1594" s="149" t="s">
        <v>9914</v>
      </c>
      <c r="B1594" s="149" t="s">
        <v>9915</v>
      </c>
      <c r="C1594" s="149">
        <v>1</v>
      </c>
      <c r="D1594" s="149" t="s">
        <v>9894</v>
      </c>
      <c r="E1594" s="151">
        <v>0</v>
      </c>
      <c r="F1594" s="152">
        <v>0</v>
      </c>
      <c r="G1594" s="151">
        <v>0</v>
      </c>
      <c r="H1594" s="152">
        <v>55511.4</v>
      </c>
      <c r="I1594" s="151">
        <v>0</v>
      </c>
      <c r="J1594" s="152">
        <v>0</v>
      </c>
      <c r="K1594" s="151">
        <v>0</v>
      </c>
      <c r="L1594" s="152">
        <v>55511.4</v>
      </c>
      <c r="M1594" s="150" t="s">
        <v>9907</v>
      </c>
    </row>
    <row r="1595" spans="1:13" ht="30" customHeight="1">
      <c r="A1595" s="149" t="s">
        <v>9860</v>
      </c>
      <c r="B1595" s="149"/>
      <c r="C1595" s="149"/>
      <c r="D1595" s="149"/>
      <c r="E1595" s="151"/>
      <c r="F1595" s="152">
        <v>15896</v>
      </c>
      <c r="G1595" s="151"/>
      <c r="H1595" s="152">
        <v>240549</v>
      </c>
      <c r="I1595" s="151"/>
      <c r="J1595" s="152">
        <v>175866</v>
      </c>
      <c r="K1595" s="151"/>
      <c r="L1595" s="152">
        <v>432311</v>
      </c>
      <c r="M1595" s="150"/>
    </row>
    <row r="1596" spans="1:13" ht="30" customHeight="1">
      <c r="A1596" s="149"/>
      <c r="B1596" s="149"/>
      <c r="C1596" s="149"/>
      <c r="D1596" s="149"/>
      <c r="E1596" s="151"/>
      <c r="F1596" s="152"/>
      <c r="G1596" s="151"/>
      <c r="H1596" s="152"/>
      <c r="I1596" s="151"/>
      <c r="J1596" s="152"/>
      <c r="K1596" s="151"/>
      <c r="L1596" s="152"/>
      <c r="M1596" s="150"/>
    </row>
    <row r="1597" spans="1:13" ht="30" customHeight="1">
      <c r="A1597" s="149" t="s">
        <v>10409</v>
      </c>
      <c r="B1597" s="149" t="s">
        <v>3430</v>
      </c>
      <c r="C1597" s="149">
        <v>1</v>
      </c>
      <c r="D1597" s="149" t="s">
        <v>1855</v>
      </c>
      <c r="E1597" s="151"/>
      <c r="F1597" s="152"/>
      <c r="G1597" s="151"/>
      <c r="H1597" s="152"/>
      <c r="I1597" s="151"/>
      <c r="J1597" s="152"/>
      <c r="K1597" s="151"/>
      <c r="L1597" s="152"/>
      <c r="M1597" s="150" t="s">
        <v>52</v>
      </c>
    </row>
    <row r="1598" spans="1:13" ht="30" customHeight="1">
      <c r="A1598" s="149" t="s">
        <v>10131</v>
      </c>
      <c r="B1598" s="149" t="s">
        <v>10144</v>
      </c>
      <c r="C1598" s="149">
        <v>1</v>
      </c>
      <c r="D1598" s="149" t="s">
        <v>10129</v>
      </c>
      <c r="E1598" s="151">
        <v>35921</v>
      </c>
      <c r="F1598" s="152">
        <v>35921</v>
      </c>
      <c r="G1598" s="151">
        <v>132694</v>
      </c>
      <c r="H1598" s="152">
        <v>132694</v>
      </c>
      <c r="I1598" s="151">
        <v>179571</v>
      </c>
      <c r="J1598" s="152">
        <v>179571</v>
      </c>
      <c r="K1598" s="151">
        <v>348186</v>
      </c>
      <c r="L1598" s="152">
        <v>348186</v>
      </c>
      <c r="M1598" s="150" t="s">
        <v>52</v>
      </c>
    </row>
    <row r="1599" spans="1:13" ht="30" customHeight="1">
      <c r="A1599" s="149" t="s">
        <v>10133</v>
      </c>
      <c r="B1599" s="149" t="s">
        <v>10144</v>
      </c>
      <c r="C1599" s="149">
        <v>1</v>
      </c>
      <c r="D1599" s="149" t="s">
        <v>10129</v>
      </c>
      <c r="E1599" s="151">
        <v>14897</v>
      </c>
      <c r="F1599" s="152">
        <v>14897</v>
      </c>
      <c r="G1599" s="151">
        <v>115607</v>
      </c>
      <c r="H1599" s="152">
        <v>115607</v>
      </c>
      <c r="I1599" s="151">
        <v>164816</v>
      </c>
      <c r="J1599" s="152">
        <v>164816</v>
      </c>
      <c r="K1599" s="151">
        <v>295320</v>
      </c>
      <c r="L1599" s="152">
        <v>295320</v>
      </c>
      <c r="M1599" s="150" t="s">
        <v>52</v>
      </c>
    </row>
    <row r="1600" spans="1:13" ht="30" customHeight="1">
      <c r="A1600" s="149" t="s">
        <v>10135</v>
      </c>
      <c r="B1600" s="149" t="s">
        <v>10144</v>
      </c>
      <c r="C1600" s="149">
        <v>1</v>
      </c>
      <c r="D1600" s="149" t="s">
        <v>10129</v>
      </c>
      <c r="E1600" s="151">
        <v>35187</v>
      </c>
      <c r="F1600" s="152">
        <v>35187</v>
      </c>
      <c r="G1600" s="151">
        <v>131446</v>
      </c>
      <c r="H1600" s="152">
        <v>131446</v>
      </c>
      <c r="I1600" s="151">
        <v>175902</v>
      </c>
      <c r="J1600" s="152">
        <v>175902</v>
      </c>
      <c r="K1600" s="151">
        <v>342535</v>
      </c>
      <c r="L1600" s="152">
        <v>342535</v>
      </c>
      <c r="M1600" s="150" t="s">
        <v>52</v>
      </c>
    </row>
    <row r="1601" spans="1:13" ht="30" customHeight="1">
      <c r="A1601" s="149" t="s">
        <v>10127</v>
      </c>
      <c r="B1601" s="149" t="s">
        <v>10410</v>
      </c>
      <c r="C1601" s="149">
        <v>1</v>
      </c>
      <c r="D1601" s="149" t="s">
        <v>10129</v>
      </c>
      <c r="E1601" s="151">
        <v>66606</v>
      </c>
      <c r="F1601" s="152">
        <v>66606</v>
      </c>
      <c r="G1601" s="151">
        <v>1581109</v>
      </c>
      <c r="H1601" s="152">
        <v>1581109</v>
      </c>
      <c r="I1601" s="151">
        <v>204832</v>
      </c>
      <c r="J1601" s="152">
        <v>204832</v>
      </c>
      <c r="K1601" s="151">
        <v>1852547</v>
      </c>
      <c r="L1601" s="152">
        <v>1852547</v>
      </c>
      <c r="M1601" s="150" t="s">
        <v>52</v>
      </c>
    </row>
    <row r="1602" spans="1:13" ht="30" customHeight="1">
      <c r="A1602" s="149" t="s">
        <v>10074</v>
      </c>
      <c r="B1602" s="149" t="s">
        <v>10080</v>
      </c>
      <c r="C1602" s="149">
        <v>4</v>
      </c>
      <c r="D1602" s="149" t="s">
        <v>9968</v>
      </c>
      <c r="E1602" s="151">
        <v>206178</v>
      </c>
      <c r="F1602" s="152">
        <v>824712</v>
      </c>
      <c r="G1602" s="151">
        <v>105636</v>
      </c>
      <c r="H1602" s="152">
        <v>422544</v>
      </c>
      <c r="I1602" s="151">
        <v>2144</v>
      </c>
      <c r="J1602" s="152">
        <v>8576</v>
      </c>
      <c r="K1602" s="151">
        <v>313958</v>
      </c>
      <c r="L1602" s="152">
        <v>1255832</v>
      </c>
      <c r="M1602" s="150" t="s">
        <v>10159</v>
      </c>
    </row>
    <row r="1603" spans="1:13" ht="30" customHeight="1">
      <c r="A1603" s="149" t="s">
        <v>10139</v>
      </c>
      <c r="B1603" s="149" t="s">
        <v>6674</v>
      </c>
      <c r="C1603" s="149">
        <v>4</v>
      </c>
      <c r="D1603" s="149" t="s">
        <v>9968</v>
      </c>
      <c r="E1603" s="151">
        <v>12021</v>
      </c>
      <c r="F1603" s="152">
        <v>48084</v>
      </c>
      <c r="G1603" s="151">
        <v>11035</v>
      </c>
      <c r="H1603" s="152">
        <v>44140</v>
      </c>
      <c r="I1603" s="151">
        <v>4189</v>
      </c>
      <c r="J1603" s="152">
        <v>16756</v>
      </c>
      <c r="K1603" s="151">
        <v>27245</v>
      </c>
      <c r="L1603" s="152">
        <v>108980</v>
      </c>
      <c r="M1603" s="150" t="s">
        <v>52</v>
      </c>
    </row>
    <row r="1604" spans="1:13" ht="30" customHeight="1">
      <c r="A1604" s="149" t="s">
        <v>9955</v>
      </c>
      <c r="B1604" s="149" t="s">
        <v>9956</v>
      </c>
      <c r="C1604" s="149">
        <v>3.1677999999999998E-2</v>
      </c>
      <c r="D1604" s="149" t="s">
        <v>9850</v>
      </c>
      <c r="E1604" s="151">
        <v>324763</v>
      </c>
      <c r="F1604" s="152">
        <v>10287.799999999999</v>
      </c>
      <c r="G1604" s="151">
        <v>8345896</v>
      </c>
      <c r="H1604" s="152">
        <v>264381.2</v>
      </c>
      <c r="I1604" s="151">
        <v>499324</v>
      </c>
      <c r="J1604" s="152">
        <v>15817.5</v>
      </c>
      <c r="K1604" s="151">
        <v>9169983</v>
      </c>
      <c r="L1604" s="152">
        <v>290486.5</v>
      </c>
      <c r="M1604" s="150" t="s">
        <v>52</v>
      </c>
    </row>
    <row r="1605" spans="1:13" ht="30" customHeight="1">
      <c r="A1605" s="149" t="s">
        <v>9860</v>
      </c>
      <c r="B1605" s="149"/>
      <c r="C1605" s="149"/>
      <c r="D1605" s="149"/>
      <c r="E1605" s="151"/>
      <c r="F1605" s="152">
        <v>1035694</v>
      </c>
      <c r="G1605" s="151"/>
      <c r="H1605" s="152">
        <v>2691921</v>
      </c>
      <c r="I1605" s="151"/>
      <c r="J1605" s="152">
        <v>766270</v>
      </c>
      <c r="K1605" s="151"/>
      <c r="L1605" s="152">
        <v>4493885</v>
      </c>
      <c r="M1605" s="150"/>
    </row>
    <row r="1606" spans="1:13" ht="30" customHeight="1">
      <c r="A1606" s="149"/>
      <c r="B1606" s="149"/>
      <c r="C1606" s="149"/>
      <c r="D1606" s="149"/>
      <c r="E1606" s="151"/>
      <c r="F1606" s="152"/>
      <c r="G1606" s="151"/>
      <c r="H1606" s="152"/>
      <c r="I1606" s="151"/>
      <c r="J1606" s="152"/>
      <c r="K1606" s="151"/>
      <c r="L1606" s="152"/>
      <c r="M1606" s="150"/>
    </row>
    <row r="1607" spans="1:13" ht="30" customHeight="1">
      <c r="A1607" s="149" t="s">
        <v>10411</v>
      </c>
      <c r="B1607" s="149" t="s">
        <v>3434</v>
      </c>
      <c r="C1607" s="149">
        <v>1</v>
      </c>
      <c r="D1607" s="149" t="s">
        <v>1855</v>
      </c>
      <c r="E1607" s="151"/>
      <c r="F1607" s="152"/>
      <c r="G1607" s="151"/>
      <c r="H1607" s="152"/>
      <c r="I1607" s="151"/>
      <c r="J1607" s="152"/>
      <c r="K1607" s="151"/>
      <c r="L1607" s="152"/>
      <c r="M1607" s="150" t="s">
        <v>52</v>
      </c>
    </row>
    <row r="1608" spans="1:13" ht="30" customHeight="1">
      <c r="A1608" s="149" t="s">
        <v>10133</v>
      </c>
      <c r="B1608" s="149" t="s">
        <v>10132</v>
      </c>
      <c r="C1608" s="149">
        <v>1</v>
      </c>
      <c r="D1608" s="149" t="s">
        <v>10129</v>
      </c>
      <c r="E1608" s="151">
        <v>12717</v>
      </c>
      <c r="F1608" s="152">
        <v>12717</v>
      </c>
      <c r="G1608" s="151">
        <v>98687</v>
      </c>
      <c r="H1608" s="152">
        <v>98687</v>
      </c>
      <c r="I1608" s="151">
        <v>140693</v>
      </c>
      <c r="J1608" s="152">
        <v>140693</v>
      </c>
      <c r="K1608" s="151">
        <v>252097</v>
      </c>
      <c r="L1608" s="152">
        <v>252097</v>
      </c>
      <c r="M1608" s="150" t="s">
        <v>52</v>
      </c>
    </row>
    <row r="1609" spans="1:13" ht="30" customHeight="1">
      <c r="A1609" s="149" t="s">
        <v>9908</v>
      </c>
      <c r="B1609" s="149" t="s">
        <v>9909</v>
      </c>
      <c r="C1609" s="149">
        <v>1</v>
      </c>
      <c r="D1609" s="149" t="s">
        <v>9894</v>
      </c>
      <c r="E1609" s="151">
        <v>0</v>
      </c>
      <c r="F1609" s="152">
        <v>0</v>
      </c>
      <c r="G1609" s="151">
        <v>0</v>
      </c>
      <c r="H1609" s="152">
        <v>86351.1</v>
      </c>
      <c r="I1609" s="151">
        <v>0</v>
      </c>
      <c r="J1609" s="152">
        <v>0</v>
      </c>
      <c r="K1609" s="151">
        <v>0</v>
      </c>
      <c r="L1609" s="152">
        <v>86351.1</v>
      </c>
      <c r="M1609" s="150" t="s">
        <v>9907</v>
      </c>
    </row>
    <row r="1610" spans="1:13" ht="30" customHeight="1">
      <c r="A1610" s="149" t="s">
        <v>9910</v>
      </c>
      <c r="B1610" s="149" t="s">
        <v>9911</v>
      </c>
      <c r="C1610" s="149">
        <v>1</v>
      </c>
      <c r="D1610" s="149" t="s">
        <v>9894</v>
      </c>
      <c r="E1610" s="151">
        <v>0</v>
      </c>
      <c r="F1610" s="152">
        <v>3179.2</v>
      </c>
      <c r="G1610" s="151">
        <v>0</v>
      </c>
      <c r="H1610" s="152">
        <v>0</v>
      </c>
      <c r="I1610" s="151">
        <v>0</v>
      </c>
      <c r="J1610" s="152">
        <v>0</v>
      </c>
      <c r="K1610" s="151">
        <v>0</v>
      </c>
      <c r="L1610" s="152">
        <v>3179.2</v>
      </c>
      <c r="M1610" s="150" t="s">
        <v>9907</v>
      </c>
    </row>
    <row r="1611" spans="1:13" ht="30" customHeight="1">
      <c r="A1611" s="149" t="s">
        <v>9912</v>
      </c>
      <c r="B1611" s="149" t="s">
        <v>9913</v>
      </c>
      <c r="C1611" s="149">
        <v>1</v>
      </c>
      <c r="D1611" s="149" t="s">
        <v>9894</v>
      </c>
      <c r="E1611" s="151">
        <v>0</v>
      </c>
      <c r="F1611" s="152">
        <v>0</v>
      </c>
      <c r="G1611" s="151">
        <v>0</v>
      </c>
      <c r="H1611" s="152">
        <v>0</v>
      </c>
      <c r="I1611" s="151">
        <v>0</v>
      </c>
      <c r="J1611" s="152">
        <v>35173.199999999997</v>
      </c>
      <c r="K1611" s="151">
        <v>0</v>
      </c>
      <c r="L1611" s="152">
        <v>35173.199999999997</v>
      </c>
      <c r="M1611" s="150" t="s">
        <v>9907</v>
      </c>
    </row>
    <row r="1612" spans="1:13" ht="30" customHeight="1">
      <c r="A1612" s="149" t="s">
        <v>9914</v>
      </c>
      <c r="B1612" s="149" t="s">
        <v>9915</v>
      </c>
      <c r="C1612" s="149">
        <v>1</v>
      </c>
      <c r="D1612" s="149" t="s">
        <v>9894</v>
      </c>
      <c r="E1612" s="151">
        <v>0</v>
      </c>
      <c r="F1612" s="152">
        <v>0</v>
      </c>
      <c r="G1612" s="151">
        <v>0</v>
      </c>
      <c r="H1612" s="152">
        <v>55511.4</v>
      </c>
      <c r="I1612" s="151">
        <v>0</v>
      </c>
      <c r="J1612" s="152">
        <v>0</v>
      </c>
      <c r="K1612" s="151">
        <v>0</v>
      </c>
      <c r="L1612" s="152">
        <v>55511.4</v>
      </c>
      <c r="M1612" s="150" t="s">
        <v>9907</v>
      </c>
    </row>
    <row r="1613" spans="1:13" ht="30" customHeight="1">
      <c r="A1613" s="149" t="s">
        <v>9860</v>
      </c>
      <c r="B1613" s="149"/>
      <c r="C1613" s="149"/>
      <c r="D1613" s="149"/>
      <c r="E1613" s="151"/>
      <c r="F1613" s="152">
        <v>15896</v>
      </c>
      <c r="G1613" s="151"/>
      <c r="H1613" s="152">
        <v>240549</v>
      </c>
      <c r="I1613" s="151"/>
      <c r="J1613" s="152">
        <v>175866</v>
      </c>
      <c r="K1613" s="151"/>
      <c r="L1613" s="152">
        <v>432311</v>
      </c>
      <c r="M1613" s="150"/>
    </row>
    <row r="1614" spans="1:13" ht="30" customHeight="1">
      <c r="A1614" s="149"/>
      <c r="B1614" s="149"/>
      <c r="C1614" s="149"/>
      <c r="D1614" s="149"/>
      <c r="E1614" s="151"/>
      <c r="F1614" s="152"/>
      <c r="G1614" s="151"/>
      <c r="H1614" s="152"/>
      <c r="I1614" s="151"/>
      <c r="J1614" s="152"/>
      <c r="K1614" s="151"/>
      <c r="L1614" s="152"/>
      <c r="M1614" s="150"/>
    </row>
    <row r="1615" spans="1:13" ht="30" customHeight="1">
      <c r="A1615" s="149" t="s">
        <v>10412</v>
      </c>
      <c r="B1615" s="149" t="s">
        <v>3436</v>
      </c>
      <c r="C1615" s="149">
        <v>1</v>
      </c>
      <c r="D1615" s="149" t="s">
        <v>1855</v>
      </c>
      <c r="E1615" s="151"/>
      <c r="F1615" s="152"/>
      <c r="G1615" s="151"/>
      <c r="H1615" s="152"/>
      <c r="I1615" s="151"/>
      <c r="J1615" s="152"/>
      <c r="K1615" s="151"/>
      <c r="L1615" s="152"/>
      <c r="M1615" s="150" t="s">
        <v>52</v>
      </c>
    </row>
    <row r="1616" spans="1:13" ht="30" customHeight="1">
      <c r="A1616" s="149" t="s">
        <v>10133</v>
      </c>
      <c r="B1616" s="149" t="s">
        <v>10149</v>
      </c>
      <c r="C1616" s="149">
        <v>1</v>
      </c>
      <c r="D1616" s="149" t="s">
        <v>10129</v>
      </c>
      <c r="E1616" s="151">
        <v>16350</v>
      </c>
      <c r="F1616" s="152">
        <v>16350</v>
      </c>
      <c r="G1616" s="151">
        <v>126885</v>
      </c>
      <c r="H1616" s="152">
        <v>126885</v>
      </c>
      <c r="I1616" s="151">
        <v>180893</v>
      </c>
      <c r="J1616" s="152">
        <v>180893</v>
      </c>
      <c r="K1616" s="151">
        <v>324128</v>
      </c>
      <c r="L1616" s="152">
        <v>324128</v>
      </c>
      <c r="M1616" s="150" t="s">
        <v>52</v>
      </c>
    </row>
    <row r="1617" spans="1:13" ht="30" customHeight="1">
      <c r="A1617" s="149" t="s">
        <v>9908</v>
      </c>
      <c r="B1617" s="149" t="s">
        <v>9909</v>
      </c>
      <c r="C1617" s="149">
        <v>1</v>
      </c>
      <c r="D1617" s="149" t="s">
        <v>9894</v>
      </c>
      <c r="E1617" s="151">
        <v>0</v>
      </c>
      <c r="F1617" s="152">
        <v>0</v>
      </c>
      <c r="G1617" s="151">
        <v>0</v>
      </c>
      <c r="H1617" s="152">
        <v>111024.3</v>
      </c>
      <c r="I1617" s="151">
        <v>0</v>
      </c>
      <c r="J1617" s="152">
        <v>0</v>
      </c>
      <c r="K1617" s="151">
        <v>0</v>
      </c>
      <c r="L1617" s="152">
        <v>111024.3</v>
      </c>
      <c r="M1617" s="150" t="s">
        <v>9907</v>
      </c>
    </row>
    <row r="1618" spans="1:13" ht="30" customHeight="1">
      <c r="A1618" s="149" t="s">
        <v>9910</v>
      </c>
      <c r="B1618" s="149" t="s">
        <v>9911</v>
      </c>
      <c r="C1618" s="149">
        <v>1</v>
      </c>
      <c r="D1618" s="149" t="s">
        <v>9894</v>
      </c>
      <c r="E1618" s="151">
        <v>0</v>
      </c>
      <c r="F1618" s="152">
        <v>4087.5</v>
      </c>
      <c r="G1618" s="151">
        <v>0</v>
      </c>
      <c r="H1618" s="152">
        <v>0</v>
      </c>
      <c r="I1618" s="151">
        <v>0</v>
      </c>
      <c r="J1618" s="152">
        <v>0</v>
      </c>
      <c r="K1618" s="151">
        <v>0</v>
      </c>
      <c r="L1618" s="152">
        <v>4087.5</v>
      </c>
      <c r="M1618" s="150" t="s">
        <v>9907</v>
      </c>
    </row>
    <row r="1619" spans="1:13" ht="30" customHeight="1">
      <c r="A1619" s="149" t="s">
        <v>9912</v>
      </c>
      <c r="B1619" s="149" t="s">
        <v>9913</v>
      </c>
      <c r="C1619" s="149">
        <v>1</v>
      </c>
      <c r="D1619" s="149" t="s">
        <v>9894</v>
      </c>
      <c r="E1619" s="151">
        <v>0</v>
      </c>
      <c r="F1619" s="152">
        <v>0</v>
      </c>
      <c r="G1619" s="151">
        <v>0</v>
      </c>
      <c r="H1619" s="152">
        <v>0</v>
      </c>
      <c r="I1619" s="151">
        <v>0</v>
      </c>
      <c r="J1619" s="152">
        <v>45223.199999999997</v>
      </c>
      <c r="K1619" s="151">
        <v>0</v>
      </c>
      <c r="L1619" s="152">
        <v>45223.199999999997</v>
      </c>
      <c r="M1619" s="150" t="s">
        <v>9907</v>
      </c>
    </row>
    <row r="1620" spans="1:13" ht="30" customHeight="1">
      <c r="A1620" s="149" t="s">
        <v>9914</v>
      </c>
      <c r="B1620" s="149" t="s">
        <v>9915</v>
      </c>
      <c r="C1620" s="149">
        <v>1</v>
      </c>
      <c r="D1620" s="149" t="s">
        <v>9894</v>
      </c>
      <c r="E1620" s="151">
        <v>0</v>
      </c>
      <c r="F1620" s="152">
        <v>0</v>
      </c>
      <c r="G1620" s="151">
        <v>0</v>
      </c>
      <c r="H1620" s="152">
        <v>71372.7</v>
      </c>
      <c r="I1620" s="151">
        <v>0</v>
      </c>
      <c r="J1620" s="152">
        <v>0</v>
      </c>
      <c r="K1620" s="151">
        <v>0</v>
      </c>
      <c r="L1620" s="152">
        <v>71372.7</v>
      </c>
      <c r="M1620" s="150" t="s">
        <v>9907</v>
      </c>
    </row>
    <row r="1621" spans="1:13" ht="30" customHeight="1">
      <c r="A1621" s="149" t="s">
        <v>9860</v>
      </c>
      <c r="B1621" s="149"/>
      <c r="C1621" s="149"/>
      <c r="D1621" s="149"/>
      <c r="E1621" s="151"/>
      <c r="F1621" s="152">
        <v>20437</v>
      </c>
      <c r="G1621" s="151"/>
      <c r="H1621" s="152">
        <v>309282</v>
      </c>
      <c r="I1621" s="151"/>
      <c r="J1621" s="152">
        <v>226116</v>
      </c>
      <c r="K1621" s="151"/>
      <c r="L1621" s="152">
        <v>555835</v>
      </c>
      <c r="M1621" s="150"/>
    </row>
    <row r="1622" spans="1:13" ht="30" customHeight="1">
      <c r="A1622" s="149"/>
      <c r="B1622" s="149"/>
      <c r="C1622" s="149"/>
      <c r="D1622" s="149"/>
      <c r="E1622" s="151"/>
      <c r="F1622" s="152"/>
      <c r="G1622" s="151"/>
      <c r="H1622" s="152"/>
      <c r="I1622" s="151"/>
      <c r="J1622" s="152"/>
      <c r="K1622" s="151"/>
      <c r="L1622" s="152"/>
      <c r="M1622" s="150"/>
    </row>
    <row r="1623" spans="1:13" ht="30" customHeight="1">
      <c r="A1623" s="149" t="s">
        <v>10413</v>
      </c>
      <c r="B1623" s="149" t="s">
        <v>2846</v>
      </c>
      <c r="C1623" s="149">
        <v>1</v>
      </c>
      <c r="D1623" s="149" t="s">
        <v>1855</v>
      </c>
      <c r="E1623" s="151"/>
      <c r="F1623" s="152"/>
      <c r="G1623" s="151"/>
      <c r="H1623" s="152"/>
      <c r="I1623" s="151"/>
      <c r="J1623" s="152"/>
      <c r="K1623" s="151"/>
      <c r="L1623" s="152"/>
      <c r="M1623" s="150" t="s">
        <v>52</v>
      </c>
    </row>
    <row r="1624" spans="1:13" ht="30" customHeight="1">
      <c r="A1624" s="149" t="s">
        <v>10133</v>
      </c>
      <c r="B1624" s="149" t="s">
        <v>10155</v>
      </c>
      <c r="C1624" s="149">
        <v>1</v>
      </c>
      <c r="D1624" s="149" t="s">
        <v>10129</v>
      </c>
      <c r="E1624" s="151">
        <v>13625</v>
      </c>
      <c r="F1624" s="152">
        <v>13625</v>
      </c>
      <c r="G1624" s="151">
        <v>105737</v>
      </c>
      <c r="H1624" s="152">
        <v>105737</v>
      </c>
      <c r="I1624" s="151">
        <v>150744</v>
      </c>
      <c r="J1624" s="152">
        <v>150744</v>
      </c>
      <c r="K1624" s="151">
        <v>270106</v>
      </c>
      <c r="L1624" s="152">
        <v>270106</v>
      </c>
      <c r="M1624" s="150" t="s">
        <v>52</v>
      </c>
    </row>
    <row r="1625" spans="1:13" ht="30" customHeight="1">
      <c r="A1625" s="149" t="s">
        <v>9908</v>
      </c>
      <c r="B1625" s="149" t="s">
        <v>9909</v>
      </c>
      <c r="C1625" s="149">
        <v>1</v>
      </c>
      <c r="D1625" s="149" t="s">
        <v>9894</v>
      </c>
      <c r="E1625" s="151">
        <v>0</v>
      </c>
      <c r="F1625" s="152">
        <v>0</v>
      </c>
      <c r="G1625" s="151">
        <v>0</v>
      </c>
      <c r="H1625" s="152">
        <v>92519.8</v>
      </c>
      <c r="I1625" s="151">
        <v>0</v>
      </c>
      <c r="J1625" s="152">
        <v>0</v>
      </c>
      <c r="K1625" s="151">
        <v>0</v>
      </c>
      <c r="L1625" s="152">
        <v>92519.8</v>
      </c>
      <c r="M1625" s="150" t="s">
        <v>9907</v>
      </c>
    </row>
    <row r="1626" spans="1:13" ht="30" customHeight="1">
      <c r="A1626" s="149" t="s">
        <v>9910</v>
      </c>
      <c r="B1626" s="149" t="s">
        <v>9911</v>
      </c>
      <c r="C1626" s="149">
        <v>1</v>
      </c>
      <c r="D1626" s="149" t="s">
        <v>9894</v>
      </c>
      <c r="E1626" s="151">
        <v>0</v>
      </c>
      <c r="F1626" s="152">
        <v>3406.2</v>
      </c>
      <c r="G1626" s="151">
        <v>0</v>
      </c>
      <c r="H1626" s="152">
        <v>0</v>
      </c>
      <c r="I1626" s="151">
        <v>0</v>
      </c>
      <c r="J1626" s="152">
        <v>0</v>
      </c>
      <c r="K1626" s="151">
        <v>0</v>
      </c>
      <c r="L1626" s="152">
        <v>3406.2</v>
      </c>
      <c r="M1626" s="150" t="s">
        <v>9907</v>
      </c>
    </row>
    <row r="1627" spans="1:13" ht="30" customHeight="1">
      <c r="A1627" s="149" t="s">
        <v>9912</v>
      </c>
      <c r="B1627" s="149" t="s">
        <v>9913</v>
      </c>
      <c r="C1627" s="149">
        <v>1</v>
      </c>
      <c r="D1627" s="149" t="s">
        <v>9894</v>
      </c>
      <c r="E1627" s="151">
        <v>0</v>
      </c>
      <c r="F1627" s="152">
        <v>0</v>
      </c>
      <c r="G1627" s="151">
        <v>0</v>
      </c>
      <c r="H1627" s="152">
        <v>0</v>
      </c>
      <c r="I1627" s="151">
        <v>0</v>
      </c>
      <c r="J1627" s="152">
        <v>37686</v>
      </c>
      <c r="K1627" s="151">
        <v>0</v>
      </c>
      <c r="L1627" s="152">
        <v>37686</v>
      </c>
      <c r="M1627" s="150" t="s">
        <v>9907</v>
      </c>
    </row>
    <row r="1628" spans="1:13" ht="30" customHeight="1">
      <c r="A1628" s="149" t="s">
        <v>9914</v>
      </c>
      <c r="B1628" s="149" t="s">
        <v>9915</v>
      </c>
      <c r="C1628" s="149">
        <v>1</v>
      </c>
      <c r="D1628" s="149" t="s">
        <v>9894</v>
      </c>
      <c r="E1628" s="151">
        <v>0</v>
      </c>
      <c r="F1628" s="152">
        <v>0</v>
      </c>
      <c r="G1628" s="151">
        <v>0</v>
      </c>
      <c r="H1628" s="152">
        <v>59477</v>
      </c>
      <c r="I1628" s="151">
        <v>0</v>
      </c>
      <c r="J1628" s="152">
        <v>0</v>
      </c>
      <c r="K1628" s="151">
        <v>0</v>
      </c>
      <c r="L1628" s="152">
        <v>59477</v>
      </c>
      <c r="M1628" s="150" t="s">
        <v>9907</v>
      </c>
    </row>
    <row r="1629" spans="1:13" ht="30" customHeight="1">
      <c r="A1629" s="149" t="s">
        <v>9860</v>
      </c>
      <c r="B1629" s="149"/>
      <c r="C1629" s="149"/>
      <c r="D1629" s="149"/>
      <c r="E1629" s="151"/>
      <c r="F1629" s="152">
        <v>17031</v>
      </c>
      <c r="G1629" s="151"/>
      <c r="H1629" s="152">
        <v>257733</v>
      </c>
      <c r="I1629" s="151"/>
      <c r="J1629" s="152">
        <v>188430</v>
      </c>
      <c r="K1629" s="151"/>
      <c r="L1629" s="152">
        <v>463194</v>
      </c>
      <c r="M1629" s="150"/>
    </row>
    <row r="1630" spans="1:13" ht="30" customHeight="1">
      <c r="A1630" s="149"/>
      <c r="B1630" s="149"/>
      <c r="C1630" s="149"/>
      <c r="D1630" s="149"/>
      <c r="E1630" s="151"/>
      <c r="F1630" s="152"/>
      <c r="G1630" s="151"/>
      <c r="H1630" s="152"/>
      <c r="I1630" s="151"/>
      <c r="J1630" s="152"/>
      <c r="K1630" s="151"/>
      <c r="L1630" s="152"/>
      <c r="M1630" s="150"/>
    </row>
    <row r="1631" spans="1:13" ht="30" customHeight="1">
      <c r="A1631" s="149" t="s">
        <v>10414</v>
      </c>
      <c r="B1631" s="149" t="s">
        <v>3447</v>
      </c>
      <c r="C1631" s="149">
        <v>1</v>
      </c>
      <c r="D1631" s="149" t="s">
        <v>1855</v>
      </c>
      <c r="E1631" s="151"/>
      <c r="F1631" s="152"/>
      <c r="G1631" s="151"/>
      <c r="H1631" s="152"/>
      <c r="I1631" s="151"/>
      <c r="J1631" s="152"/>
      <c r="K1631" s="151"/>
      <c r="L1631" s="152"/>
      <c r="M1631" s="150" t="s">
        <v>52</v>
      </c>
    </row>
    <row r="1632" spans="1:13" ht="30" customHeight="1">
      <c r="A1632" s="149" t="s">
        <v>10131</v>
      </c>
      <c r="B1632" s="149" t="s">
        <v>10170</v>
      </c>
      <c r="C1632" s="149">
        <v>1</v>
      </c>
      <c r="D1632" s="149" t="s">
        <v>10129</v>
      </c>
      <c r="E1632" s="151">
        <v>39425</v>
      </c>
      <c r="F1632" s="152">
        <v>39425</v>
      </c>
      <c r="G1632" s="151">
        <v>145641</v>
      </c>
      <c r="H1632" s="152">
        <v>145641</v>
      </c>
      <c r="I1632" s="151">
        <v>197090</v>
      </c>
      <c r="J1632" s="152">
        <v>197090</v>
      </c>
      <c r="K1632" s="151">
        <v>382156</v>
      </c>
      <c r="L1632" s="152">
        <v>382156</v>
      </c>
      <c r="M1632" s="150" t="s">
        <v>10156</v>
      </c>
    </row>
    <row r="1633" spans="1:13" ht="30" customHeight="1">
      <c r="A1633" s="149" t="s">
        <v>10133</v>
      </c>
      <c r="B1633" s="149" t="s">
        <v>10170</v>
      </c>
      <c r="C1633" s="149">
        <v>1</v>
      </c>
      <c r="D1633" s="149" t="s">
        <v>10129</v>
      </c>
      <c r="E1633" s="151">
        <v>16350</v>
      </c>
      <c r="F1633" s="152">
        <v>16350</v>
      </c>
      <c r="G1633" s="151">
        <v>126885</v>
      </c>
      <c r="H1633" s="152">
        <v>126885</v>
      </c>
      <c r="I1633" s="151">
        <v>180893</v>
      </c>
      <c r="J1633" s="152">
        <v>180893</v>
      </c>
      <c r="K1633" s="151">
        <v>324128</v>
      </c>
      <c r="L1633" s="152">
        <v>324128</v>
      </c>
      <c r="M1633" s="150" t="s">
        <v>52</v>
      </c>
    </row>
    <row r="1634" spans="1:13" ht="30" customHeight="1">
      <c r="A1634" s="149" t="s">
        <v>10135</v>
      </c>
      <c r="B1634" s="149" t="s">
        <v>10170</v>
      </c>
      <c r="C1634" s="149">
        <v>1</v>
      </c>
      <c r="D1634" s="149" t="s">
        <v>10129</v>
      </c>
      <c r="E1634" s="151">
        <v>38620</v>
      </c>
      <c r="F1634" s="152">
        <v>38620</v>
      </c>
      <c r="G1634" s="151">
        <v>144272</v>
      </c>
      <c r="H1634" s="152">
        <v>144272</v>
      </c>
      <c r="I1634" s="151">
        <v>193063</v>
      </c>
      <c r="J1634" s="152">
        <v>193063</v>
      </c>
      <c r="K1634" s="151">
        <v>375955</v>
      </c>
      <c r="L1634" s="152">
        <v>375955</v>
      </c>
      <c r="M1634" s="150" t="s">
        <v>2712</v>
      </c>
    </row>
    <row r="1635" spans="1:13" ht="30" customHeight="1">
      <c r="A1635" s="149" t="s">
        <v>10127</v>
      </c>
      <c r="B1635" s="149" t="s">
        <v>10415</v>
      </c>
      <c r="C1635" s="149">
        <v>1</v>
      </c>
      <c r="D1635" s="149" t="s">
        <v>10129</v>
      </c>
      <c r="E1635" s="151">
        <v>73105</v>
      </c>
      <c r="F1635" s="152">
        <v>73105</v>
      </c>
      <c r="G1635" s="151">
        <v>1755094</v>
      </c>
      <c r="H1635" s="152">
        <v>1755094</v>
      </c>
      <c r="I1635" s="151">
        <v>224816</v>
      </c>
      <c r="J1635" s="152">
        <v>224816</v>
      </c>
      <c r="K1635" s="151">
        <v>2053015</v>
      </c>
      <c r="L1635" s="152">
        <v>2053015</v>
      </c>
      <c r="M1635" s="150" t="s">
        <v>10158</v>
      </c>
    </row>
    <row r="1636" spans="1:13" ht="30" customHeight="1">
      <c r="A1636" s="149" t="s">
        <v>10074</v>
      </c>
      <c r="B1636" s="149" t="s">
        <v>10088</v>
      </c>
      <c r="C1636" s="149">
        <v>8</v>
      </c>
      <c r="D1636" s="149" t="s">
        <v>9968</v>
      </c>
      <c r="E1636" s="151">
        <v>220912</v>
      </c>
      <c r="F1636" s="152">
        <v>1767296</v>
      </c>
      <c r="G1636" s="151">
        <v>106018</v>
      </c>
      <c r="H1636" s="152">
        <v>848144</v>
      </c>
      <c r="I1636" s="151">
        <v>2157</v>
      </c>
      <c r="J1636" s="152">
        <v>17256</v>
      </c>
      <c r="K1636" s="151">
        <v>329087</v>
      </c>
      <c r="L1636" s="152">
        <v>2632696</v>
      </c>
      <c r="M1636" s="150" t="s">
        <v>10159</v>
      </c>
    </row>
    <row r="1637" spans="1:13" ht="30" customHeight="1">
      <c r="A1637" s="149" t="s">
        <v>10139</v>
      </c>
      <c r="B1637" s="149" t="s">
        <v>6674</v>
      </c>
      <c r="C1637" s="149">
        <v>8</v>
      </c>
      <c r="D1637" s="149" t="s">
        <v>9968</v>
      </c>
      <c r="E1637" s="151">
        <v>12021</v>
      </c>
      <c r="F1637" s="152">
        <v>96168</v>
      </c>
      <c r="G1637" s="151">
        <v>11035</v>
      </c>
      <c r="H1637" s="152">
        <v>88280</v>
      </c>
      <c r="I1637" s="151">
        <v>4189</v>
      </c>
      <c r="J1637" s="152">
        <v>33512</v>
      </c>
      <c r="K1637" s="151">
        <v>27245</v>
      </c>
      <c r="L1637" s="152">
        <v>217960</v>
      </c>
      <c r="M1637" s="150" t="s">
        <v>52</v>
      </c>
    </row>
    <row r="1638" spans="1:13" ht="30" customHeight="1">
      <c r="A1638" s="149" t="s">
        <v>9955</v>
      </c>
      <c r="B1638" s="149" t="s">
        <v>9958</v>
      </c>
      <c r="C1638" s="149">
        <v>3.1801999999999997E-2</v>
      </c>
      <c r="D1638" s="149" t="s">
        <v>9850</v>
      </c>
      <c r="E1638" s="151">
        <v>340992</v>
      </c>
      <c r="F1638" s="152">
        <v>10844.2</v>
      </c>
      <c r="G1638" s="151">
        <v>8762902</v>
      </c>
      <c r="H1638" s="152">
        <v>278677.8</v>
      </c>
      <c r="I1638" s="151">
        <v>524288</v>
      </c>
      <c r="J1638" s="152">
        <v>16673.400000000001</v>
      </c>
      <c r="K1638" s="151">
        <v>9628182</v>
      </c>
      <c r="L1638" s="152">
        <v>306195.40000000002</v>
      </c>
      <c r="M1638" s="150" t="s">
        <v>10160</v>
      </c>
    </row>
    <row r="1639" spans="1:13" ht="30" customHeight="1">
      <c r="A1639" s="149" t="s">
        <v>9860</v>
      </c>
      <c r="B1639" s="149"/>
      <c r="C1639" s="149"/>
      <c r="D1639" s="149"/>
      <c r="E1639" s="151"/>
      <c r="F1639" s="152">
        <v>2041808</v>
      </c>
      <c r="G1639" s="151"/>
      <c r="H1639" s="152">
        <v>3386993</v>
      </c>
      <c r="I1639" s="151"/>
      <c r="J1639" s="152">
        <v>863303</v>
      </c>
      <c r="K1639" s="151"/>
      <c r="L1639" s="152">
        <v>6292104</v>
      </c>
      <c r="M1639" s="150"/>
    </row>
    <row r="1640" spans="1:13" ht="30" customHeight="1">
      <c r="A1640" s="149"/>
      <c r="B1640" s="149"/>
      <c r="C1640" s="149"/>
      <c r="D1640" s="149"/>
      <c r="E1640" s="151"/>
      <c r="F1640" s="152"/>
      <c r="G1640" s="151"/>
      <c r="H1640" s="152"/>
      <c r="I1640" s="151"/>
      <c r="J1640" s="152"/>
      <c r="K1640" s="151"/>
      <c r="L1640" s="152"/>
      <c r="M1640" s="150"/>
    </row>
    <row r="1641" spans="1:13" ht="30" customHeight="1">
      <c r="A1641" s="149" t="s">
        <v>10416</v>
      </c>
      <c r="B1641" s="149" t="s">
        <v>2859</v>
      </c>
      <c r="C1641" s="149">
        <v>1</v>
      </c>
      <c r="D1641" s="149" t="s">
        <v>1855</v>
      </c>
      <c r="E1641" s="151"/>
      <c r="F1641" s="152"/>
      <c r="G1641" s="151"/>
      <c r="H1641" s="152"/>
      <c r="I1641" s="151"/>
      <c r="J1641" s="152"/>
      <c r="K1641" s="151"/>
      <c r="L1641" s="152"/>
      <c r="M1641" s="150" t="s">
        <v>52</v>
      </c>
    </row>
    <row r="1642" spans="1:13" ht="30" customHeight="1">
      <c r="A1642" s="149" t="s">
        <v>10133</v>
      </c>
      <c r="B1642" s="149" t="s">
        <v>10170</v>
      </c>
      <c r="C1642" s="149">
        <v>1</v>
      </c>
      <c r="D1642" s="149" t="s">
        <v>10129</v>
      </c>
      <c r="E1642" s="151">
        <v>16350</v>
      </c>
      <c r="F1642" s="152">
        <v>16350</v>
      </c>
      <c r="G1642" s="151">
        <v>126885</v>
      </c>
      <c r="H1642" s="152">
        <v>126885</v>
      </c>
      <c r="I1642" s="151">
        <v>180893</v>
      </c>
      <c r="J1642" s="152">
        <v>180893</v>
      </c>
      <c r="K1642" s="151">
        <v>324128</v>
      </c>
      <c r="L1642" s="152">
        <v>324128</v>
      </c>
      <c r="M1642" s="150" t="s">
        <v>52</v>
      </c>
    </row>
    <row r="1643" spans="1:13" ht="30" customHeight="1">
      <c r="A1643" s="149" t="s">
        <v>9908</v>
      </c>
      <c r="B1643" s="149" t="s">
        <v>9909</v>
      </c>
      <c r="C1643" s="149">
        <v>1</v>
      </c>
      <c r="D1643" s="149" t="s">
        <v>9894</v>
      </c>
      <c r="E1643" s="151">
        <v>0</v>
      </c>
      <c r="F1643" s="152">
        <v>0</v>
      </c>
      <c r="G1643" s="151">
        <v>0</v>
      </c>
      <c r="H1643" s="152">
        <v>111024.3</v>
      </c>
      <c r="I1643" s="151">
        <v>0</v>
      </c>
      <c r="J1643" s="152">
        <v>0</v>
      </c>
      <c r="K1643" s="151">
        <v>0</v>
      </c>
      <c r="L1643" s="152">
        <v>111024.3</v>
      </c>
      <c r="M1643" s="150" t="s">
        <v>9907</v>
      </c>
    </row>
    <row r="1644" spans="1:13" ht="30" customHeight="1">
      <c r="A1644" s="149" t="s">
        <v>9910</v>
      </c>
      <c r="B1644" s="149" t="s">
        <v>9911</v>
      </c>
      <c r="C1644" s="149">
        <v>1</v>
      </c>
      <c r="D1644" s="149" t="s">
        <v>9894</v>
      </c>
      <c r="E1644" s="151">
        <v>0</v>
      </c>
      <c r="F1644" s="152">
        <v>4087.5</v>
      </c>
      <c r="G1644" s="151">
        <v>0</v>
      </c>
      <c r="H1644" s="152">
        <v>0</v>
      </c>
      <c r="I1644" s="151">
        <v>0</v>
      </c>
      <c r="J1644" s="152">
        <v>0</v>
      </c>
      <c r="K1644" s="151">
        <v>0</v>
      </c>
      <c r="L1644" s="152">
        <v>4087.5</v>
      </c>
      <c r="M1644" s="150" t="s">
        <v>9907</v>
      </c>
    </row>
    <row r="1645" spans="1:13" ht="30" customHeight="1">
      <c r="A1645" s="149" t="s">
        <v>9912</v>
      </c>
      <c r="B1645" s="149" t="s">
        <v>9913</v>
      </c>
      <c r="C1645" s="149">
        <v>1</v>
      </c>
      <c r="D1645" s="149" t="s">
        <v>9894</v>
      </c>
      <c r="E1645" s="151">
        <v>0</v>
      </c>
      <c r="F1645" s="152">
        <v>0</v>
      </c>
      <c r="G1645" s="151">
        <v>0</v>
      </c>
      <c r="H1645" s="152">
        <v>0</v>
      </c>
      <c r="I1645" s="151">
        <v>0</v>
      </c>
      <c r="J1645" s="152">
        <v>45223.199999999997</v>
      </c>
      <c r="K1645" s="151">
        <v>0</v>
      </c>
      <c r="L1645" s="152">
        <v>45223.199999999997</v>
      </c>
      <c r="M1645" s="150" t="s">
        <v>9907</v>
      </c>
    </row>
    <row r="1646" spans="1:13" ht="30" customHeight="1">
      <c r="A1646" s="149" t="s">
        <v>9914</v>
      </c>
      <c r="B1646" s="149" t="s">
        <v>9915</v>
      </c>
      <c r="C1646" s="149">
        <v>1</v>
      </c>
      <c r="D1646" s="149" t="s">
        <v>9894</v>
      </c>
      <c r="E1646" s="151">
        <v>0</v>
      </c>
      <c r="F1646" s="152">
        <v>0</v>
      </c>
      <c r="G1646" s="151">
        <v>0</v>
      </c>
      <c r="H1646" s="152">
        <v>71372.7</v>
      </c>
      <c r="I1646" s="151">
        <v>0</v>
      </c>
      <c r="J1646" s="152">
        <v>0</v>
      </c>
      <c r="K1646" s="151">
        <v>0</v>
      </c>
      <c r="L1646" s="152">
        <v>71372.7</v>
      </c>
      <c r="M1646" s="150" t="s">
        <v>9907</v>
      </c>
    </row>
    <row r="1647" spans="1:13" ht="30" customHeight="1">
      <c r="A1647" s="149" t="s">
        <v>9860</v>
      </c>
      <c r="B1647" s="149"/>
      <c r="C1647" s="149"/>
      <c r="D1647" s="149"/>
      <c r="E1647" s="151"/>
      <c r="F1647" s="152">
        <v>20437</v>
      </c>
      <c r="G1647" s="151"/>
      <c r="H1647" s="152">
        <v>309282</v>
      </c>
      <c r="I1647" s="151"/>
      <c r="J1647" s="152">
        <v>226116</v>
      </c>
      <c r="K1647" s="151"/>
      <c r="L1647" s="152">
        <v>555835</v>
      </c>
      <c r="M1647" s="150"/>
    </row>
    <row r="1648" spans="1:13" ht="30" customHeight="1">
      <c r="A1648" s="149"/>
      <c r="B1648" s="149"/>
      <c r="C1648" s="149"/>
      <c r="D1648" s="149"/>
      <c r="E1648" s="151"/>
      <c r="F1648" s="152"/>
      <c r="G1648" s="151"/>
      <c r="H1648" s="152"/>
      <c r="I1648" s="151"/>
      <c r="J1648" s="152"/>
      <c r="K1648" s="151"/>
      <c r="L1648" s="152"/>
      <c r="M1648" s="150"/>
    </row>
    <row r="1649" spans="1:13" ht="30" customHeight="1">
      <c r="A1649" s="149" t="s">
        <v>10417</v>
      </c>
      <c r="B1649" s="149" t="s">
        <v>2883</v>
      </c>
      <c r="C1649" s="149">
        <v>1</v>
      </c>
      <c r="D1649" s="149" t="s">
        <v>1855</v>
      </c>
      <c r="E1649" s="151"/>
      <c r="F1649" s="152"/>
      <c r="G1649" s="151"/>
      <c r="H1649" s="152"/>
      <c r="I1649" s="151"/>
      <c r="J1649" s="152"/>
      <c r="K1649" s="151"/>
      <c r="L1649" s="152"/>
      <c r="M1649" s="150" t="s">
        <v>52</v>
      </c>
    </row>
    <row r="1650" spans="1:13" ht="30" customHeight="1">
      <c r="A1650" s="149" t="s">
        <v>10133</v>
      </c>
      <c r="B1650" s="149" t="s">
        <v>10174</v>
      </c>
      <c r="C1650" s="149">
        <v>1</v>
      </c>
      <c r="D1650" s="149" t="s">
        <v>10129</v>
      </c>
      <c r="E1650" s="151">
        <v>18167</v>
      </c>
      <c r="F1650" s="152">
        <v>18167</v>
      </c>
      <c r="G1650" s="151">
        <v>140985</v>
      </c>
      <c r="H1650" s="152">
        <v>140985</v>
      </c>
      <c r="I1650" s="151">
        <v>200995</v>
      </c>
      <c r="J1650" s="152">
        <v>200995</v>
      </c>
      <c r="K1650" s="151">
        <v>360147</v>
      </c>
      <c r="L1650" s="152">
        <v>360147</v>
      </c>
      <c r="M1650" s="150" t="s">
        <v>52</v>
      </c>
    </row>
    <row r="1651" spans="1:13" ht="30" customHeight="1">
      <c r="A1651" s="149" t="s">
        <v>9908</v>
      </c>
      <c r="B1651" s="149" t="s">
        <v>9909</v>
      </c>
      <c r="C1651" s="149">
        <v>1</v>
      </c>
      <c r="D1651" s="149" t="s">
        <v>9894</v>
      </c>
      <c r="E1651" s="151">
        <v>0</v>
      </c>
      <c r="F1651" s="152">
        <v>0</v>
      </c>
      <c r="G1651" s="151">
        <v>0</v>
      </c>
      <c r="H1651" s="152">
        <v>123361.8</v>
      </c>
      <c r="I1651" s="151">
        <v>0</v>
      </c>
      <c r="J1651" s="152">
        <v>0</v>
      </c>
      <c r="K1651" s="151">
        <v>0</v>
      </c>
      <c r="L1651" s="152">
        <v>123361.8</v>
      </c>
      <c r="M1651" s="150" t="s">
        <v>9907</v>
      </c>
    </row>
    <row r="1652" spans="1:13" ht="30" customHeight="1">
      <c r="A1652" s="149" t="s">
        <v>9910</v>
      </c>
      <c r="B1652" s="149" t="s">
        <v>9911</v>
      </c>
      <c r="C1652" s="149">
        <v>1</v>
      </c>
      <c r="D1652" s="149" t="s">
        <v>9894</v>
      </c>
      <c r="E1652" s="151">
        <v>0</v>
      </c>
      <c r="F1652" s="152">
        <v>4541.7</v>
      </c>
      <c r="G1652" s="151">
        <v>0</v>
      </c>
      <c r="H1652" s="152">
        <v>0</v>
      </c>
      <c r="I1652" s="151">
        <v>0</v>
      </c>
      <c r="J1652" s="152">
        <v>0</v>
      </c>
      <c r="K1652" s="151">
        <v>0</v>
      </c>
      <c r="L1652" s="152">
        <v>4541.7</v>
      </c>
      <c r="M1652" s="150" t="s">
        <v>9907</v>
      </c>
    </row>
    <row r="1653" spans="1:13" ht="30" customHeight="1">
      <c r="A1653" s="149" t="s">
        <v>9912</v>
      </c>
      <c r="B1653" s="149" t="s">
        <v>9913</v>
      </c>
      <c r="C1653" s="149">
        <v>1</v>
      </c>
      <c r="D1653" s="149" t="s">
        <v>9894</v>
      </c>
      <c r="E1653" s="151">
        <v>0</v>
      </c>
      <c r="F1653" s="152">
        <v>0</v>
      </c>
      <c r="G1653" s="151">
        <v>0</v>
      </c>
      <c r="H1653" s="152">
        <v>0</v>
      </c>
      <c r="I1653" s="151">
        <v>0</v>
      </c>
      <c r="J1653" s="152">
        <v>50248.7</v>
      </c>
      <c r="K1653" s="151">
        <v>0</v>
      </c>
      <c r="L1653" s="152">
        <v>50248.7</v>
      </c>
      <c r="M1653" s="150" t="s">
        <v>9907</v>
      </c>
    </row>
    <row r="1654" spans="1:13" ht="30" customHeight="1">
      <c r="A1654" s="149" t="s">
        <v>9914</v>
      </c>
      <c r="B1654" s="149" t="s">
        <v>9915</v>
      </c>
      <c r="C1654" s="149">
        <v>1</v>
      </c>
      <c r="D1654" s="149" t="s">
        <v>9894</v>
      </c>
      <c r="E1654" s="151">
        <v>0</v>
      </c>
      <c r="F1654" s="152">
        <v>0</v>
      </c>
      <c r="G1654" s="151">
        <v>0</v>
      </c>
      <c r="H1654" s="152">
        <v>79304</v>
      </c>
      <c r="I1654" s="151">
        <v>0</v>
      </c>
      <c r="J1654" s="152">
        <v>0</v>
      </c>
      <c r="K1654" s="151">
        <v>0</v>
      </c>
      <c r="L1654" s="152">
        <v>79304</v>
      </c>
      <c r="M1654" s="150" t="s">
        <v>9907</v>
      </c>
    </row>
    <row r="1655" spans="1:13" ht="30" customHeight="1">
      <c r="A1655" s="149" t="s">
        <v>9860</v>
      </c>
      <c r="B1655" s="149"/>
      <c r="C1655" s="149"/>
      <c r="D1655" s="149"/>
      <c r="E1655" s="151"/>
      <c r="F1655" s="152">
        <v>22708</v>
      </c>
      <c r="G1655" s="151"/>
      <c r="H1655" s="152">
        <v>343650</v>
      </c>
      <c r="I1655" s="151"/>
      <c r="J1655" s="152">
        <v>251243</v>
      </c>
      <c r="K1655" s="151"/>
      <c r="L1655" s="152">
        <v>617601</v>
      </c>
      <c r="M1655" s="150"/>
    </row>
    <row r="1656" spans="1:13" ht="30" customHeight="1">
      <c r="A1656" s="149"/>
      <c r="B1656" s="149"/>
      <c r="C1656" s="149"/>
      <c r="D1656" s="149"/>
      <c r="E1656" s="151"/>
      <c r="F1656" s="152"/>
      <c r="G1656" s="151"/>
      <c r="H1656" s="152"/>
      <c r="I1656" s="151"/>
      <c r="J1656" s="152"/>
      <c r="K1656" s="151"/>
      <c r="L1656" s="152"/>
      <c r="M1656" s="150"/>
    </row>
    <row r="1657" spans="1:13" ht="30" customHeight="1">
      <c r="A1657" s="149" t="s">
        <v>10418</v>
      </c>
      <c r="B1657" s="149" t="s">
        <v>2911</v>
      </c>
      <c r="C1657" s="149">
        <v>1</v>
      </c>
      <c r="D1657" s="149" t="s">
        <v>1855</v>
      </c>
      <c r="E1657" s="151"/>
      <c r="F1657" s="152"/>
      <c r="G1657" s="151"/>
      <c r="H1657" s="152"/>
      <c r="I1657" s="151"/>
      <c r="J1657" s="152"/>
      <c r="K1657" s="151"/>
      <c r="L1657" s="152"/>
      <c r="M1657" s="150" t="s">
        <v>52</v>
      </c>
    </row>
    <row r="1658" spans="1:13" ht="30" customHeight="1">
      <c r="A1658" s="149" t="s">
        <v>10133</v>
      </c>
      <c r="B1658" s="149" t="s">
        <v>10182</v>
      </c>
      <c r="C1658" s="149">
        <v>1</v>
      </c>
      <c r="D1658" s="149" t="s">
        <v>10129</v>
      </c>
      <c r="E1658" s="151">
        <v>21800</v>
      </c>
      <c r="F1658" s="152">
        <v>21800</v>
      </c>
      <c r="G1658" s="151">
        <v>169180</v>
      </c>
      <c r="H1658" s="152">
        <v>169180</v>
      </c>
      <c r="I1658" s="151">
        <v>241191</v>
      </c>
      <c r="J1658" s="152">
        <v>241191</v>
      </c>
      <c r="K1658" s="151">
        <v>432171</v>
      </c>
      <c r="L1658" s="152">
        <v>432171</v>
      </c>
      <c r="M1658" s="150" t="s">
        <v>52</v>
      </c>
    </row>
    <row r="1659" spans="1:13" ht="30" customHeight="1">
      <c r="A1659" s="149" t="s">
        <v>9908</v>
      </c>
      <c r="B1659" s="149" t="s">
        <v>9909</v>
      </c>
      <c r="C1659" s="149">
        <v>1</v>
      </c>
      <c r="D1659" s="149" t="s">
        <v>9894</v>
      </c>
      <c r="E1659" s="151">
        <v>0</v>
      </c>
      <c r="F1659" s="152">
        <v>0</v>
      </c>
      <c r="G1659" s="151">
        <v>0</v>
      </c>
      <c r="H1659" s="152">
        <v>148032.5</v>
      </c>
      <c r="I1659" s="151">
        <v>0</v>
      </c>
      <c r="J1659" s="152">
        <v>0</v>
      </c>
      <c r="K1659" s="151">
        <v>0</v>
      </c>
      <c r="L1659" s="152">
        <v>148032.5</v>
      </c>
      <c r="M1659" s="150" t="s">
        <v>9907</v>
      </c>
    </row>
    <row r="1660" spans="1:13" ht="30" customHeight="1">
      <c r="A1660" s="149" t="s">
        <v>9910</v>
      </c>
      <c r="B1660" s="149" t="s">
        <v>9911</v>
      </c>
      <c r="C1660" s="149">
        <v>1</v>
      </c>
      <c r="D1660" s="149" t="s">
        <v>9894</v>
      </c>
      <c r="E1660" s="151">
        <v>0</v>
      </c>
      <c r="F1660" s="152">
        <v>5450</v>
      </c>
      <c r="G1660" s="151">
        <v>0</v>
      </c>
      <c r="H1660" s="152">
        <v>0</v>
      </c>
      <c r="I1660" s="151">
        <v>0</v>
      </c>
      <c r="J1660" s="152">
        <v>0</v>
      </c>
      <c r="K1660" s="151">
        <v>0</v>
      </c>
      <c r="L1660" s="152">
        <v>5450</v>
      </c>
      <c r="M1660" s="150" t="s">
        <v>9907</v>
      </c>
    </row>
    <row r="1661" spans="1:13" ht="30" customHeight="1">
      <c r="A1661" s="149" t="s">
        <v>9912</v>
      </c>
      <c r="B1661" s="149" t="s">
        <v>9913</v>
      </c>
      <c r="C1661" s="149">
        <v>1</v>
      </c>
      <c r="D1661" s="149" t="s">
        <v>9894</v>
      </c>
      <c r="E1661" s="151">
        <v>0</v>
      </c>
      <c r="F1661" s="152">
        <v>0</v>
      </c>
      <c r="G1661" s="151">
        <v>0</v>
      </c>
      <c r="H1661" s="152">
        <v>0</v>
      </c>
      <c r="I1661" s="151">
        <v>0</v>
      </c>
      <c r="J1661" s="152">
        <v>60297.7</v>
      </c>
      <c r="K1661" s="151">
        <v>0</v>
      </c>
      <c r="L1661" s="152">
        <v>60297.7</v>
      </c>
      <c r="M1661" s="150" t="s">
        <v>9907</v>
      </c>
    </row>
    <row r="1662" spans="1:13" ht="30" customHeight="1">
      <c r="A1662" s="149" t="s">
        <v>9914</v>
      </c>
      <c r="B1662" s="149" t="s">
        <v>9915</v>
      </c>
      <c r="C1662" s="149">
        <v>1</v>
      </c>
      <c r="D1662" s="149" t="s">
        <v>9894</v>
      </c>
      <c r="E1662" s="151">
        <v>0</v>
      </c>
      <c r="F1662" s="152">
        <v>0</v>
      </c>
      <c r="G1662" s="151">
        <v>0</v>
      </c>
      <c r="H1662" s="152">
        <v>95163.7</v>
      </c>
      <c r="I1662" s="151">
        <v>0</v>
      </c>
      <c r="J1662" s="152">
        <v>0</v>
      </c>
      <c r="K1662" s="151">
        <v>0</v>
      </c>
      <c r="L1662" s="152">
        <v>95163.7</v>
      </c>
      <c r="M1662" s="150" t="s">
        <v>9907</v>
      </c>
    </row>
    <row r="1663" spans="1:13" ht="30" customHeight="1">
      <c r="A1663" s="149" t="s">
        <v>9860</v>
      </c>
      <c r="B1663" s="149"/>
      <c r="C1663" s="149"/>
      <c r="D1663" s="149"/>
      <c r="E1663" s="151"/>
      <c r="F1663" s="152">
        <v>27250</v>
      </c>
      <c r="G1663" s="151"/>
      <c r="H1663" s="152">
        <v>412376</v>
      </c>
      <c r="I1663" s="151"/>
      <c r="J1663" s="152">
        <v>301488</v>
      </c>
      <c r="K1663" s="151"/>
      <c r="L1663" s="152">
        <v>741114</v>
      </c>
      <c r="M1663" s="150"/>
    </row>
    <row r="1664" spans="1:13" ht="30" customHeight="1">
      <c r="A1664" s="149"/>
      <c r="B1664" s="149"/>
      <c r="C1664" s="149"/>
      <c r="D1664" s="149"/>
      <c r="E1664" s="151"/>
      <c r="F1664" s="152"/>
      <c r="G1664" s="151"/>
      <c r="H1664" s="152"/>
      <c r="I1664" s="151"/>
      <c r="J1664" s="152"/>
      <c r="K1664" s="151"/>
      <c r="L1664" s="152"/>
      <c r="M1664" s="150"/>
    </row>
    <row r="1665" spans="1:13" ht="30" customHeight="1">
      <c r="A1665" s="149" t="s">
        <v>10419</v>
      </c>
      <c r="B1665" s="149" t="s">
        <v>2959</v>
      </c>
      <c r="C1665" s="149">
        <v>1</v>
      </c>
      <c r="D1665" s="149" t="s">
        <v>65</v>
      </c>
      <c r="E1665" s="151"/>
      <c r="F1665" s="152"/>
      <c r="G1665" s="151"/>
      <c r="H1665" s="152"/>
      <c r="I1665" s="151"/>
      <c r="J1665" s="152"/>
      <c r="K1665" s="151"/>
      <c r="L1665" s="152"/>
      <c r="M1665" s="150" t="s">
        <v>52</v>
      </c>
    </row>
    <row r="1666" spans="1:13" ht="30" customHeight="1">
      <c r="A1666" s="149" t="s">
        <v>9853</v>
      </c>
      <c r="B1666" s="149" t="s">
        <v>10215</v>
      </c>
      <c r="C1666" s="149">
        <v>1</v>
      </c>
      <c r="D1666" s="149" t="s">
        <v>9855</v>
      </c>
      <c r="E1666" s="151">
        <v>31</v>
      </c>
      <c r="F1666" s="152">
        <v>31</v>
      </c>
      <c r="G1666" s="151">
        <v>170</v>
      </c>
      <c r="H1666" s="152">
        <v>170</v>
      </c>
      <c r="I1666" s="151">
        <v>22</v>
      </c>
      <c r="J1666" s="152">
        <v>22</v>
      </c>
      <c r="K1666" s="151">
        <v>223</v>
      </c>
      <c r="L1666" s="152">
        <v>223</v>
      </c>
      <c r="M1666" s="150" t="s">
        <v>52</v>
      </c>
    </row>
    <row r="1667" spans="1:13" ht="30" customHeight="1">
      <c r="A1667" s="149" t="s">
        <v>9908</v>
      </c>
      <c r="B1667" s="149" t="s">
        <v>9909</v>
      </c>
      <c r="C1667" s="149">
        <v>1</v>
      </c>
      <c r="D1667" s="149" t="s">
        <v>9894</v>
      </c>
      <c r="E1667" s="151">
        <v>0</v>
      </c>
      <c r="F1667" s="152">
        <v>0</v>
      </c>
      <c r="G1667" s="151">
        <v>0</v>
      </c>
      <c r="H1667" s="152">
        <v>148.69999999999999</v>
      </c>
      <c r="I1667" s="151">
        <v>0</v>
      </c>
      <c r="J1667" s="152">
        <v>0</v>
      </c>
      <c r="K1667" s="151">
        <v>0</v>
      </c>
      <c r="L1667" s="152">
        <v>148.69999999999999</v>
      </c>
      <c r="M1667" s="150" t="s">
        <v>9907</v>
      </c>
    </row>
    <row r="1668" spans="1:13" ht="30" customHeight="1">
      <c r="A1668" s="149" t="s">
        <v>9910</v>
      </c>
      <c r="B1668" s="149" t="s">
        <v>9911</v>
      </c>
      <c r="C1668" s="149">
        <v>1</v>
      </c>
      <c r="D1668" s="149" t="s">
        <v>9894</v>
      </c>
      <c r="E1668" s="151">
        <v>0</v>
      </c>
      <c r="F1668" s="152">
        <v>7.7</v>
      </c>
      <c r="G1668" s="151">
        <v>0</v>
      </c>
      <c r="H1668" s="152">
        <v>0</v>
      </c>
      <c r="I1668" s="151">
        <v>0</v>
      </c>
      <c r="J1668" s="152">
        <v>0</v>
      </c>
      <c r="K1668" s="151">
        <v>0</v>
      </c>
      <c r="L1668" s="152">
        <v>7.7</v>
      </c>
      <c r="M1668" s="150" t="s">
        <v>9907</v>
      </c>
    </row>
    <row r="1669" spans="1:13" ht="30" customHeight="1">
      <c r="A1669" s="149" t="s">
        <v>9912</v>
      </c>
      <c r="B1669" s="149" t="s">
        <v>9913</v>
      </c>
      <c r="C1669" s="149">
        <v>1</v>
      </c>
      <c r="D1669" s="149" t="s">
        <v>9894</v>
      </c>
      <c r="E1669" s="151">
        <v>0</v>
      </c>
      <c r="F1669" s="152">
        <v>0</v>
      </c>
      <c r="G1669" s="151">
        <v>0</v>
      </c>
      <c r="H1669" s="152">
        <v>0</v>
      </c>
      <c r="I1669" s="151">
        <v>0</v>
      </c>
      <c r="J1669" s="152">
        <v>5.5</v>
      </c>
      <c r="K1669" s="151">
        <v>0</v>
      </c>
      <c r="L1669" s="152">
        <v>5.5</v>
      </c>
      <c r="M1669" s="150" t="s">
        <v>9907</v>
      </c>
    </row>
    <row r="1670" spans="1:13" ht="30" customHeight="1">
      <c r="A1670" s="149" t="s">
        <v>9914</v>
      </c>
      <c r="B1670" s="149" t="s">
        <v>9915</v>
      </c>
      <c r="C1670" s="149">
        <v>1</v>
      </c>
      <c r="D1670" s="149" t="s">
        <v>9894</v>
      </c>
      <c r="E1670" s="151">
        <v>0</v>
      </c>
      <c r="F1670" s="152">
        <v>0</v>
      </c>
      <c r="G1670" s="151">
        <v>0</v>
      </c>
      <c r="H1670" s="152">
        <v>95.6</v>
      </c>
      <c r="I1670" s="151">
        <v>0</v>
      </c>
      <c r="J1670" s="152">
        <v>0</v>
      </c>
      <c r="K1670" s="151">
        <v>0</v>
      </c>
      <c r="L1670" s="152">
        <v>95.6</v>
      </c>
      <c r="M1670" s="150" t="s">
        <v>9907</v>
      </c>
    </row>
    <row r="1671" spans="1:13" ht="30" customHeight="1">
      <c r="A1671" s="149" t="s">
        <v>9860</v>
      </c>
      <c r="B1671" s="149"/>
      <c r="C1671" s="149"/>
      <c r="D1671" s="149"/>
      <c r="E1671" s="151"/>
      <c r="F1671" s="152">
        <v>38</v>
      </c>
      <c r="G1671" s="151"/>
      <c r="H1671" s="152">
        <v>414</v>
      </c>
      <c r="I1671" s="151"/>
      <c r="J1671" s="152">
        <v>27</v>
      </c>
      <c r="K1671" s="151"/>
      <c r="L1671" s="152">
        <v>479</v>
      </c>
      <c r="M1671" s="150"/>
    </row>
    <row r="1672" spans="1:13" ht="30" customHeight="1">
      <c r="A1672" s="149"/>
      <c r="B1672" s="149"/>
      <c r="C1672" s="149"/>
      <c r="D1672" s="149"/>
      <c r="E1672" s="151"/>
      <c r="F1672" s="152"/>
      <c r="G1672" s="151"/>
      <c r="H1672" s="152"/>
      <c r="I1672" s="151"/>
      <c r="J1672" s="152"/>
      <c r="K1672" s="151"/>
      <c r="L1672" s="152"/>
      <c r="M1672" s="150"/>
    </row>
    <row r="1673" spans="1:13" ht="30" customHeight="1">
      <c r="A1673" s="149" t="s">
        <v>10420</v>
      </c>
      <c r="B1673" s="149" t="s">
        <v>2959</v>
      </c>
      <c r="C1673" s="149">
        <v>1</v>
      </c>
      <c r="D1673" s="149" t="s">
        <v>65</v>
      </c>
      <c r="E1673" s="151"/>
      <c r="F1673" s="152"/>
      <c r="G1673" s="151"/>
      <c r="H1673" s="152"/>
      <c r="I1673" s="151"/>
      <c r="J1673" s="152"/>
      <c r="K1673" s="151"/>
      <c r="L1673" s="152"/>
      <c r="M1673" s="150" t="s">
        <v>52</v>
      </c>
    </row>
    <row r="1674" spans="1:13" ht="30" customHeight="1">
      <c r="A1674" s="149" t="s">
        <v>9856</v>
      </c>
      <c r="B1674" s="149" t="s">
        <v>10215</v>
      </c>
      <c r="C1674" s="149">
        <v>1</v>
      </c>
      <c r="D1674" s="149" t="s">
        <v>9855</v>
      </c>
      <c r="E1674" s="151">
        <v>54</v>
      </c>
      <c r="F1674" s="152">
        <v>54</v>
      </c>
      <c r="G1674" s="151">
        <v>330</v>
      </c>
      <c r="H1674" s="152">
        <v>330</v>
      </c>
      <c r="I1674" s="151">
        <v>127</v>
      </c>
      <c r="J1674" s="152">
        <v>127</v>
      </c>
      <c r="K1674" s="151">
        <v>511</v>
      </c>
      <c r="L1674" s="152">
        <v>511</v>
      </c>
      <c r="M1674" s="150" t="s">
        <v>52</v>
      </c>
    </row>
    <row r="1675" spans="1:13" ht="30" customHeight="1">
      <c r="A1675" s="149" t="s">
        <v>9908</v>
      </c>
      <c r="B1675" s="149" t="s">
        <v>9909</v>
      </c>
      <c r="C1675" s="149">
        <v>1</v>
      </c>
      <c r="D1675" s="149" t="s">
        <v>9894</v>
      </c>
      <c r="E1675" s="151">
        <v>0</v>
      </c>
      <c r="F1675" s="152">
        <v>0</v>
      </c>
      <c r="G1675" s="151">
        <v>0</v>
      </c>
      <c r="H1675" s="152">
        <v>288.7</v>
      </c>
      <c r="I1675" s="151">
        <v>0</v>
      </c>
      <c r="J1675" s="152">
        <v>0</v>
      </c>
      <c r="K1675" s="151">
        <v>0</v>
      </c>
      <c r="L1675" s="152">
        <v>288.7</v>
      </c>
      <c r="M1675" s="150" t="s">
        <v>9907</v>
      </c>
    </row>
    <row r="1676" spans="1:13" ht="30" customHeight="1">
      <c r="A1676" s="149" t="s">
        <v>9910</v>
      </c>
      <c r="B1676" s="149" t="s">
        <v>9911</v>
      </c>
      <c r="C1676" s="149">
        <v>1</v>
      </c>
      <c r="D1676" s="149" t="s">
        <v>9894</v>
      </c>
      <c r="E1676" s="151">
        <v>0</v>
      </c>
      <c r="F1676" s="152">
        <v>13.5</v>
      </c>
      <c r="G1676" s="151">
        <v>0</v>
      </c>
      <c r="H1676" s="152">
        <v>0</v>
      </c>
      <c r="I1676" s="151">
        <v>0</v>
      </c>
      <c r="J1676" s="152">
        <v>0</v>
      </c>
      <c r="K1676" s="151">
        <v>0</v>
      </c>
      <c r="L1676" s="152">
        <v>13.5</v>
      </c>
      <c r="M1676" s="150" t="s">
        <v>9907</v>
      </c>
    </row>
    <row r="1677" spans="1:13" ht="30" customHeight="1">
      <c r="A1677" s="149" t="s">
        <v>9912</v>
      </c>
      <c r="B1677" s="149" t="s">
        <v>9913</v>
      </c>
      <c r="C1677" s="149">
        <v>1</v>
      </c>
      <c r="D1677" s="149" t="s">
        <v>9894</v>
      </c>
      <c r="E1677" s="151">
        <v>0</v>
      </c>
      <c r="F1677" s="152">
        <v>0</v>
      </c>
      <c r="G1677" s="151">
        <v>0</v>
      </c>
      <c r="H1677" s="152">
        <v>0</v>
      </c>
      <c r="I1677" s="151">
        <v>0</v>
      </c>
      <c r="J1677" s="152">
        <v>31.7</v>
      </c>
      <c r="K1677" s="151">
        <v>0</v>
      </c>
      <c r="L1677" s="152">
        <v>31.7</v>
      </c>
      <c r="M1677" s="150" t="s">
        <v>9907</v>
      </c>
    </row>
    <row r="1678" spans="1:13" ht="30" customHeight="1">
      <c r="A1678" s="149" t="s">
        <v>9914</v>
      </c>
      <c r="B1678" s="149" t="s">
        <v>9915</v>
      </c>
      <c r="C1678" s="149">
        <v>1</v>
      </c>
      <c r="D1678" s="149" t="s">
        <v>9894</v>
      </c>
      <c r="E1678" s="151">
        <v>0</v>
      </c>
      <c r="F1678" s="152">
        <v>0</v>
      </c>
      <c r="G1678" s="151">
        <v>0</v>
      </c>
      <c r="H1678" s="152">
        <v>185.6</v>
      </c>
      <c r="I1678" s="151">
        <v>0</v>
      </c>
      <c r="J1678" s="152">
        <v>0</v>
      </c>
      <c r="K1678" s="151">
        <v>0</v>
      </c>
      <c r="L1678" s="152">
        <v>185.6</v>
      </c>
      <c r="M1678" s="150" t="s">
        <v>9907</v>
      </c>
    </row>
    <row r="1679" spans="1:13" ht="30" customHeight="1">
      <c r="A1679" s="149" t="s">
        <v>9860</v>
      </c>
      <c r="B1679" s="149"/>
      <c r="C1679" s="149"/>
      <c r="D1679" s="149"/>
      <c r="E1679" s="151"/>
      <c r="F1679" s="152">
        <v>67</v>
      </c>
      <c r="G1679" s="151"/>
      <c r="H1679" s="152">
        <v>804</v>
      </c>
      <c r="I1679" s="151"/>
      <c r="J1679" s="152">
        <v>158</v>
      </c>
      <c r="K1679" s="151"/>
      <c r="L1679" s="152">
        <v>1029</v>
      </c>
      <c r="M1679" s="150"/>
    </row>
    <row r="1680" spans="1:13" ht="30" customHeight="1">
      <c r="A1680" s="149"/>
      <c r="B1680" s="149"/>
      <c r="C1680" s="149"/>
      <c r="D1680" s="149"/>
      <c r="E1680" s="151"/>
      <c r="F1680" s="152"/>
      <c r="G1680" s="151"/>
      <c r="H1680" s="152"/>
      <c r="I1680" s="151"/>
      <c r="J1680" s="152"/>
      <c r="K1680" s="151"/>
      <c r="L1680" s="152"/>
      <c r="M1680" s="150"/>
    </row>
    <row r="1681" spans="1:13" ht="30" customHeight="1">
      <c r="A1681" s="149" t="s">
        <v>10421</v>
      </c>
      <c r="B1681" s="149" t="s">
        <v>1242</v>
      </c>
      <c r="C1681" s="149">
        <v>1</v>
      </c>
      <c r="D1681" s="149" t="s">
        <v>960</v>
      </c>
      <c r="E1681" s="151"/>
      <c r="F1681" s="152"/>
      <c r="G1681" s="151"/>
      <c r="H1681" s="152"/>
      <c r="I1681" s="151"/>
      <c r="J1681" s="152"/>
      <c r="K1681" s="151"/>
      <c r="L1681" s="152"/>
      <c r="M1681" s="150" t="s">
        <v>52</v>
      </c>
    </row>
    <row r="1682" spans="1:13" ht="30" customHeight="1">
      <c r="A1682" s="149" t="s">
        <v>9848</v>
      </c>
      <c r="B1682" s="149" t="s">
        <v>9849</v>
      </c>
      <c r="C1682" s="149">
        <v>1</v>
      </c>
      <c r="D1682" s="149" t="s">
        <v>9850</v>
      </c>
      <c r="E1682" s="151">
        <v>23372</v>
      </c>
      <c r="F1682" s="152">
        <v>23372</v>
      </c>
      <c r="G1682" s="151">
        <v>779075</v>
      </c>
      <c r="H1682" s="152">
        <v>779075</v>
      </c>
      <c r="I1682" s="151">
        <v>0</v>
      </c>
      <c r="J1682" s="152">
        <v>0</v>
      </c>
      <c r="K1682" s="151">
        <v>802447</v>
      </c>
      <c r="L1682" s="152">
        <v>802447</v>
      </c>
      <c r="M1682" s="150" t="s">
        <v>52</v>
      </c>
    </row>
    <row r="1683" spans="1:13" ht="30" customHeight="1">
      <c r="A1683" s="149" t="s">
        <v>9908</v>
      </c>
      <c r="B1683" s="149" t="s">
        <v>9909</v>
      </c>
      <c r="C1683" s="149">
        <v>1</v>
      </c>
      <c r="D1683" s="149" t="s">
        <v>9894</v>
      </c>
      <c r="E1683" s="151">
        <v>0</v>
      </c>
      <c r="F1683" s="152">
        <v>0</v>
      </c>
      <c r="G1683" s="151">
        <v>0</v>
      </c>
      <c r="H1683" s="152">
        <v>681690.6</v>
      </c>
      <c r="I1683" s="151">
        <v>0</v>
      </c>
      <c r="J1683" s="152">
        <v>0</v>
      </c>
      <c r="K1683" s="151">
        <v>0</v>
      </c>
      <c r="L1683" s="152">
        <v>681690.6</v>
      </c>
      <c r="M1683" s="150" t="s">
        <v>9907</v>
      </c>
    </row>
    <row r="1684" spans="1:13" ht="30" customHeight="1">
      <c r="A1684" s="149" t="s">
        <v>9910</v>
      </c>
      <c r="B1684" s="149" t="s">
        <v>9911</v>
      </c>
      <c r="C1684" s="149">
        <v>1</v>
      </c>
      <c r="D1684" s="149" t="s">
        <v>9894</v>
      </c>
      <c r="E1684" s="151">
        <v>0</v>
      </c>
      <c r="F1684" s="152">
        <v>5843</v>
      </c>
      <c r="G1684" s="151">
        <v>0</v>
      </c>
      <c r="H1684" s="152">
        <v>0</v>
      </c>
      <c r="I1684" s="151">
        <v>0</v>
      </c>
      <c r="J1684" s="152">
        <v>0</v>
      </c>
      <c r="K1684" s="151">
        <v>0</v>
      </c>
      <c r="L1684" s="152">
        <v>5843</v>
      </c>
      <c r="M1684" s="150" t="s">
        <v>9907</v>
      </c>
    </row>
    <row r="1685" spans="1:13" ht="30" customHeight="1">
      <c r="A1685" s="149" t="s">
        <v>9912</v>
      </c>
      <c r="B1685" s="149" t="s">
        <v>9913</v>
      </c>
      <c r="C1685" s="149">
        <v>1</v>
      </c>
      <c r="D1685" s="149" t="s">
        <v>9894</v>
      </c>
      <c r="E1685" s="151">
        <v>0</v>
      </c>
      <c r="F1685" s="152">
        <v>0</v>
      </c>
      <c r="G1685" s="151">
        <v>0</v>
      </c>
      <c r="H1685" s="152">
        <v>0</v>
      </c>
      <c r="I1685" s="151">
        <v>0</v>
      </c>
      <c r="J1685" s="152">
        <v>0</v>
      </c>
      <c r="K1685" s="151">
        <v>0</v>
      </c>
      <c r="L1685" s="152">
        <v>0</v>
      </c>
      <c r="M1685" s="150" t="s">
        <v>9907</v>
      </c>
    </row>
    <row r="1686" spans="1:13" ht="30" customHeight="1">
      <c r="A1686" s="149" t="s">
        <v>9914</v>
      </c>
      <c r="B1686" s="149" t="s">
        <v>9915</v>
      </c>
      <c r="C1686" s="149">
        <v>1</v>
      </c>
      <c r="D1686" s="149" t="s">
        <v>9894</v>
      </c>
      <c r="E1686" s="151">
        <v>0</v>
      </c>
      <c r="F1686" s="152">
        <v>0</v>
      </c>
      <c r="G1686" s="151">
        <v>0</v>
      </c>
      <c r="H1686" s="152">
        <v>438229.6</v>
      </c>
      <c r="I1686" s="151">
        <v>0</v>
      </c>
      <c r="J1686" s="152">
        <v>0</v>
      </c>
      <c r="K1686" s="151">
        <v>0</v>
      </c>
      <c r="L1686" s="152">
        <v>438229.6</v>
      </c>
      <c r="M1686" s="150" t="s">
        <v>9907</v>
      </c>
    </row>
    <row r="1687" spans="1:13" ht="30" customHeight="1">
      <c r="A1687" s="149" t="s">
        <v>9860</v>
      </c>
      <c r="B1687" s="149"/>
      <c r="C1687" s="149"/>
      <c r="D1687" s="149"/>
      <c r="E1687" s="151"/>
      <c r="F1687" s="152">
        <v>29215</v>
      </c>
      <c r="G1687" s="151"/>
      <c r="H1687" s="152">
        <v>1898995</v>
      </c>
      <c r="I1687" s="151"/>
      <c r="J1687" s="152">
        <v>0</v>
      </c>
      <c r="K1687" s="151"/>
      <c r="L1687" s="152">
        <v>1928210</v>
      </c>
      <c r="M1687" s="150"/>
    </row>
    <row r="1688" spans="1:13" ht="30" customHeight="1">
      <c r="A1688" s="149"/>
      <c r="B1688" s="149"/>
      <c r="C1688" s="149"/>
      <c r="D1688" s="149"/>
      <c r="E1688" s="151"/>
      <c r="F1688" s="152"/>
      <c r="G1688" s="151"/>
      <c r="H1688" s="152"/>
      <c r="I1688" s="151"/>
      <c r="J1688" s="152"/>
      <c r="K1688" s="151"/>
      <c r="L1688" s="152"/>
      <c r="M1688" s="150"/>
    </row>
    <row r="1689" spans="1:13" ht="30" customHeight="1">
      <c r="A1689" s="149" t="s">
        <v>10422</v>
      </c>
      <c r="B1689" s="149" t="s">
        <v>3335</v>
      </c>
      <c r="C1689" s="149">
        <v>1</v>
      </c>
      <c r="D1689" s="149" t="s">
        <v>960</v>
      </c>
      <c r="E1689" s="151"/>
      <c r="F1689" s="152"/>
      <c r="G1689" s="151"/>
      <c r="H1689" s="152"/>
      <c r="I1689" s="151"/>
      <c r="J1689" s="152"/>
      <c r="K1689" s="151"/>
      <c r="L1689" s="152"/>
      <c r="M1689" s="150" t="s">
        <v>52</v>
      </c>
    </row>
    <row r="1690" spans="1:13" ht="30" customHeight="1">
      <c r="A1690" s="149" t="s">
        <v>9848</v>
      </c>
      <c r="B1690" s="149" t="s">
        <v>9870</v>
      </c>
      <c r="C1690" s="149">
        <v>1</v>
      </c>
      <c r="D1690" s="149" t="s">
        <v>9850</v>
      </c>
      <c r="E1690" s="151">
        <v>28047</v>
      </c>
      <c r="F1690" s="152">
        <v>28047</v>
      </c>
      <c r="G1690" s="151">
        <v>934918</v>
      </c>
      <c r="H1690" s="152">
        <v>934918</v>
      </c>
      <c r="I1690" s="151">
        <v>0</v>
      </c>
      <c r="J1690" s="152">
        <v>0</v>
      </c>
      <c r="K1690" s="151">
        <v>962965</v>
      </c>
      <c r="L1690" s="152">
        <v>962965</v>
      </c>
      <c r="M1690" s="150" t="s">
        <v>52</v>
      </c>
    </row>
    <row r="1691" spans="1:13" ht="30" customHeight="1">
      <c r="A1691" s="149" t="s">
        <v>9908</v>
      </c>
      <c r="B1691" s="149" t="s">
        <v>9909</v>
      </c>
      <c r="C1691" s="149">
        <v>1</v>
      </c>
      <c r="D1691" s="149" t="s">
        <v>9894</v>
      </c>
      <c r="E1691" s="151">
        <v>0</v>
      </c>
      <c r="F1691" s="152">
        <v>0</v>
      </c>
      <c r="G1691" s="151">
        <v>0</v>
      </c>
      <c r="H1691" s="152">
        <v>818053.2</v>
      </c>
      <c r="I1691" s="151">
        <v>0</v>
      </c>
      <c r="J1691" s="152">
        <v>0</v>
      </c>
      <c r="K1691" s="151">
        <v>0</v>
      </c>
      <c r="L1691" s="152">
        <v>818053.2</v>
      </c>
      <c r="M1691" s="150" t="s">
        <v>9907</v>
      </c>
    </row>
    <row r="1692" spans="1:13" ht="30" customHeight="1">
      <c r="A1692" s="149" t="s">
        <v>9910</v>
      </c>
      <c r="B1692" s="149" t="s">
        <v>9911</v>
      </c>
      <c r="C1692" s="149">
        <v>1</v>
      </c>
      <c r="D1692" s="149" t="s">
        <v>9894</v>
      </c>
      <c r="E1692" s="151">
        <v>0</v>
      </c>
      <c r="F1692" s="152">
        <v>7011.7</v>
      </c>
      <c r="G1692" s="151">
        <v>0</v>
      </c>
      <c r="H1692" s="152">
        <v>0</v>
      </c>
      <c r="I1692" s="151">
        <v>0</v>
      </c>
      <c r="J1692" s="152">
        <v>0</v>
      </c>
      <c r="K1692" s="151">
        <v>0</v>
      </c>
      <c r="L1692" s="152">
        <v>7011.7</v>
      </c>
      <c r="M1692" s="150" t="s">
        <v>9907</v>
      </c>
    </row>
    <row r="1693" spans="1:13" ht="30" customHeight="1">
      <c r="A1693" s="149" t="s">
        <v>9912</v>
      </c>
      <c r="B1693" s="149" t="s">
        <v>9913</v>
      </c>
      <c r="C1693" s="149">
        <v>1</v>
      </c>
      <c r="D1693" s="149" t="s">
        <v>9894</v>
      </c>
      <c r="E1693" s="151">
        <v>0</v>
      </c>
      <c r="F1693" s="152">
        <v>0</v>
      </c>
      <c r="G1693" s="151">
        <v>0</v>
      </c>
      <c r="H1693" s="152">
        <v>0</v>
      </c>
      <c r="I1693" s="151">
        <v>0</v>
      </c>
      <c r="J1693" s="152">
        <v>0</v>
      </c>
      <c r="K1693" s="151">
        <v>0</v>
      </c>
      <c r="L1693" s="152">
        <v>0</v>
      </c>
      <c r="M1693" s="150" t="s">
        <v>9907</v>
      </c>
    </row>
    <row r="1694" spans="1:13" ht="30" customHeight="1">
      <c r="A1694" s="149" t="s">
        <v>9914</v>
      </c>
      <c r="B1694" s="149" t="s">
        <v>9915</v>
      </c>
      <c r="C1694" s="149">
        <v>1</v>
      </c>
      <c r="D1694" s="149" t="s">
        <v>9894</v>
      </c>
      <c r="E1694" s="151">
        <v>0</v>
      </c>
      <c r="F1694" s="152">
        <v>0</v>
      </c>
      <c r="G1694" s="151">
        <v>0</v>
      </c>
      <c r="H1694" s="152">
        <v>525891.30000000005</v>
      </c>
      <c r="I1694" s="151">
        <v>0</v>
      </c>
      <c r="J1694" s="152">
        <v>0</v>
      </c>
      <c r="K1694" s="151">
        <v>0</v>
      </c>
      <c r="L1694" s="152">
        <v>525891.30000000005</v>
      </c>
      <c r="M1694" s="150" t="s">
        <v>9907</v>
      </c>
    </row>
    <row r="1695" spans="1:13" ht="30" customHeight="1">
      <c r="A1695" s="149" t="s">
        <v>9860</v>
      </c>
      <c r="B1695" s="149"/>
      <c r="C1695" s="149"/>
      <c r="D1695" s="149"/>
      <c r="E1695" s="151"/>
      <c r="F1695" s="152">
        <v>35058</v>
      </c>
      <c r="G1695" s="151"/>
      <c r="H1695" s="152">
        <v>2278862</v>
      </c>
      <c r="I1695" s="151"/>
      <c r="J1695" s="152">
        <v>0</v>
      </c>
      <c r="K1695" s="151"/>
      <c r="L1695" s="152">
        <v>2313920</v>
      </c>
      <c r="M1695" s="150"/>
    </row>
    <row r="1696" spans="1:13" ht="30" customHeight="1">
      <c r="A1696" s="149"/>
      <c r="B1696" s="149"/>
      <c r="C1696" s="149"/>
      <c r="D1696" s="149"/>
      <c r="E1696" s="151"/>
      <c r="F1696" s="152"/>
      <c r="G1696" s="151"/>
      <c r="H1696" s="152"/>
      <c r="I1696" s="151"/>
      <c r="J1696" s="152"/>
      <c r="K1696" s="151"/>
      <c r="L1696" s="152"/>
      <c r="M1696" s="150"/>
    </row>
    <row r="1697" spans="1:13" ht="30" customHeight="1">
      <c r="A1697" s="149" t="s">
        <v>10423</v>
      </c>
      <c r="B1697" s="149" t="s">
        <v>3471</v>
      </c>
      <c r="C1697" s="149">
        <v>1</v>
      </c>
      <c r="D1697" s="149" t="s">
        <v>1855</v>
      </c>
      <c r="E1697" s="151"/>
      <c r="F1697" s="152"/>
      <c r="G1697" s="151"/>
      <c r="H1697" s="152"/>
      <c r="I1697" s="151"/>
      <c r="J1697" s="152"/>
      <c r="K1697" s="151"/>
      <c r="L1697" s="152"/>
      <c r="M1697" s="150" t="s">
        <v>52</v>
      </c>
    </row>
    <row r="1698" spans="1:13" ht="30" customHeight="1">
      <c r="A1698" s="149" t="s">
        <v>10133</v>
      </c>
      <c r="B1698" s="149" t="s">
        <v>10280</v>
      </c>
      <c r="C1698" s="149">
        <v>1</v>
      </c>
      <c r="D1698" s="149" t="s">
        <v>10129</v>
      </c>
      <c r="E1698" s="151">
        <v>20892</v>
      </c>
      <c r="F1698" s="152">
        <v>20892</v>
      </c>
      <c r="G1698" s="151">
        <v>162133</v>
      </c>
      <c r="H1698" s="152">
        <v>162133</v>
      </c>
      <c r="I1698" s="151">
        <v>231144</v>
      </c>
      <c r="J1698" s="152">
        <v>231144</v>
      </c>
      <c r="K1698" s="151">
        <v>414169</v>
      </c>
      <c r="L1698" s="152">
        <v>414169</v>
      </c>
      <c r="M1698" s="150" t="s">
        <v>52</v>
      </c>
    </row>
    <row r="1699" spans="1:13" ht="30" customHeight="1">
      <c r="A1699" s="149" t="s">
        <v>9908</v>
      </c>
      <c r="B1699" s="149" t="s">
        <v>9909</v>
      </c>
      <c r="C1699" s="149">
        <v>1</v>
      </c>
      <c r="D1699" s="149" t="s">
        <v>9894</v>
      </c>
      <c r="E1699" s="151">
        <v>0</v>
      </c>
      <c r="F1699" s="152">
        <v>0</v>
      </c>
      <c r="G1699" s="151">
        <v>0</v>
      </c>
      <c r="H1699" s="152">
        <v>141866.29999999999</v>
      </c>
      <c r="I1699" s="151">
        <v>0</v>
      </c>
      <c r="J1699" s="152">
        <v>0</v>
      </c>
      <c r="K1699" s="151">
        <v>0</v>
      </c>
      <c r="L1699" s="152">
        <v>141866.29999999999</v>
      </c>
      <c r="M1699" s="150" t="s">
        <v>9907</v>
      </c>
    </row>
    <row r="1700" spans="1:13" ht="30" customHeight="1">
      <c r="A1700" s="149" t="s">
        <v>9910</v>
      </c>
      <c r="B1700" s="149" t="s">
        <v>9911</v>
      </c>
      <c r="C1700" s="149">
        <v>1</v>
      </c>
      <c r="D1700" s="149" t="s">
        <v>9894</v>
      </c>
      <c r="E1700" s="151">
        <v>0</v>
      </c>
      <c r="F1700" s="152">
        <v>5223</v>
      </c>
      <c r="G1700" s="151">
        <v>0</v>
      </c>
      <c r="H1700" s="152">
        <v>0</v>
      </c>
      <c r="I1700" s="151">
        <v>0</v>
      </c>
      <c r="J1700" s="152">
        <v>0</v>
      </c>
      <c r="K1700" s="151">
        <v>0</v>
      </c>
      <c r="L1700" s="152">
        <v>5223</v>
      </c>
      <c r="M1700" s="150" t="s">
        <v>9907</v>
      </c>
    </row>
    <row r="1701" spans="1:13" ht="30" customHeight="1">
      <c r="A1701" s="149" t="s">
        <v>9912</v>
      </c>
      <c r="B1701" s="149" t="s">
        <v>9913</v>
      </c>
      <c r="C1701" s="149">
        <v>1</v>
      </c>
      <c r="D1701" s="149" t="s">
        <v>9894</v>
      </c>
      <c r="E1701" s="151">
        <v>0</v>
      </c>
      <c r="F1701" s="152">
        <v>0</v>
      </c>
      <c r="G1701" s="151">
        <v>0</v>
      </c>
      <c r="H1701" s="152">
        <v>0</v>
      </c>
      <c r="I1701" s="151">
        <v>0</v>
      </c>
      <c r="J1701" s="152">
        <v>57786</v>
      </c>
      <c r="K1701" s="151">
        <v>0</v>
      </c>
      <c r="L1701" s="152">
        <v>57786</v>
      </c>
      <c r="M1701" s="150" t="s">
        <v>9907</v>
      </c>
    </row>
    <row r="1702" spans="1:13" ht="30" customHeight="1">
      <c r="A1702" s="149" t="s">
        <v>9914</v>
      </c>
      <c r="B1702" s="149" t="s">
        <v>9915</v>
      </c>
      <c r="C1702" s="149">
        <v>1</v>
      </c>
      <c r="D1702" s="149" t="s">
        <v>9894</v>
      </c>
      <c r="E1702" s="151">
        <v>0</v>
      </c>
      <c r="F1702" s="152">
        <v>0</v>
      </c>
      <c r="G1702" s="151">
        <v>0</v>
      </c>
      <c r="H1702" s="152">
        <v>91199.7</v>
      </c>
      <c r="I1702" s="151">
        <v>0</v>
      </c>
      <c r="J1702" s="152">
        <v>0</v>
      </c>
      <c r="K1702" s="151">
        <v>0</v>
      </c>
      <c r="L1702" s="152">
        <v>91199.7</v>
      </c>
      <c r="M1702" s="150" t="s">
        <v>9907</v>
      </c>
    </row>
    <row r="1703" spans="1:13" ht="30" customHeight="1">
      <c r="A1703" s="149" t="s">
        <v>9860</v>
      </c>
      <c r="B1703" s="149"/>
      <c r="C1703" s="149"/>
      <c r="D1703" s="149"/>
      <c r="E1703" s="151"/>
      <c r="F1703" s="152">
        <v>26115</v>
      </c>
      <c r="G1703" s="151"/>
      <c r="H1703" s="152">
        <v>395199</v>
      </c>
      <c r="I1703" s="151"/>
      <c r="J1703" s="152">
        <v>288930</v>
      </c>
      <c r="K1703" s="151"/>
      <c r="L1703" s="152">
        <v>710244</v>
      </c>
      <c r="M1703" s="150"/>
    </row>
    <row r="1704" spans="1:13" ht="30" customHeight="1">
      <c r="A1704" s="149"/>
      <c r="B1704" s="149"/>
      <c r="C1704" s="149"/>
      <c r="D1704" s="149"/>
      <c r="E1704" s="151"/>
      <c r="F1704" s="152"/>
      <c r="G1704" s="151"/>
      <c r="H1704" s="152"/>
      <c r="I1704" s="151"/>
      <c r="J1704" s="152"/>
      <c r="K1704" s="151"/>
      <c r="L1704" s="152"/>
      <c r="M1704" s="150"/>
    </row>
    <row r="1705" spans="1:13" ht="30" customHeight="1">
      <c r="A1705" s="149" t="s">
        <v>10424</v>
      </c>
      <c r="B1705" s="149" t="s">
        <v>52</v>
      </c>
      <c r="C1705" s="149">
        <v>1</v>
      </c>
      <c r="D1705" s="149" t="s">
        <v>58</v>
      </c>
      <c r="E1705" s="151"/>
      <c r="F1705" s="152"/>
      <c r="G1705" s="151"/>
      <c r="H1705" s="152"/>
      <c r="I1705" s="151"/>
      <c r="J1705" s="152"/>
      <c r="K1705" s="151"/>
      <c r="L1705" s="152"/>
      <c r="M1705" s="150" t="s">
        <v>52</v>
      </c>
    </row>
    <row r="1706" spans="1:13" ht="30" customHeight="1">
      <c r="A1706" s="149" t="s">
        <v>10425</v>
      </c>
      <c r="B1706" s="149" t="s">
        <v>10075</v>
      </c>
      <c r="C1706" s="149">
        <v>2</v>
      </c>
      <c r="D1706" s="149" t="s">
        <v>9968</v>
      </c>
      <c r="E1706" s="151">
        <v>13929</v>
      </c>
      <c r="F1706" s="152">
        <v>27858</v>
      </c>
      <c r="G1706" s="151">
        <v>85730</v>
      </c>
      <c r="H1706" s="152">
        <v>171460</v>
      </c>
      <c r="I1706" s="151">
        <v>15315</v>
      </c>
      <c r="J1706" s="152">
        <v>30630</v>
      </c>
      <c r="K1706" s="151">
        <v>114974</v>
      </c>
      <c r="L1706" s="152">
        <v>229948</v>
      </c>
      <c r="M1706" s="150" t="s">
        <v>52</v>
      </c>
    </row>
    <row r="1707" spans="1:13" ht="30" customHeight="1">
      <c r="A1707" s="149" t="s">
        <v>10425</v>
      </c>
      <c r="B1707" s="149" t="s">
        <v>10080</v>
      </c>
      <c r="C1707" s="149">
        <v>2</v>
      </c>
      <c r="D1707" s="149" t="s">
        <v>9968</v>
      </c>
      <c r="E1707" s="151">
        <v>25950</v>
      </c>
      <c r="F1707" s="152">
        <v>51900</v>
      </c>
      <c r="G1707" s="151">
        <v>96765</v>
      </c>
      <c r="H1707" s="152">
        <v>193530</v>
      </c>
      <c r="I1707" s="151">
        <v>19504</v>
      </c>
      <c r="J1707" s="152">
        <v>39008</v>
      </c>
      <c r="K1707" s="151">
        <v>142219</v>
      </c>
      <c r="L1707" s="152">
        <v>284438</v>
      </c>
      <c r="M1707" s="150" t="s">
        <v>52</v>
      </c>
    </row>
    <row r="1708" spans="1:13" ht="30" customHeight="1">
      <c r="A1708" s="149" t="s">
        <v>10425</v>
      </c>
      <c r="B1708" s="149" t="s">
        <v>10426</v>
      </c>
      <c r="C1708" s="149">
        <v>2</v>
      </c>
      <c r="D1708" s="149" t="s">
        <v>9968</v>
      </c>
      <c r="E1708" s="151">
        <v>16096</v>
      </c>
      <c r="F1708" s="152">
        <v>32192</v>
      </c>
      <c r="G1708" s="151">
        <v>93299</v>
      </c>
      <c r="H1708" s="152">
        <v>186598</v>
      </c>
      <c r="I1708" s="151">
        <v>15973</v>
      </c>
      <c r="J1708" s="152">
        <v>31946</v>
      </c>
      <c r="K1708" s="151">
        <v>125368</v>
      </c>
      <c r="L1708" s="152">
        <v>250736</v>
      </c>
      <c r="M1708" s="150" t="s">
        <v>52</v>
      </c>
    </row>
    <row r="1709" spans="1:13" ht="30" customHeight="1">
      <c r="A1709" s="149" t="s">
        <v>10425</v>
      </c>
      <c r="B1709" s="149" t="s">
        <v>10088</v>
      </c>
      <c r="C1709" s="149">
        <v>2</v>
      </c>
      <c r="D1709" s="149" t="s">
        <v>9968</v>
      </c>
      <c r="E1709" s="151">
        <v>28117</v>
      </c>
      <c r="F1709" s="152">
        <v>56234</v>
      </c>
      <c r="G1709" s="151">
        <v>104334</v>
      </c>
      <c r="H1709" s="152">
        <v>208668</v>
      </c>
      <c r="I1709" s="151">
        <v>20162</v>
      </c>
      <c r="J1709" s="152">
        <v>40324</v>
      </c>
      <c r="K1709" s="151">
        <v>152613</v>
      </c>
      <c r="L1709" s="152">
        <v>305226</v>
      </c>
      <c r="M1709" s="150" t="s">
        <v>52</v>
      </c>
    </row>
    <row r="1710" spans="1:13" ht="30" customHeight="1">
      <c r="A1710" s="149" t="s">
        <v>10427</v>
      </c>
      <c r="B1710" s="149" t="s">
        <v>10075</v>
      </c>
      <c r="C1710" s="149">
        <v>2</v>
      </c>
      <c r="D1710" s="149" t="s">
        <v>9968</v>
      </c>
      <c r="E1710" s="151">
        <v>188225</v>
      </c>
      <c r="F1710" s="152">
        <v>376450</v>
      </c>
      <c r="G1710" s="151">
        <v>89857</v>
      </c>
      <c r="H1710" s="152">
        <v>179714</v>
      </c>
      <c r="I1710" s="151">
        <v>297</v>
      </c>
      <c r="J1710" s="152">
        <v>594</v>
      </c>
      <c r="K1710" s="151">
        <v>278379</v>
      </c>
      <c r="L1710" s="152">
        <v>556758</v>
      </c>
      <c r="M1710" s="150" t="s">
        <v>52</v>
      </c>
    </row>
    <row r="1711" spans="1:13" ht="30" customHeight="1">
      <c r="A1711" s="149" t="s">
        <v>10427</v>
      </c>
      <c r="B1711" s="149" t="s">
        <v>10080</v>
      </c>
      <c r="C1711" s="149">
        <v>2</v>
      </c>
      <c r="D1711" s="149" t="s">
        <v>9968</v>
      </c>
      <c r="E1711" s="151">
        <v>217146</v>
      </c>
      <c r="F1711" s="152">
        <v>434292</v>
      </c>
      <c r="G1711" s="151">
        <v>100892</v>
      </c>
      <c r="H1711" s="152">
        <v>201784</v>
      </c>
      <c r="I1711" s="151">
        <v>4486</v>
      </c>
      <c r="J1711" s="152">
        <v>8972</v>
      </c>
      <c r="K1711" s="151">
        <v>322524</v>
      </c>
      <c r="L1711" s="152">
        <v>645048</v>
      </c>
      <c r="M1711" s="150" t="s">
        <v>52</v>
      </c>
    </row>
    <row r="1712" spans="1:13" ht="30" customHeight="1">
      <c r="A1712" s="149" t="s">
        <v>10427</v>
      </c>
      <c r="B1712" s="149" t="s">
        <v>10426</v>
      </c>
      <c r="C1712" s="149">
        <v>2</v>
      </c>
      <c r="D1712" s="149" t="s">
        <v>9968</v>
      </c>
      <c r="E1712" s="151">
        <v>202959</v>
      </c>
      <c r="F1712" s="152">
        <v>405918</v>
      </c>
      <c r="G1712" s="151">
        <v>90239</v>
      </c>
      <c r="H1712" s="152">
        <v>180478</v>
      </c>
      <c r="I1712" s="151">
        <v>310</v>
      </c>
      <c r="J1712" s="152">
        <v>620</v>
      </c>
      <c r="K1712" s="151">
        <v>293508</v>
      </c>
      <c r="L1712" s="152">
        <v>587016</v>
      </c>
      <c r="M1712" s="150" t="s">
        <v>52</v>
      </c>
    </row>
    <row r="1713" spans="1:13" ht="30" customHeight="1">
      <c r="A1713" s="149" t="s">
        <v>10427</v>
      </c>
      <c r="B1713" s="149" t="s">
        <v>10088</v>
      </c>
      <c r="C1713" s="149">
        <v>2</v>
      </c>
      <c r="D1713" s="149" t="s">
        <v>9968</v>
      </c>
      <c r="E1713" s="151">
        <v>231880</v>
      </c>
      <c r="F1713" s="152">
        <v>463760</v>
      </c>
      <c r="G1713" s="151">
        <v>101274</v>
      </c>
      <c r="H1713" s="152">
        <v>202548</v>
      </c>
      <c r="I1713" s="151">
        <v>4499</v>
      </c>
      <c r="J1713" s="152">
        <v>8998</v>
      </c>
      <c r="K1713" s="151">
        <v>337653</v>
      </c>
      <c r="L1713" s="152">
        <v>675306</v>
      </c>
      <c r="M1713" s="150" t="s">
        <v>52</v>
      </c>
    </row>
    <row r="1714" spans="1:13" ht="30" customHeight="1">
      <c r="A1714" s="149" t="s">
        <v>10428</v>
      </c>
      <c r="B1714" s="149" t="s">
        <v>6674</v>
      </c>
      <c r="C1714" s="149">
        <v>1</v>
      </c>
      <c r="D1714" s="149" t="s">
        <v>10101</v>
      </c>
      <c r="E1714" s="151">
        <v>8052</v>
      </c>
      <c r="F1714" s="152">
        <v>8052</v>
      </c>
      <c r="G1714" s="151">
        <v>37560</v>
      </c>
      <c r="H1714" s="152">
        <v>37560</v>
      </c>
      <c r="I1714" s="151">
        <v>770648</v>
      </c>
      <c r="J1714" s="152">
        <v>770648</v>
      </c>
      <c r="K1714" s="151">
        <v>816260</v>
      </c>
      <c r="L1714" s="152">
        <v>816260</v>
      </c>
      <c r="M1714" s="150" t="s">
        <v>52</v>
      </c>
    </row>
    <row r="1715" spans="1:13" ht="30" customHeight="1">
      <c r="A1715" s="149" t="s">
        <v>10429</v>
      </c>
      <c r="B1715" s="149" t="s">
        <v>10430</v>
      </c>
      <c r="C1715" s="149">
        <v>28</v>
      </c>
      <c r="D1715" s="149" t="s">
        <v>10349</v>
      </c>
      <c r="E1715" s="151">
        <v>0</v>
      </c>
      <c r="F1715" s="152">
        <v>0</v>
      </c>
      <c r="G1715" s="151">
        <v>0</v>
      </c>
      <c r="H1715" s="152">
        <v>0</v>
      </c>
      <c r="I1715" s="151">
        <v>1394</v>
      </c>
      <c r="J1715" s="152">
        <v>39032</v>
      </c>
      <c r="K1715" s="151">
        <v>1394</v>
      </c>
      <c r="L1715" s="152">
        <v>39032</v>
      </c>
      <c r="M1715" s="150" t="s">
        <v>52</v>
      </c>
    </row>
    <row r="1716" spans="1:13" ht="30" customHeight="1">
      <c r="A1716" s="149" t="s">
        <v>10429</v>
      </c>
      <c r="B1716" s="149" t="s">
        <v>10431</v>
      </c>
      <c r="C1716" s="149">
        <v>10</v>
      </c>
      <c r="D1716" s="149" t="s">
        <v>10349</v>
      </c>
      <c r="E1716" s="151">
        <v>0</v>
      </c>
      <c r="F1716" s="152">
        <v>0</v>
      </c>
      <c r="G1716" s="151">
        <v>0</v>
      </c>
      <c r="H1716" s="152">
        <v>0</v>
      </c>
      <c r="I1716" s="151">
        <v>1394</v>
      </c>
      <c r="J1716" s="152">
        <v>13940</v>
      </c>
      <c r="K1716" s="151">
        <v>1394</v>
      </c>
      <c r="L1716" s="152">
        <v>13940</v>
      </c>
      <c r="M1716" s="150" t="s">
        <v>52</v>
      </c>
    </row>
    <row r="1717" spans="1:13" ht="30" customHeight="1">
      <c r="A1717" s="149" t="s">
        <v>10432</v>
      </c>
      <c r="B1717" s="149" t="s">
        <v>10433</v>
      </c>
      <c r="C1717" s="149">
        <v>28</v>
      </c>
      <c r="D1717" s="149" t="s">
        <v>10349</v>
      </c>
      <c r="E1717" s="151">
        <v>0</v>
      </c>
      <c r="F1717" s="152">
        <v>0</v>
      </c>
      <c r="G1717" s="151">
        <v>0</v>
      </c>
      <c r="H1717" s="152">
        <v>0</v>
      </c>
      <c r="I1717" s="151">
        <v>7240</v>
      </c>
      <c r="J1717" s="152">
        <v>202720</v>
      </c>
      <c r="K1717" s="151">
        <v>7240</v>
      </c>
      <c r="L1717" s="152">
        <v>202720</v>
      </c>
      <c r="M1717" s="150" t="s">
        <v>52</v>
      </c>
    </row>
    <row r="1718" spans="1:13" ht="30" customHeight="1">
      <c r="A1718" s="149" t="s">
        <v>10432</v>
      </c>
      <c r="B1718" s="149" t="s">
        <v>10434</v>
      </c>
      <c r="C1718" s="149">
        <v>10</v>
      </c>
      <c r="D1718" s="149" t="s">
        <v>10349</v>
      </c>
      <c r="E1718" s="151">
        <v>0</v>
      </c>
      <c r="F1718" s="152">
        <v>0</v>
      </c>
      <c r="G1718" s="151">
        <v>0</v>
      </c>
      <c r="H1718" s="152">
        <v>0</v>
      </c>
      <c r="I1718" s="151">
        <v>7240</v>
      </c>
      <c r="J1718" s="152">
        <v>72400</v>
      </c>
      <c r="K1718" s="151">
        <v>7240</v>
      </c>
      <c r="L1718" s="152">
        <v>72400</v>
      </c>
      <c r="M1718" s="150" t="s">
        <v>52</v>
      </c>
    </row>
    <row r="1719" spans="1:13" ht="30" customHeight="1">
      <c r="A1719" s="149" t="s">
        <v>10435</v>
      </c>
      <c r="B1719" s="149" t="s">
        <v>10436</v>
      </c>
      <c r="C1719" s="149">
        <v>19</v>
      </c>
      <c r="D1719" s="149" t="s">
        <v>10349</v>
      </c>
      <c r="E1719" s="151">
        <v>0</v>
      </c>
      <c r="F1719" s="152">
        <v>0</v>
      </c>
      <c r="G1719" s="151">
        <v>0</v>
      </c>
      <c r="H1719" s="152">
        <v>0</v>
      </c>
      <c r="I1719" s="151">
        <v>11809</v>
      </c>
      <c r="J1719" s="152">
        <v>224371</v>
      </c>
      <c r="K1719" s="151">
        <v>11809</v>
      </c>
      <c r="L1719" s="152">
        <v>224371</v>
      </c>
      <c r="M1719" s="150" t="s">
        <v>52</v>
      </c>
    </row>
    <row r="1720" spans="1:13" ht="30" customHeight="1">
      <c r="A1720" s="149" t="s">
        <v>10437</v>
      </c>
      <c r="B1720" s="149" t="s">
        <v>10438</v>
      </c>
      <c r="C1720" s="149">
        <v>28</v>
      </c>
      <c r="D1720" s="149" t="s">
        <v>10349</v>
      </c>
      <c r="E1720" s="151">
        <v>0</v>
      </c>
      <c r="F1720" s="152">
        <v>0</v>
      </c>
      <c r="G1720" s="151">
        <v>0</v>
      </c>
      <c r="H1720" s="152">
        <v>0</v>
      </c>
      <c r="I1720" s="151">
        <v>4200</v>
      </c>
      <c r="J1720" s="152">
        <v>117600</v>
      </c>
      <c r="K1720" s="151">
        <v>4200</v>
      </c>
      <c r="L1720" s="152">
        <v>117600</v>
      </c>
      <c r="M1720" s="150" t="s">
        <v>52</v>
      </c>
    </row>
    <row r="1721" spans="1:13" ht="30" customHeight="1">
      <c r="A1721" s="149" t="s">
        <v>10439</v>
      </c>
      <c r="B1721" s="149" t="s">
        <v>10436</v>
      </c>
      <c r="C1721" s="149">
        <v>28</v>
      </c>
      <c r="D1721" s="149" t="s">
        <v>10349</v>
      </c>
      <c r="E1721" s="151">
        <v>0</v>
      </c>
      <c r="F1721" s="152">
        <v>0</v>
      </c>
      <c r="G1721" s="151">
        <v>0</v>
      </c>
      <c r="H1721" s="152">
        <v>0</v>
      </c>
      <c r="I1721" s="151">
        <v>83834</v>
      </c>
      <c r="J1721" s="152">
        <v>2347352</v>
      </c>
      <c r="K1721" s="151">
        <v>83834</v>
      </c>
      <c r="L1721" s="152">
        <v>2347352</v>
      </c>
      <c r="M1721" s="150" t="s">
        <v>52</v>
      </c>
    </row>
    <row r="1722" spans="1:13" ht="30" customHeight="1">
      <c r="A1722" s="149" t="s">
        <v>10440</v>
      </c>
      <c r="B1722" s="149" t="s">
        <v>10441</v>
      </c>
      <c r="C1722" s="149">
        <v>16</v>
      </c>
      <c r="D1722" s="149" t="s">
        <v>10349</v>
      </c>
      <c r="E1722" s="151">
        <v>0</v>
      </c>
      <c r="F1722" s="152">
        <v>0</v>
      </c>
      <c r="G1722" s="151">
        <v>0</v>
      </c>
      <c r="H1722" s="152">
        <v>0</v>
      </c>
      <c r="I1722" s="151">
        <v>22403</v>
      </c>
      <c r="J1722" s="152">
        <v>358448</v>
      </c>
      <c r="K1722" s="151">
        <v>22403</v>
      </c>
      <c r="L1722" s="152">
        <v>358448</v>
      </c>
      <c r="M1722" s="150" t="s">
        <v>52</v>
      </c>
    </row>
    <row r="1723" spans="1:13" ht="30" customHeight="1">
      <c r="A1723" s="149" t="s">
        <v>10442</v>
      </c>
      <c r="B1723" s="149" t="s">
        <v>10441</v>
      </c>
      <c r="C1723" s="149">
        <v>16</v>
      </c>
      <c r="D1723" s="149" t="s">
        <v>10349</v>
      </c>
      <c r="E1723" s="151">
        <v>0</v>
      </c>
      <c r="F1723" s="152">
        <v>0</v>
      </c>
      <c r="G1723" s="151">
        <v>0</v>
      </c>
      <c r="H1723" s="152">
        <v>0</v>
      </c>
      <c r="I1723" s="151">
        <v>24131</v>
      </c>
      <c r="J1723" s="152">
        <v>386096</v>
      </c>
      <c r="K1723" s="151">
        <v>24131</v>
      </c>
      <c r="L1723" s="152">
        <v>386096</v>
      </c>
      <c r="M1723" s="150" t="s">
        <v>52</v>
      </c>
    </row>
    <row r="1724" spans="1:13" ht="30" customHeight="1">
      <c r="A1724" s="149" t="s">
        <v>10437</v>
      </c>
      <c r="B1724" s="149" t="s">
        <v>10441</v>
      </c>
      <c r="C1724" s="149">
        <v>16</v>
      </c>
      <c r="D1724" s="149" t="s">
        <v>10349</v>
      </c>
      <c r="E1724" s="151">
        <v>0</v>
      </c>
      <c r="F1724" s="152">
        <v>0</v>
      </c>
      <c r="G1724" s="151">
        <v>0</v>
      </c>
      <c r="H1724" s="152">
        <v>0</v>
      </c>
      <c r="I1724" s="151">
        <v>14066</v>
      </c>
      <c r="J1724" s="152">
        <v>225056</v>
      </c>
      <c r="K1724" s="151">
        <v>14066</v>
      </c>
      <c r="L1724" s="152">
        <v>225056</v>
      </c>
      <c r="M1724" s="150" t="s">
        <v>52</v>
      </c>
    </row>
    <row r="1725" spans="1:13" ht="30" customHeight="1">
      <c r="A1725" s="149" t="s">
        <v>10443</v>
      </c>
      <c r="B1725" s="149" t="s">
        <v>10441</v>
      </c>
      <c r="C1725" s="149">
        <v>16</v>
      </c>
      <c r="D1725" s="149" t="s">
        <v>10349</v>
      </c>
      <c r="E1725" s="151">
        <v>0</v>
      </c>
      <c r="F1725" s="152">
        <v>0</v>
      </c>
      <c r="G1725" s="151">
        <v>0</v>
      </c>
      <c r="H1725" s="152">
        <v>0</v>
      </c>
      <c r="I1725" s="151">
        <v>12445</v>
      </c>
      <c r="J1725" s="152">
        <v>199120</v>
      </c>
      <c r="K1725" s="151">
        <v>12445</v>
      </c>
      <c r="L1725" s="152">
        <v>199120</v>
      </c>
      <c r="M1725" s="150" t="s">
        <v>52</v>
      </c>
    </row>
    <row r="1726" spans="1:13" ht="30" customHeight="1">
      <c r="A1726" s="149" t="s">
        <v>10444</v>
      </c>
      <c r="B1726" s="149" t="s">
        <v>10445</v>
      </c>
      <c r="C1726" s="149">
        <v>4</v>
      </c>
      <c r="D1726" s="149" t="s">
        <v>10349</v>
      </c>
      <c r="E1726" s="151">
        <v>0</v>
      </c>
      <c r="F1726" s="152">
        <v>0</v>
      </c>
      <c r="G1726" s="151">
        <v>0</v>
      </c>
      <c r="H1726" s="152">
        <v>0</v>
      </c>
      <c r="I1726" s="151">
        <v>80000</v>
      </c>
      <c r="J1726" s="152">
        <v>320000</v>
      </c>
      <c r="K1726" s="151">
        <v>80000</v>
      </c>
      <c r="L1726" s="152">
        <v>320000</v>
      </c>
      <c r="M1726" s="150" t="s">
        <v>52</v>
      </c>
    </row>
    <row r="1727" spans="1:13" ht="30" customHeight="1">
      <c r="A1727" s="149" t="s">
        <v>10446</v>
      </c>
      <c r="B1727" s="149" t="s">
        <v>10445</v>
      </c>
      <c r="C1727" s="149">
        <v>4</v>
      </c>
      <c r="D1727" s="149" t="s">
        <v>10349</v>
      </c>
      <c r="E1727" s="151">
        <v>0</v>
      </c>
      <c r="F1727" s="152">
        <v>0</v>
      </c>
      <c r="G1727" s="151">
        <v>0</v>
      </c>
      <c r="H1727" s="152">
        <v>0</v>
      </c>
      <c r="I1727" s="151">
        <v>100000</v>
      </c>
      <c r="J1727" s="152">
        <v>400000</v>
      </c>
      <c r="K1727" s="151">
        <v>100000</v>
      </c>
      <c r="L1727" s="152">
        <v>400000</v>
      </c>
      <c r="M1727" s="150" t="s">
        <v>52</v>
      </c>
    </row>
    <row r="1728" spans="1:13" ht="30" customHeight="1">
      <c r="A1728" s="149" t="s">
        <v>10447</v>
      </c>
      <c r="B1728" s="149" t="s">
        <v>10445</v>
      </c>
      <c r="C1728" s="149">
        <v>4</v>
      </c>
      <c r="D1728" s="149" t="s">
        <v>10349</v>
      </c>
      <c r="E1728" s="151">
        <v>0</v>
      </c>
      <c r="F1728" s="152">
        <v>0</v>
      </c>
      <c r="G1728" s="151">
        <v>0</v>
      </c>
      <c r="H1728" s="152">
        <v>0</v>
      </c>
      <c r="I1728" s="151">
        <v>20000</v>
      </c>
      <c r="J1728" s="152">
        <v>80000</v>
      </c>
      <c r="K1728" s="151">
        <v>20000</v>
      </c>
      <c r="L1728" s="152">
        <v>80000</v>
      </c>
      <c r="M1728" s="150" t="s">
        <v>52</v>
      </c>
    </row>
    <row r="1729" spans="1:13" ht="30" customHeight="1">
      <c r="A1729" s="149" t="s">
        <v>10448</v>
      </c>
      <c r="B1729" s="149" t="s">
        <v>10445</v>
      </c>
      <c r="C1729" s="149">
        <v>4</v>
      </c>
      <c r="D1729" s="149" t="s">
        <v>10349</v>
      </c>
      <c r="E1729" s="151">
        <v>0</v>
      </c>
      <c r="F1729" s="152">
        <v>0</v>
      </c>
      <c r="G1729" s="151">
        <v>0</v>
      </c>
      <c r="H1729" s="152">
        <v>0</v>
      </c>
      <c r="I1729" s="151">
        <v>40000</v>
      </c>
      <c r="J1729" s="152">
        <v>160000</v>
      </c>
      <c r="K1729" s="151">
        <v>40000</v>
      </c>
      <c r="L1729" s="152">
        <v>160000</v>
      </c>
      <c r="M1729" s="150" t="s">
        <v>52</v>
      </c>
    </row>
    <row r="1730" spans="1:13" ht="30" customHeight="1">
      <c r="A1730" s="149" t="s">
        <v>10449</v>
      </c>
      <c r="B1730" s="149" t="s">
        <v>10445</v>
      </c>
      <c r="C1730" s="149">
        <v>4</v>
      </c>
      <c r="D1730" s="149" t="s">
        <v>10349</v>
      </c>
      <c r="E1730" s="151">
        <v>0</v>
      </c>
      <c r="F1730" s="152">
        <v>0</v>
      </c>
      <c r="G1730" s="151">
        <v>0</v>
      </c>
      <c r="H1730" s="152">
        <v>0</v>
      </c>
      <c r="I1730" s="151">
        <v>20000</v>
      </c>
      <c r="J1730" s="152">
        <v>80000</v>
      </c>
      <c r="K1730" s="151">
        <v>20000</v>
      </c>
      <c r="L1730" s="152">
        <v>80000</v>
      </c>
      <c r="M1730" s="150" t="s">
        <v>52</v>
      </c>
    </row>
    <row r="1731" spans="1:13" ht="30" customHeight="1">
      <c r="A1731" s="149" t="s">
        <v>9860</v>
      </c>
      <c r="B1731" s="149"/>
      <c r="C1731" s="149"/>
      <c r="D1731" s="149"/>
      <c r="E1731" s="151"/>
      <c r="F1731" s="152">
        <v>1856656</v>
      </c>
      <c r="G1731" s="151"/>
      <c r="H1731" s="152">
        <v>1562340</v>
      </c>
      <c r="I1731" s="151"/>
      <c r="J1731" s="152">
        <v>6157875</v>
      </c>
      <c r="K1731" s="151"/>
      <c r="L1731" s="152">
        <v>9576871</v>
      </c>
      <c r="M1731" s="150"/>
    </row>
    <row r="1732" spans="1:13" ht="30" customHeight="1">
      <c r="A1732" s="149"/>
      <c r="B1732" s="149"/>
      <c r="C1732" s="149"/>
      <c r="D1732" s="149"/>
      <c r="E1732" s="151"/>
      <c r="F1732" s="152"/>
      <c r="G1732" s="151"/>
      <c r="H1732" s="152"/>
      <c r="I1732" s="151"/>
      <c r="J1732" s="152"/>
      <c r="K1732" s="151"/>
      <c r="L1732" s="152"/>
      <c r="M1732" s="150"/>
    </row>
    <row r="1733" spans="1:13" ht="30" customHeight="1">
      <c r="A1733" s="149" t="s">
        <v>10450</v>
      </c>
      <c r="B1733" s="149" t="s">
        <v>3133</v>
      </c>
      <c r="C1733" s="149">
        <v>1</v>
      </c>
      <c r="D1733" s="149" t="s">
        <v>1045</v>
      </c>
      <c r="E1733" s="151"/>
      <c r="F1733" s="152"/>
      <c r="G1733" s="151"/>
      <c r="H1733" s="152"/>
      <c r="I1733" s="151"/>
      <c r="J1733" s="152"/>
      <c r="K1733" s="151"/>
      <c r="L1733" s="152"/>
      <c r="M1733" s="150" t="s">
        <v>52</v>
      </c>
    </row>
    <row r="1734" spans="1:13" ht="30" customHeight="1">
      <c r="A1734" s="149" t="s">
        <v>10451</v>
      </c>
      <c r="B1734" s="149" t="s">
        <v>10452</v>
      </c>
      <c r="C1734" s="149">
        <v>1</v>
      </c>
      <c r="D1734" s="149" t="s">
        <v>9925</v>
      </c>
      <c r="E1734" s="151">
        <v>1563</v>
      </c>
      <c r="F1734" s="152">
        <v>1563</v>
      </c>
      <c r="G1734" s="151">
        <v>7725</v>
      </c>
      <c r="H1734" s="152">
        <v>7725</v>
      </c>
      <c r="I1734" s="151">
        <v>2783</v>
      </c>
      <c r="J1734" s="152">
        <v>2783</v>
      </c>
      <c r="K1734" s="151">
        <v>12071</v>
      </c>
      <c r="L1734" s="152">
        <v>12071</v>
      </c>
      <c r="M1734" s="150" t="s">
        <v>9984</v>
      </c>
    </row>
    <row r="1735" spans="1:13" ht="30" customHeight="1">
      <c r="A1735" s="149" t="s">
        <v>9860</v>
      </c>
      <c r="B1735" s="149"/>
      <c r="C1735" s="149"/>
      <c r="D1735" s="149"/>
      <c r="E1735" s="151"/>
      <c r="F1735" s="152">
        <v>1563</v>
      </c>
      <c r="G1735" s="151"/>
      <c r="H1735" s="152">
        <v>7725</v>
      </c>
      <c r="I1735" s="151"/>
      <c r="J1735" s="152">
        <v>2783</v>
      </c>
      <c r="K1735" s="151"/>
      <c r="L1735" s="152">
        <v>12071</v>
      </c>
      <c r="M1735" s="150"/>
    </row>
    <row r="1736" spans="1:13" ht="30" customHeight="1">
      <c r="A1736" s="149"/>
      <c r="B1736" s="149"/>
      <c r="C1736" s="149"/>
      <c r="D1736" s="149"/>
      <c r="E1736" s="151"/>
      <c r="F1736" s="152"/>
      <c r="G1736" s="151"/>
      <c r="H1736" s="152"/>
      <c r="I1736" s="151"/>
      <c r="J1736" s="152"/>
      <c r="K1736" s="151"/>
      <c r="L1736" s="152"/>
      <c r="M1736" s="150"/>
    </row>
    <row r="1737" spans="1:13" ht="30" customHeight="1">
      <c r="A1737" s="149" t="s">
        <v>10453</v>
      </c>
      <c r="B1737" s="149" t="s">
        <v>1319</v>
      </c>
      <c r="C1737" s="149">
        <v>1</v>
      </c>
      <c r="D1737" s="149" t="s">
        <v>65</v>
      </c>
      <c r="E1737" s="151"/>
      <c r="F1737" s="152"/>
      <c r="G1737" s="151"/>
      <c r="H1737" s="152"/>
      <c r="I1737" s="151"/>
      <c r="J1737" s="152"/>
      <c r="K1737" s="151"/>
      <c r="L1737" s="152"/>
      <c r="M1737" s="150" t="s">
        <v>52</v>
      </c>
    </row>
    <row r="1738" spans="1:13" ht="30" customHeight="1">
      <c r="A1738" s="149" t="s">
        <v>10040</v>
      </c>
      <c r="B1738" s="149" t="s">
        <v>6674</v>
      </c>
      <c r="C1738" s="149">
        <v>0.26</v>
      </c>
      <c r="D1738" s="149" t="s">
        <v>9897</v>
      </c>
      <c r="E1738" s="151">
        <v>0</v>
      </c>
      <c r="F1738" s="152">
        <v>0</v>
      </c>
      <c r="G1738" s="151">
        <v>143509</v>
      </c>
      <c r="H1738" s="152">
        <v>37312.300000000003</v>
      </c>
      <c r="I1738" s="151">
        <v>0</v>
      </c>
      <c r="J1738" s="152">
        <v>0</v>
      </c>
      <c r="K1738" s="151">
        <v>143509</v>
      </c>
      <c r="L1738" s="152">
        <v>37312.300000000003</v>
      </c>
      <c r="M1738" s="150" t="s">
        <v>52</v>
      </c>
    </row>
    <row r="1739" spans="1:13" ht="30" customHeight="1">
      <c r="A1739" s="149" t="s">
        <v>10041</v>
      </c>
      <c r="B1739" s="149" t="s">
        <v>6674</v>
      </c>
      <c r="C1739" s="149">
        <v>0.22</v>
      </c>
      <c r="D1739" s="149" t="s">
        <v>9897</v>
      </c>
      <c r="E1739" s="151">
        <v>0</v>
      </c>
      <c r="F1739" s="152">
        <v>0</v>
      </c>
      <c r="G1739" s="151">
        <v>115272</v>
      </c>
      <c r="H1739" s="152">
        <v>25359.8</v>
      </c>
      <c r="I1739" s="151">
        <v>0</v>
      </c>
      <c r="J1739" s="152">
        <v>0</v>
      </c>
      <c r="K1739" s="151">
        <v>115272</v>
      </c>
      <c r="L1739" s="152">
        <v>25359.8</v>
      </c>
      <c r="M1739" s="150" t="s">
        <v>52</v>
      </c>
    </row>
    <row r="1740" spans="1:13" ht="30" customHeight="1">
      <c r="A1740" s="149" t="s">
        <v>9898</v>
      </c>
      <c r="B1740" s="149" t="s">
        <v>6674</v>
      </c>
      <c r="C1740" s="149">
        <v>0.12</v>
      </c>
      <c r="D1740" s="149" t="s">
        <v>9897</v>
      </c>
      <c r="E1740" s="151">
        <v>0</v>
      </c>
      <c r="F1740" s="152">
        <v>0</v>
      </c>
      <c r="G1740" s="151">
        <v>94338</v>
      </c>
      <c r="H1740" s="152">
        <v>11320.5</v>
      </c>
      <c r="I1740" s="151">
        <v>0</v>
      </c>
      <c r="J1740" s="152">
        <v>0</v>
      </c>
      <c r="K1740" s="151">
        <v>94338</v>
      </c>
      <c r="L1740" s="152">
        <v>11320.5</v>
      </c>
      <c r="M1740" s="150" t="s">
        <v>9993</v>
      </c>
    </row>
    <row r="1741" spans="1:13" ht="30" customHeight="1">
      <c r="A1741" s="149" t="s">
        <v>10067</v>
      </c>
      <c r="B1741" s="149" t="s">
        <v>10068</v>
      </c>
      <c r="C1741" s="149">
        <v>1.5880000000000001</v>
      </c>
      <c r="D1741" s="149" t="s">
        <v>10020</v>
      </c>
      <c r="E1741" s="151">
        <v>1710</v>
      </c>
      <c r="F1741" s="152">
        <v>2715.4</v>
      </c>
      <c r="G1741" s="151">
        <v>0</v>
      </c>
      <c r="H1741" s="152">
        <v>0</v>
      </c>
      <c r="I1741" s="151">
        <v>0</v>
      </c>
      <c r="J1741" s="152">
        <v>0</v>
      </c>
      <c r="K1741" s="151">
        <v>1710</v>
      </c>
      <c r="L1741" s="152">
        <v>2715.4</v>
      </c>
      <c r="M1741" s="150" t="s">
        <v>52</v>
      </c>
    </row>
    <row r="1742" spans="1:13" ht="30" customHeight="1">
      <c r="A1742" s="149" t="s">
        <v>10021</v>
      </c>
      <c r="B1742" s="149" t="s">
        <v>10022</v>
      </c>
      <c r="C1742" s="149">
        <v>2.1429999999999998</v>
      </c>
      <c r="D1742" s="149" t="s">
        <v>10023</v>
      </c>
      <c r="E1742" s="151">
        <v>2736</v>
      </c>
      <c r="F1742" s="152">
        <v>5863.2</v>
      </c>
      <c r="G1742" s="151">
        <v>0</v>
      </c>
      <c r="H1742" s="152">
        <v>0</v>
      </c>
      <c r="I1742" s="151">
        <v>0</v>
      </c>
      <c r="J1742" s="152">
        <v>0</v>
      </c>
      <c r="K1742" s="151">
        <v>2736</v>
      </c>
      <c r="L1742" s="152">
        <v>5863.2</v>
      </c>
      <c r="M1742" s="150" t="s">
        <v>52</v>
      </c>
    </row>
    <row r="1743" spans="1:13" ht="30" customHeight="1">
      <c r="A1743" s="149" t="s">
        <v>10024</v>
      </c>
      <c r="B1743" s="149" t="s">
        <v>10025</v>
      </c>
      <c r="C1743" s="149">
        <v>0.25</v>
      </c>
      <c r="D1743" s="149" t="s">
        <v>9855</v>
      </c>
      <c r="E1743" s="151">
        <v>1020</v>
      </c>
      <c r="F1743" s="152">
        <v>255</v>
      </c>
      <c r="G1743" s="151">
        <v>0</v>
      </c>
      <c r="H1743" s="152">
        <v>0</v>
      </c>
      <c r="I1743" s="151">
        <v>0</v>
      </c>
      <c r="J1743" s="152">
        <v>0</v>
      </c>
      <c r="K1743" s="151">
        <v>1020</v>
      </c>
      <c r="L1743" s="152">
        <v>255</v>
      </c>
      <c r="M1743" s="150" t="s">
        <v>52</v>
      </c>
    </row>
    <row r="1744" spans="1:13" ht="30" customHeight="1">
      <c r="A1744" s="149" t="s">
        <v>10026</v>
      </c>
      <c r="B1744" s="149" t="s">
        <v>10027</v>
      </c>
      <c r="C1744" s="149">
        <v>2.8000000000000001E-2</v>
      </c>
      <c r="D1744" s="149" t="s">
        <v>9855</v>
      </c>
      <c r="E1744" s="151">
        <v>9130</v>
      </c>
      <c r="F1744" s="152">
        <v>255.6</v>
      </c>
      <c r="G1744" s="151">
        <v>0</v>
      </c>
      <c r="H1744" s="152">
        <v>0</v>
      </c>
      <c r="I1744" s="151">
        <v>0</v>
      </c>
      <c r="J1744" s="152">
        <v>0</v>
      </c>
      <c r="K1744" s="151">
        <v>9130</v>
      </c>
      <c r="L1744" s="152">
        <v>255.6</v>
      </c>
      <c r="M1744" s="150" t="s">
        <v>52</v>
      </c>
    </row>
    <row r="1745" spans="1:13" ht="30" customHeight="1">
      <c r="A1745" s="149" t="s">
        <v>10028</v>
      </c>
      <c r="B1745" s="149" t="s">
        <v>10029</v>
      </c>
      <c r="C1745" s="149">
        <v>2.4E-2</v>
      </c>
      <c r="D1745" s="149" t="s">
        <v>9855</v>
      </c>
      <c r="E1745" s="151">
        <v>16060</v>
      </c>
      <c r="F1745" s="152">
        <v>385.4</v>
      </c>
      <c r="G1745" s="151">
        <v>0</v>
      </c>
      <c r="H1745" s="152">
        <v>0</v>
      </c>
      <c r="I1745" s="151">
        <v>0</v>
      </c>
      <c r="J1745" s="152">
        <v>0</v>
      </c>
      <c r="K1745" s="151">
        <v>16060</v>
      </c>
      <c r="L1745" s="152">
        <v>385.4</v>
      </c>
      <c r="M1745" s="150" t="s">
        <v>52</v>
      </c>
    </row>
    <row r="1746" spans="1:13" ht="30" customHeight="1">
      <c r="A1746" s="149" t="s">
        <v>10030</v>
      </c>
      <c r="B1746" s="149" t="s">
        <v>10031</v>
      </c>
      <c r="C1746" s="149">
        <v>0.01</v>
      </c>
      <c r="D1746" s="149" t="s">
        <v>9855</v>
      </c>
      <c r="E1746" s="151">
        <v>5150</v>
      </c>
      <c r="F1746" s="152">
        <v>51.5</v>
      </c>
      <c r="G1746" s="151">
        <v>0</v>
      </c>
      <c r="H1746" s="152">
        <v>0</v>
      </c>
      <c r="I1746" s="151">
        <v>0</v>
      </c>
      <c r="J1746" s="152">
        <v>0</v>
      </c>
      <c r="K1746" s="151">
        <v>5150</v>
      </c>
      <c r="L1746" s="152">
        <v>51.5</v>
      </c>
      <c r="M1746" s="150" t="s">
        <v>52</v>
      </c>
    </row>
    <row r="1747" spans="1:13" ht="30" customHeight="1">
      <c r="A1747" s="149" t="s">
        <v>10045</v>
      </c>
      <c r="B1747" s="149" t="s">
        <v>10046</v>
      </c>
      <c r="C1747" s="149">
        <v>0.58379999999999999</v>
      </c>
      <c r="D1747" s="149" t="s">
        <v>9901</v>
      </c>
      <c r="E1747" s="151">
        <v>0</v>
      </c>
      <c r="F1747" s="152">
        <v>0</v>
      </c>
      <c r="G1747" s="151">
        <v>20106</v>
      </c>
      <c r="H1747" s="152">
        <v>11737.8</v>
      </c>
      <c r="I1747" s="151">
        <v>25310</v>
      </c>
      <c r="J1747" s="152">
        <v>14775.9</v>
      </c>
      <c r="K1747" s="151">
        <v>45416</v>
      </c>
      <c r="L1747" s="152">
        <v>26513.699999999997</v>
      </c>
      <c r="M1747" s="150" t="s">
        <v>52</v>
      </c>
    </row>
    <row r="1748" spans="1:13" ht="30" customHeight="1">
      <c r="A1748" s="149" t="s">
        <v>10047</v>
      </c>
      <c r="B1748" s="149" t="s">
        <v>10048</v>
      </c>
      <c r="C1748" s="149">
        <v>1.0832999999999999</v>
      </c>
      <c r="D1748" s="149" t="s">
        <v>9901</v>
      </c>
      <c r="E1748" s="151">
        <v>1337</v>
      </c>
      <c r="F1748" s="152">
        <v>1448.3</v>
      </c>
      <c r="G1748" s="151">
        <v>0</v>
      </c>
      <c r="H1748" s="152">
        <v>0</v>
      </c>
      <c r="I1748" s="151">
        <v>89</v>
      </c>
      <c r="J1748" s="152">
        <v>96.4</v>
      </c>
      <c r="K1748" s="151">
        <v>1426</v>
      </c>
      <c r="L1748" s="152">
        <v>1544.7</v>
      </c>
      <c r="M1748" s="150" t="s">
        <v>52</v>
      </c>
    </row>
    <row r="1749" spans="1:13" ht="30" customHeight="1">
      <c r="A1749" s="149" t="s">
        <v>10049</v>
      </c>
      <c r="B1749" s="149" t="s">
        <v>10454</v>
      </c>
      <c r="C1749" s="149">
        <v>0.66110000000000002</v>
      </c>
      <c r="D1749" s="149" t="s">
        <v>9901</v>
      </c>
      <c r="E1749" s="151">
        <v>3029</v>
      </c>
      <c r="F1749" s="152">
        <v>2002.4</v>
      </c>
      <c r="G1749" s="151">
        <v>0</v>
      </c>
      <c r="H1749" s="152">
        <v>0</v>
      </c>
      <c r="I1749" s="151">
        <v>670</v>
      </c>
      <c r="J1749" s="152">
        <v>442.9</v>
      </c>
      <c r="K1749" s="151">
        <v>3699</v>
      </c>
      <c r="L1749" s="152">
        <v>2445.3000000000002</v>
      </c>
      <c r="M1749" s="150" t="s">
        <v>52</v>
      </c>
    </row>
    <row r="1750" spans="1:13" ht="30" customHeight="1">
      <c r="A1750" s="149" t="s">
        <v>9920</v>
      </c>
      <c r="B1750" s="149" t="s">
        <v>10455</v>
      </c>
      <c r="C1750" s="149">
        <v>1</v>
      </c>
      <c r="D1750" s="149" t="s">
        <v>9894</v>
      </c>
      <c r="E1750" s="151">
        <v>0</v>
      </c>
      <c r="F1750" s="152">
        <v>952.6</v>
      </c>
      <c r="G1750" s="151">
        <v>0</v>
      </c>
      <c r="H1750" s="152">
        <v>0</v>
      </c>
      <c r="I1750" s="151">
        <v>0</v>
      </c>
      <c r="J1750" s="152">
        <v>0</v>
      </c>
      <c r="K1750" s="151">
        <v>0</v>
      </c>
      <c r="L1750" s="152">
        <v>952.6</v>
      </c>
      <c r="M1750" s="150" t="s">
        <v>52</v>
      </c>
    </row>
    <row r="1751" spans="1:13" ht="30" customHeight="1">
      <c r="A1751" s="149" t="s">
        <v>9860</v>
      </c>
      <c r="B1751" s="149"/>
      <c r="C1751" s="149"/>
      <c r="D1751" s="149"/>
      <c r="E1751" s="151"/>
      <c r="F1751" s="152">
        <v>13929</v>
      </c>
      <c r="G1751" s="151"/>
      <c r="H1751" s="152">
        <v>85730</v>
      </c>
      <c r="I1751" s="151"/>
      <c r="J1751" s="152">
        <v>15315</v>
      </c>
      <c r="K1751" s="151"/>
      <c r="L1751" s="152">
        <v>114974</v>
      </c>
      <c r="M1751" s="150"/>
    </row>
    <row r="1752" spans="1:13" ht="30" customHeight="1">
      <c r="A1752" s="149"/>
      <c r="B1752" s="149"/>
      <c r="C1752" s="149"/>
      <c r="D1752" s="149"/>
      <c r="E1752" s="151"/>
      <c r="F1752" s="152"/>
      <c r="G1752" s="151"/>
      <c r="H1752" s="152"/>
      <c r="I1752" s="151"/>
      <c r="J1752" s="152"/>
      <c r="K1752" s="151"/>
      <c r="L1752" s="152"/>
      <c r="M1752" s="150"/>
    </row>
    <row r="1753" spans="1:13" ht="30" customHeight="1">
      <c r="A1753" s="149" t="s">
        <v>10456</v>
      </c>
      <c r="B1753" s="149" t="s">
        <v>3381</v>
      </c>
      <c r="C1753" s="149">
        <v>1</v>
      </c>
      <c r="D1753" s="149" t="s">
        <v>65</v>
      </c>
      <c r="E1753" s="151"/>
      <c r="F1753" s="152"/>
      <c r="G1753" s="151"/>
      <c r="H1753" s="152"/>
      <c r="I1753" s="151"/>
      <c r="J1753" s="152"/>
      <c r="K1753" s="151"/>
      <c r="L1753" s="152"/>
      <c r="M1753" s="150" t="s">
        <v>52</v>
      </c>
    </row>
    <row r="1754" spans="1:13" ht="30" customHeight="1">
      <c r="A1754" s="149" t="s">
        <v>10040</v>
      </c>
      <c r="B1754" s="149" t="s">
        <v>6674</v>
      </c>
      <c r="C1754" s="149">
        <v>0.26</v>
      </c>
      <c r="D1754" s="149" t="s">
        <v>9897</v>
      </c>
      <c r="E1754" s="151">
        <v>0</v>
      </c>
      <c r="F1754" s="152">
        <v>0</v>
      </c>
      <c r="G1754" s="151">
        <v>143509</v>
      </c>
      <c r="H1754" s="152">
        <v>37312.300000000003</v>
      </c>
      <c r="I1754" s="151">
        <v>0</v>
      </c>
      <c r="J1754" s="152">
        <v>0</v>
      </c>
      <c r="K1754" s="151">
        <v>143509</v>
      </c>
      <c r="L1754" s="152">
        <v>37312.300000000003</v>
      </c>
      <c r="M1754" s="150" t="s">
        <v>52</v>
      </c>
    </row>
    <row r="1755" spans="1:13" ht="30" customHeight="1">
      <c r="A1755" s="149" t="s">
        <v>10041</v>
      </c>
      <c r="B1755" s="149" t="s">
        <v>6674</v>
      </c>
      <c r="C1755" s="149">
        <v>0.22</v>
      </c>
      <c r="D1755" s="149" t="s">
        <v>9897</v>
      </c>
      <c r="E1755" s="151">
        <v>0</v>
      </c>
      <c r="F1755" s="152">
        <v>0</v>
      </c>
      <c r="G1755" s="151">
        <v>115272</v>
      </c>
      <c r="H1755" s="152">
        <v>25359.8</v>
      </c>
      <c r="I1755" s="151">
        <v>0</v>
      </c>
      <c r="J1755" s="152">
        <v>0</v>
      </c>
      <c r="K1755" s="151">
        <v>115272</v>
      </c>
      <c r="L1755" s="152">
        <v>25359.8</v>
      </c>
      <c r="M1755" s="150" t="s">
        <v>52</v>
      </c>
    </row>
    <row r="1756" spans="1:13" ht="30" customHeight="1">
      <c r="A1756" s="149" t="s">
        <v>9898</v>
      </c>
      <c r="B1756" s="149" t="s">
        <v>6674</v>
      </c>
      <c r="C1756" s="149">
        <v>0.12</v>
      </c>
      <c r="D1756" s="149" t="s">
        <v>9897</v>
      </c>
      <c r="E1756" s="151">
        <v>0</v>
      </c>
      <c r="F1756" s="152">
        <v>0</v>
      </c>
      <c r="G1756" s="151">
        <v>94338</v>
      </c>
      <c r="H1756" s="152">
        <v>11320.5</v>
      </c>
      <c r="I1756" s="151">
        <v>0</v>
      </c>
      <c r="J1756" s="152">
        <v>0</v>
      </c>
      <c r="K1756" s="151">
        <v>94338</v>
      </c>
      <c r="L1756" s="152">
        <v>11320.5</v>
      </c>
      <c r="M1756" s="150" t="s">
        <v>9993</v>
      </c>
    </row>
    <row r="1757" spans="1:13" ht="30" customHeight="1">
      <c r="A1757" s="149" t="s">
        <v>10067</v>
      </c>
      <c r="B1757" s="149" t="s">
        <v>10068</v>
      </c>
      <c r="C1757" s="149">
        <v>1.5880000000000001</v>
      </c>
      <c r="D1757" s="149" t="s">
        <v>10020</v>
      </c>
      <c r="E1757" s="151">
        <v>1710</v>
      </c>
      <c r="F1757" s="152">
        <v>2715.4</v>
      </c>
      <c r="G1757" s="151">
        <v>0</v>
      </c>
      <c r="H1757" s="152">
        <v>0</v>
      </c>
      <c r="I1757" s="151">
        <v>0</v>
      </c>
      <c r="J1757" s="152">
        <v>0</v>
      </c>
      <c r="K1757" s="151">
        <v>1710</v>
      </c>
      <c r="L1757" s="152">
        <v>2715.4</v>
      </c>
      <c r="M1757" s="150" t="s">
        <v>52</v>
      </c>
    </row>
    <row r="1758" spans="1:13" ht="30" customHeight="1">
      <c r="A1758" s="149" t="s">
        <v>10021</v>
      </c>
      <c r="B1758" s="149" t="s">
        <v>10022</v>
      </c>
      <c r="C1758" s="149">
        <v>2.1429999999999998</v>
      </c>
      <c r="D1758" s="149" t="s">
        <v>10023</v>
      </c>
      <c r="E1758" s="151">
        <v>2736</v>
      </c>
      <c r="F1758" s="152">
        <v>5863.2</v>
      </c>
      <c r="G1758" s="151">
        <v>0</v>
      </c>
      <c r="H1758" s="152">
        <v>0</v>
      </c>
      <c r="I1758" s="151">
        <v>0</v>
      </c>
      <c r="J1758" s="152">
        <v>0</v>
      </c>
      <c r="K1758" s="151">
        <v>2736</v>
      </c>
      <c r="L1758" s="152">
        <v>5863.2</v>
      </c>
      <c r="M1758" s="150" t="s">
        <v>52</v>
      </c>
    </row>
    <row r="1759" spans="1:13" ht="30" customHeight="1">
      <c r="A1759" s="149" t="s">
        <v>10024</v>
      </c>
      <c r="B1759" s="149" t="s">
        <v>10025</v>
      </c>
      <c r="C1759" s="149">
        <v>0.25</v>
      </c>
      <c r="D1759" s="149" t="s">
        <v>9855</v>
      </c>
      <c r="E1759" s="151">
        <v>1020</v>
      </c>
      <c r="F1759" s="152">
        <v>255</v>
      </c>
      <c r="G1759" s="151">
        <v>0</v>
      </c>
      <c r="H1759" s="152">
        <v>0</v>
      </c>
      <c r="I1759" s="151">
        <v>0</v>
      </c>
      <c r="J1759" s="152">
        <v>0</v>
      </c>
      <c r="K1759" s="151">
        <v>1020</v>
      </c>
      <c r="L1759" s="152">
        <v>255</v>
      </c>
      <c r="M1759" s="150" t="s">
        <v>52</v>
      </c>
    </row>
    <row r="1760" spans="1:13" ht="30" customHeight="1">
      <c r="A1760" s="149" t="s">
        <v>10026</v>
      </c>
      <c r="B1760" s="149" t="s">
        <v>10027</v>
      </c>
      <c r="C1760" s="149">
        <v>2.8000000000000001E-2</v>
      </c>
      <c r="D1760" s="149" t="s">
        <v>9855</v>
      </c>
      <c r="E1760" s="151">
        <v>9130</v>
      </c>
      <c r="F1760" s="152">
        <v>255.6</v>
      </c>
      <c r="G1760" s="151">
        <v>0</v>
      </c>
      <c r="H1760" s="152">
        <v>0</v>
      </c>
      <c r="I1760" s="151">
        <v>0</v>
      </c>
      <c r="J1760" s="152">
        <v>0</v>
      </c>
      <c r="K1760" s="151">
        <v>9130</v>
      </c>
      <c r="L1760" s="152">
        <v>255.6</v>
      </c>
      <c r="M1760" s="150" t="s">
        <v>52</v>
      </c>
    </row>
    <row r="1761" spans="1:13" ht="30" customHeight="1">
      <c r="A1761" s="149" t="s">
        <v>10028</v>
      </c>
      <c r="B1761" s="149" t="s">
        <v>10029</v>
      </c>
      <c r="C1761" s="149">
        <v>2.4E-2</v>
      </c>
      <c r="D1761" s="149" t="s">
        <v>9855</v>
      </c>
      <c r="E1761" s="151">
        <v>16060</v>
      </c>
      <c r="F1761" s="152">
        <v>385.4</v>
      </c>
      <c r="G1761" s="151">
        <v>0</v>
      </c>
      <c r="H1761" s="152">
        <v>0</v>
      </c>
      <c r="I1761" s="151">
        <v>0</v>
      </c>
      <c r="J1761" s="152">
        <v>0</v>
      </c>
      <c r="K1761" s="151">
        <v>16060</v>
      </c>
      <c r="L1761" s="152">
        <v>385.4</v>
      </c>
      <c r="M1761" s="150" t="s">
        <v>52</v>
      </c>
    </row>
    <row r="1762" spans="1:13" ht="30" customHeight="1">
      <c r="A1762" s="149" t="s">
        <v>10030</v>
      </c>
      <c r="B1762" s="149" t="s">
        <v>10031</v>
      </c>
      <c r="C1762" s="149">
        <v>0.01</v>
      </c>
      <c r="D1762" s="149" t="s">
        <v>9855</v>
      </c>
      <c r="E1762" s="151">
        <v>5150</v>
      </c>
      <c r="F1762" s="152">
        <v>51.5</v>
      </c>
      <c r="G1762" s="151">
        <v>0</v>
      </c>
      <c r="H1762" s="152">
        <v>0</v>
      </c>
      <c r="I1762" s="151">
        <v>0</v>
      </c>
      <c r="J1762" s="152">
        <v>0</v>
      </c>
      <c r="K1762" s="151">
        <v>5150</v>
      </c>
      <c r="L1762" s="152">
        <v>51.5</v>
      </c>
      <c r="M1762" s="150" t="s">
        <v>52</v>
      </c>
    </row>
    <row r="1763" spans="1:13" ht="30" customHeight="1">
      <c r="A1763" s="149" t="s">
        <v>10045</v>
      </c>
      <c r="B1763" s="149" t="s">
        <v>10046</v>
      </c>
      <c r="C1763" s="149">
        <v>0.58379999999999999</v>
      </c>
      <c r="D1763" s="149" t="s">
        <v>9901</v>
      </c>
      <c r="E1763" s="151">
        <v>0</v>
      </c>
      <c r="F1763" s="152">
        <v>0</v>
      </c>
      <c r="G1763" s="151">
        <v>20106</v>
      </c>
      <c r="H1763" s="152">
        <v>11737.8</v>
      </c>
      <c r="I1763" s="151">
        <v>25310</v>
      </c>
      <c r="J1763" s="152">
        <v>14775.9</v>
      </c>
      <c r="K1763" s="151">
        <v>45416</v>
      </c>
      <c r="L1763" s="152">
        <v>26513.699999999997</v>
      </c>
      <c r="M1763" s="150" t="s">
        <v>52</v>
      </c>
    </row>
    <row r="1764" spans="1:13" ht="30" customHeight="1">
      <c r="A1764" s="149" t="s">
        <v>10047</v>
      </c>
      <c r="B1764" s="149" t="s">
        <v>10048</v>
      </c>
      <c r="C1764" s="149">
        <v>1.0832999999999999</v>
      </c>
      <c r="D1764" s="149" t="s">
        <v>9901</v>
      </c>
      <c r="E1764" s="151">
        <v>1337</v>
      </c>
      <c r="F1764" s="152">
        <v>1448.3</v>
      </c>
      <c r="G1764" s="151">
        <v>0</v>
      </c>
      <c r="H1764" s="152">
        <v>0</v>
      </c>
      <c r="I1764" s="151">
        <v>89</v>
      </c>
      <c r="J1764" s="152">
        <v>96.4</v>
      </c>
      <c r="K1764" s="151">
        <v>1426</v>
      </c>
      <c r="L1764" s="152">
        <v>1544.7</v>
      </c>
      <c r="M1764" s="150" t="s">
        <v>52</v>
      </c>
    </row>
    <row r="1765" spans="1:13" ht="30" customHeight="1">
      <c r="A1765" s="149" t="s">
        <v>10049</v>
      </c>
      <c r="B1765" s="149" t="s">
        <v>10454</v>
      </c>
      <c r="C1765" s="149">
        <v>0.66110000000000002</v>
      </c>
      <c r="D1765" s="149" t="s">
        <v>9901</v>
      </c>
      <c r="E1765" s="151">
        <v>3029</v>
      </c>
      <c r="F1765" s="152">
        <v>2002.4</v>
      </c>
      <c r="G1765" s="151">
        <v>0</v>
      </c>
      <c r="H1765" s="152">
        <v>0</v>
      </c>
      <c r="I1765" s="151">
        <v>670</v>
      </c>
      <c r="J1765" s="152">
        <v>442.9</v>
      </c>
      <c r="K1765" s="151">
        <v>3699</v>
      </c>
      <c r="L1765" s="152">
        <v>2445.3000000000002</v>
      </c>
      <c r="M1765" s="150" t="s">
        <v>52</v>
      </c>
    </row>
    <row r="1766" spans="1:13" ht="30" customHeight="1">
      <c r="A1766" s="149" t="s">
        <v>10139</v>
      </c>
      <c r="B1766" s="149" t="s">
        <v>6674</v>
      </c>
      <c r="C1766" s="149">
        <v>1</v>
      </c>
      <c r="D1766" s="149" t="s">
        <v>9968</v>
      </c>
      <c r="E1766" s="151">
        <v>12021</v>
      </c>
      <c r="F1766" s="152">
        <v>12021</v>
      </c>
      <c r="G1766" s="151">
        <v>11035</v>
      </c>
      <c r="H1766" s="152">
        <v>11035</v>
      </c>
      <c r="I1766" s="151">
        <v>4189</v>
      </c>
      <c r="J1766" s="152">
        <v>4189</v>
      </c>
      <c r="K1766" s="151">
        <v>27245</v>
      </c>
      <c r="L1766" s="152">
        <v>27245</v>
      </c>
      <c r="M1766" s="150" t="s">
        <v>52</v>
      </c>
    </row>
    <row r="1767" spans="1:13" ht="30" customHeight="1">
      <c r="A1767" s="149" t="s">
        <v>9920</v>
      </c>
      <c r="B1767" s="149" t="s">
        <v>10455</v>
      </c>
      <c r="C1767" s="149">
        <v>1</v>
      </c>
      <c r="D1767" s="149" t="s">
        <v>9894</v>
      </c>
      <c r="E1767" s="151">
        <v>0</v>
      </c>
      <c r="F1767" s="152">
        <v>952.6</v>
      </c>
      <c r="G1767" s="151">
        <v>0</v>
      </c>
      <c r="H1767" s="152">
        <v>0</v>
      </c>
      <c r="I1767" s="151">
        <v>0</v>
      </c>
      <c r="J1767" s="152">
        <v>0</v>
      </c>
      <c r="K1767" s="151">
        <v>0</v>
      </c>
      <c r="L1767" s="152">
        <v>952.6</v>
      </c>
      <c r="M1767" s="150" t="s">
        <v>52</v>
      </c>
    </row>
    <row r="1768" spans="1:13" ht="30" customHeight="1">
      <c r="A1768" s="149" t="s">
        <v>9860</v>
      </c>
      <c r="B1768" s="149"/>
      <c r="C1768" s="149"/>
      <c r="D1768" s="149"/>
      <c r="E1768" s="151"/>
      <c r="F1768" s="152">
        <v>25950</v>
      </c>
      <c r="G1768" s="151"/>
      <c r="H1768" s="152">
        <v>96765</v>
      </c>
      <c r="I1768" s="151"/>
      <c r="J1768" s="152">
        <v>19504</v>
      </c>
      <c r="K1768" s="151"/>
      <c r="L1768" s="152">
        <v>142219</v>
      </c>
      <c r="M1768" s="150"/>
    </row>
    <row r="1769" spans="1:13" ht="30" customHeight="1">
      <c r="A1769" s="149"/>
      <c r="B1769" s="149"/>
      <c r="C1769" s="149"/>
      <c r="D1769" s="149"/>
      <c r="E1769" s="151"/>
      <c r="F1769" s="152"/>
      <c r="G1769" s="151"/>
      <c r="H1769" s="152"/>
      <c r="I1769" s="151"/>
      <c r="J1769" s="152"/>
      <c r="K1769" s="151"/>
      <c r="L1769" s="152"/>
      <c r="M1769" s="150"/>
    </row>
    <row r="1770" spans="1:13" ht="30" customHeight="1">
      <c r="A1770" s="149" t="s">
        <v>10457</v>
      </c>
      <c r="B1770" s="149" t="s">
        <v>1343</v>
      </c>
      <c r="C1770" s="149">
        <v>1</v>
      </c>
      <c r="D1770" s="149" t="s">
        <v>65</v>
      </c>
      <c r="E1770" s="151"/>
      <c r="F1770" s="152"/>
      <c r="G1770" s="151"/>
      <c r="H1770" s="152"/>
      <c r="I1770" s="151"/>
      <c r="J1770" s="152"/>
      <c r="K1770" s="151"/>
      <c r="L1770" s="152"/>
      <c r="M1770" s="150" t="s">
        <v>52</v>
      </c>
    </row>
    <row r="1771" spans="1:13" ht="30" customHeight="1">
      <c r="A1771" s="149" t="s">
        <v>10040</v>
      </c>
      <c r="B1771" s="149" t="s">
        <v>6674</v>
      </c>
      <c r="C1771" s="149">
        <v>0.28000000000000003</v>
      </c>
      <c r="D1771" s="149" t="s">
        <v>9897</v>
      </c>
      <c r="E1771" s="151">
        <v>0</v>
      </c>
      <c r="F1771" s="152">
        <v>0</v>
      </c>
      <c r="G1771" s="151">
        <v>143509</v>
      </c>
      <c r="H1771" s="152">
        <v>40182.5</v>
      </c>
      <c r="I1771" s="151">
        <v>0</v>
      </c>
      <c r="J1771" s="152">
        <v>0</v>
      </c>
      <c r="K1771" s="151">
        <v>143509</v>
      </c>
      <c r="L1771" s="152">
        <v>40182.5</v>
      </c>
      <c r="M1771" s="150" t="s">
        <v>52</v>
      </c>
    </row>
    <row r="1772" spans="1:13" ht="30" customHeight="1">
      <c r="A1772" s="149" t="s">
        <v>10041</v>
      </c>
      <c r="B1772" s="149" t="s">
        <v>6674</v>
      </c>
      <c r="C1772" s="149">
        <v>0.24</v>
      </c>
      <c r="D1772" s="149" t="s">
        <v>9897</v>
      </c>
      <c r="E1772" s="151">
        <v>0</v>
      </c>
      <c r="F1772" s="152">
        <v>0</v>
      </c>
      <c r="G1772" s="151">
        <v>115272</v>
      </c>
      <c r="H1772" s="152">
        <v>27665.200000000001</v>
      </c>
      <c r="I1772" s="151">
        <v>0</v>
      </c>
      <c r="J1772" s="152">
        <v>0</v>
      </c>
      <c r="K1772" s="151">
        <v>115272</v>
      </c>
      <c r="L1772" s="152">
        <v>27665.200000000001</v>
      </c>
      <c r="M1772" s="150" t="s">
        <v>52</v>
      </c>
    </row>
    <row r="1773" spans="1:13" ht="30" customHeight="1">
      <c r="A1773" s="149" t="s">
        <v>9898</v>
      </c>
      <c r="B1773" s="149" t="s">
        <v>6674</v>
      </c>
      <c r="C1773" s="149">
        <v>0.14000000000000001</v>
      </c>
      <c r="D1773" s="149" t="s">
        <v>9897</v>
      </c>
      <c r="E1773" s="151">
        <v>0</v>
      </c>
      <c r="F1773" s="152">
        <v>0</v>
      </c>
      <c r="G1773" s="151">
        <v>94338</v>
      </c>
      <c r="H1773" s="152">
        <v>13207.3</v>
      </c>
      <c r="I1773" s="151">
        <v>0</v>
      </c>
      <c r="J1773" s="152">
        <v>0</v>
      </c>
      <c r="K1773" s="151">
        <v>94338</v>
      </c>
      <c r="L1773" s="152">
        <v>13207.3</v>
      </c>
      <c r="M1773" s="150" t="s">
        <v>9993</v>
      </c>
    </row>
    <row r="1774" spans="1:13" ht="30" customHeight="1">
      <c r="A1774" s="149" t="s">
        <v>10067</v>
      </c>
      <c r="B1774" s="149" t="s">
        <v>10068</v>
      </c>
      <c r="C1774" s="149">
        <v>1.905</v>
      </c>
      <c r="D1774" s="149" t="s">
        <v>10020</v>
      </c>
      <c r="E1774" s="151">
        <v>1710</v>
      </c>
      <c r="F1774" s="152">
        <v>3257.5</v>
      </c>
      <c r="G1774" s="151">
        <v>0</v>
      </c>
      <c r="H1774" s="152">
        <v>0</v>
      </c>
      <c r="I1774" s="151">
        <v>0</v>
      </c>
      <c r="J1774" s="152">
        <v>0</v>
      </c>
      <c r="K1774" s="151">
        <v>1710</v>
      </c>
      <c r="L1774" s="152">
        <v>3257.5</v>
      </c>
      <c r="M1774" s="150" t="s">
        <v>52</v>
      </c>
    </row>
    <row r="1775" spans="1:13" ht="30" customHeight="1">
      <c r="A1775" s="149" t="s">
        <v>10021</v>
      </c>
      <c r="B1775" s="149" t="s">
        <v>10022</v>
      </c>
      <c r="C1775" s="149">
        <v>2.5710000000000002</v>
      </c>
      <c r="D1775" s="149" t="s">
        <v>10023</v>
      </c>
      <c r="E1775" s="151">
        <v>2736</v>
      </c>
      <c r="F1775" s="152">
        <v>7034.2</v>
      </c>
      <c r="G1775" s="151">
        <v>0</v>
      </c>
      <c r="H1775" s="152">
        <v>0</v>
      </c>
      <c r="I1775" s="151">
        <v>0</v>
      </c>
      <c r="J1775" s="152">
        <v>0</v>
      </c>
      <c r="K1775" s="151">
        <v>2736</v>
      </c>
      <c r="L1775" s="152">
        <v>7034.2</v>
      </c>
      <c r="M1775" s="150" t="s">
        <v>52</v>
      </c>
    </row>
    <row r="1776" spans="1:13" ht="30" customHeight="1">
      <c r="A1776" s="149" t="s">
        <v>10024</v>
      </c>
      <c r="B1776" s="149" t="s">
        <v>10025</v>
      </c>
      <c r="C1776" s="149">
        <v>0.3</v>
      </c>
      <c r="D1776" s="149" t="s">
        <v>9855</v>
      </c>
      <c r="E1776" s="151">
        <v>1020</v>
      </c>
      <c r="F1776" s="152">
        <v>306</v>
      </c>
      <c r="G1776" s="151">
        <v>0</v>
      </c>
      <c r="H1776" s="152">
        <v>0</v>
      </c>
      <c r="I1776" s="151">
        <v>0</v>
      </c>
      <c r="J1776" s="152">
        <v>0</v>
      </c>
      <c r="K1776" s="151">
        <v>1020</v>
      </c>
      <c r="L1776" s="152">
        <v>306</v>
      </c>
      <c r="M1776" s="150" t="s">
        <v>52</v>
      </c>
    </row>
    <row r="1777" spans="1:13" ht="30" customHeight="1">
      <c r="A1777" s="149" t="s">
        <v>10026</v>
      </c>
      <c r="B1777" s="149" t="s">
        <v>10027</v>
      </c>
      <c r="C1777" s="149">
        <v>3.3000000000000002E-2</v>
      </c>
      <c r="D1777" s="149" t="s">
        <v>9855</v>
      </c>
      <c r="E1777" s="151">
        <v>9130</v>
      </c>
      <c r="F1777" s="152">
        <v>301.2</v>
      </c>
      <c r="G1777" s="151">
        <v>0</v>
      </c>
      <c r="H1777" s="152">
        <v>0</v>
      </c>
      <c r="I1777" s="151">
        <v>0</v>
      </c>
      <c r="J1777" s="152">
        <v>0</v>
      </c>
      <c r="K1777" s="151">
        <v>9130</v>
      </c>
      <c r="L1777" s="152">
        <v>301.2</v>
      </c>
      <c r="M1777" s="150" t="s">
        <v>52</v>
      </c>
    </row>
    <row r="1778" spans="1:13" ht="30" customHeight="1">
      <c r="A1778" s="149" t="s">
        <v>10028</v>
      </c>
      <c r="B1778" s="149" t="s">
        <v>10029</v>
      </c>
      <c r="C1778" s="149">
        <v>2.8000000000000001E-2</v>
      </c>
      <c r="D1778" s="149" t="s">
        <v>9855</v>
      </c>
      <c r="E1778" s="151">
        <v>16060</v>
      </c>
      <c r="F1778" s="152">
        <v>449.6</v>
      </c>
      <c r="G1778" s="151">
        <v>0</v>
      </c>
      <c r="H1778" s="152">
        <v>0</v>
      </c>
      <c r="I1778" s="151">
        <v>0</v>
      </c>
      <c r="J1778" s="152">
        <v>0</v>
      </c>
      <c r="K1778" s="151">
        <v>16060</v>
      </c>
      <c r="L1778" s="152">
        <v>449.6</v>
      </c>
      <c r="M1778" s="150" t="s">
        <v>52</v>
      </c>
    </row>
    <row r="1779" spans="1:13" ht="30" customHeight="1">
      <c r="A1779" s="149" t="s">
        <v>10030</v>
      </c>
      <c r="B1779" s="149" t="s">
        <v>10031</v>
      </c>
      <c r="C1779" s="149">
        <v>1.2E-2</v>
      </c>
      <c r="D1779" s="149" t="s">
        <v>9855</v>
      </c>
      <c r="E1779" s="151">
        <v>5150</v>
      </c>
      <c r="F1779" s="152">
        <v>61.8</v>
      </c>
      <c r="G1779" s="151">
        <v>0</v>
      </c>
      <c r="H1779" s="152">
        <v>0</v>
      </c>
      <c r="I1779" s="151">
        <v>0</v>
      </c>
      <c r="J1779" s="152">
        <v>0</v>
      </c>
      <c r="K1779" s="151">
        <v>5150</v>
      </c>
      <c r="L1779" s="152">
        <v>61.8</v>
      </c>
      <c r="M1779" s="150" t="s">
        <v>52</v>
      </c>
    </row>
    <row r="1780" spans="1:13" ht="30" customHeight="1">
      <c r="A1780" s="149" t="s">
        <v>10045</v>
      </c>
      <c r="B1780" s="149" t="s">
        <v>10046</v>
      </c>
      <c r="C1780" s="149">
        <v>0.60899999999999999</v>
      </c>
      <c r="D1780" s="149" t="s">
        <v>9901</v>
      </c>
      <c r="E1780" s="151">
        <v>0</v>
      </c>
      <c r="F1780" s="152">
        <v>0</v>
      </c>
      <c r="G1780" s="151">
        <v>20106</v>
      </c>
      <c r="H1780" s="152">
        <v>12244.5</v>
      </c>
      <c r="I1780" s="151">
        <v>25310</v>
      </c>
      <c r="J1780" s="152">
        <v>15413.7</v>
      </c>
      <c r="K1780" s="151">
        <v>45416</v>
      </c>
      <c r="L1780" s="152">
        <v>27658.2</v>
      </c>
      <c r="M1780" s="150" t="s">
        <v>52</v>
      </c>
    </row>
    <row r="1781" spans="1:13" ht="30" customHeight="1">
      <c r="A1781" s="149" t="s">
        <v>10047</v>
      </c>
      <c r="B1781" s="149" t="s">
        <v>10048</v>
      </c>
      <c r="C1781" s="149">
        <v>1.0832999999999999</v>
      </c>
      <c r="D1781" s="149" t="s">
        <v>9901</v>
      </c>
      <c r="E1781" s="151">
        <v>1337</v>
      </c>
      <c r="F1781" s="152">
        <v>1448.3</v>
      </c>
      <c r="G1781" s="151">
        <v>0</v>
      </c>
      <c r="H1781" s="152">
        <v>0</v>
      </c>
      <c r="I1781" s="151">
        <v>89</v>
      </c>
      <c r="J1781" s="152">
        <v>96.4</v>
      </c>
      <c r="K1781" s="151">
        <v>1426</v>
      </c>
      <c r="L1781" s="152">
        <v>1544.7</v>
      </c>
      <c r="M1781" s="150" t="s">
        <v>52</v>
      </c>
    </row>
    <row r="1782" spans="1:13" ht="30" customHeight="1">
      <c r="A1782" s="149" t="s">
        <v>10049</v>
      </c>
      <c r="B1782" s="149" t="s">
        <v>10454</v>
      </c>
      <c r="C1782" s="149">
        <v>0.69230000000000003</v>
      </c>
      <c r="D1782" s="149" t="s">
        <v>9901</v>
      </c>
      <c r="E1782" s="151">
        <v>3029</v>
      </c>
      <c r="F1782" s="152">
        <v>2096.9</v>
      </c>
      <c r="G1782" s="151">
        <v>0</v>
      </c>
      <c r="H1782" s="152">
        <v>0</v>
      </c>
      <c r="I1782" s="151">
        <v>670</v>
      </c>
      <c r="J1782" s="152">
        <v>463.8</v>
      </c>
      <c r="K1782" s="151">
        <v>3699</v>
      </c>
      <c r="L1782" s="152">
        <v>2560.7000000000003</v>
      </c>
      <c r="M1782" s="150" t="s">
        <v>52</v>
      </c>
    </row>
    <row r="1783" spans="1:13" ht="30" customHeight="1">
      <c r="A1783" s="149" t="s">
        <v>9920</v>
      </c>
      <c r="B1783" s="149" t="s">
        <v>10455</v>
      </c>
      <c r="C1783" s="149">
        <v>1</v>
      </c>
      <c r="D1783" s="149" t="s">
        <v>9894</v>
      </c>
      <c r="E1783" s="151">
        <v>0</v>
      </c>
      <c r="F1783" s="152">
        <v>1141</v>
      </c>
      <c r="G1783" s="151">
        <v>0</v>
      </c>
      <c r="H1783" s="152">
        <v>0</v>
      </c>
      <c r="I1783" s="151">
        <v>0</v>
      </c>
      <c r="J1783" s="152">
        <v>0</v>
      </c>
      <c r="K1783" s="151">
        <v>0</v>
      </c>
      <c r="L1783" s="152">
        <v>1141</v>
      </c>
      <c r="M1783" s="150" t="s">
        <v>52</v>
      </c>
    </row>
    <row r="1784" spans="1:13" ht="30" customHeight="1">
      <c r="A1784" s="149" t="s">
        <v>9860</v>
      </c>
      <c r="B1784" s="149"/>
      <c r="C1784" s="149"/>
      <c r="D1784" s="149"/>
      <c r="E1784" s="151"/>
      <c r="F1784" s="152">
        <v>16096</v>
      </c>
      <c r="G1784" s="151"/>
      <c r="H1784" s="152">
        <v>93299</v>
      </c>
      <c r="I1784" s="151"/>
      <c r="J1784" s="152">
        <v>15973</v>
      </c>
      <c r="K1784" s="151"/>
      <c r="L1784" s="152">
        <v>125368</v>
      </c>
      <c r="M1784" s="150"/>
    </row>
    <row r="1785" spans="1:13" ht="30" customHeight="1">
      <c r="A1785" s="149"/>
      <c r="B1785" s="149"/>
      <c r="C1785" s="149"/>
      <c r="D1785" s="149"/>
      <c r="E1785" s="151"/>
      <c r="F1785" s="152"/>
      <c r="G1785" s="151"/>
      <c r="H1785" s="152"/>
      <c r="I1785" s="151"/>
      <c r="J1785" s="152"/>
      <c r="K1785" s="151"/>
      <c r="L1785" s="152"/>
      <c r="M1785" s="150"/>
    </row>
    <row r="1786" spans="1:13" ht="30" customHeight="1">
      <c r="A1786" s="149" t="s">
        <v>10458</v>
      </c>
      <c r="B1786" s="149" t="s">
        <v>1357</v>
      </c>
      <c r="C1786" s="149">
        <v>1</v>
      </c>
      <c r="D1786" s="149" t="s">
        <v>65</v>
      </c>
      <c r="E1786" s="151"/>
      <c r="F1786" s="152"/>
      <c r="G1786" s="151"/>
      <c r="H1786" s="152"/>
      <c r="I1786" s="151"/>
      <c r="J1786" s="152"/>
      <c r="K1786" s="151"/>
      <c r="L1786" s="152"/>
      <c r="M1786" s="150" t="s">
        <v>52</v>
      </c>
    </row>
    <row r="1787" spans="1:13" ht="30" customHeight="1">
      <c r="A1787" s="149" t="s">
        <v>10040</v>
      </c>
      <c r="B1787" s="149" t="s">
        <v>6674</v>
      </c>
      <c r="C1787" s="149">
        <v>0.28000000000000003</v>
      </c>
      <c r="D1787" s="149" t="s">
        <v>9897</v>
      </c>
      <c r="E1787" s="151">
        <v>0</v>
      </c>
      <c r="F1787" s="152">
        <v>0</v>
      </c>
      <c r="G1787" s="151">
        <v>143509</v>
      </c>
      <c r="H1787" s="152">
        <v>40182.5</v>
      </c>
      <c r="I1787" s="151">
        <v>0</v>
      </c>
      <c r="J1787" s="152">
        <v>0</v>
      </c>
      <c r="K1787" s="151">
        <v>143509</v>
      </c>
      <c r="L1787" s="152">
        <v>40182.5</v>
      </c>
      <c r="M1787" s="150" t="s">
        <v>52</v>
      </c>
    </row>
    <row r="1788" spans="1:13" ht="30" customHeight="1">
      <c r="A1788" s="149" t="s">
        <v>10041</v>
      </c>
      <c r="B1788" s="149" t="s">
        <v>6674</v>
      </c>
      <c r="C1788" s="149">
        <v>0.24</v>
      </c>
      <c r="D1788" s="149" t="s">
        <v>9897</v>
      </c>
      <c r="E1788" s="151">
        <v>0</v>
      </c>
      <c r="F1788" s="152">
        <v>0</v>
      </c>
      <c r="G1788" s="151">
        <v>115272</v>
      </c>
      <c r="H1788" s="152">
        <v>27665.200000000001</v>
      </c>
      <c r="I1788" s="151">
        <v>0</v>
      </c>
      <c r="J1788" s="152">
        <v>0</v>
      </c>
      <c r="K1788" s="151">
        <v>115272</v>
      </c>
      <c r="L1788" s="152">
        <v>27665.200000000001</v>
      </c>
      <c r="M1788" s="150" t="s">
        <v>52</v>
      </c>
    </row>
    <row r="1789" spans="1:13" ht="30" customHeight="1">
      <c r="A1789" s="149" t="s">
        <v>9898</v>
      </c>
      <c r="B1789" s="149" t="s">
        <v>6674</v>
      </c>
      <c r="C1789" s="149">
        <v>0.14000000000000001</v>
      </c>
      <c r="D1789" s="149" t="s">
        <v>9897</v>
      </c>
      <c r="E1789" s="151">
        <v>0</v>
      </c>
      <c r="F1789" s="152">
        <v>0</v>
      </c>
      <c r="G1789" s="151">
        <v>94338</v>
      </c>
      <c r="H1789" s="152">
        <v>13207.3</v>
      </c>
      <c r="I1789" s="151">
        <v>0</v>
      </c>
      <c r="J1789" s="152">
        <v>0</v>
      </c>
      <c r="K1789" s="151">
        <v>94338</v>
      </c>
      <c r="L1789" s="152">
        <v>13207.3</v>
      </c>
      <c r="M1789" s="150" t="s">
        <v>9993</v>
      </c>
    </row>
    <row r="1790" spans="1:13" ht="30" customHeight="1">
      <c r="A1790" s="149" t="s">
        <v>10067</v>
      </c>
      <c r="B1790" s="149" t="s">
        <v>10068</v>
      </c>
      <c r="C1790" s="149">
        <v>1.905</v>
      </c>
      <c r="D1790" s="149" t="s">
        <v>10020</v>
      </c>
      <c r="E1790" s="151">
        <v>1710</v>
      </c>
      <c r="F1790" s="152">
        <v>3257.5</v>
      </c>
      <c r="G1790" s="151">
        <v>0</v>
      </c>
      <c r="H1790" s="152">
        <v>0</v>
      </c>
      <c r="I1790" s="151">
        <v>0</v>
      </c>
      <c r="J1790" s="152">
        <v>0</v>
      </c>
      <c r="K1790" s="151">
        <v>1710</v>
      </c>
      <c r="L1790" s="152">
        <v>3257.5</v>
      </c>
      <c r="M1790" s="150" t="s">
        <v>52</v>
      </c>
    </row>
    <row r="1791" spans="1:13" ht="30" customHeight="1">
      <c r="A1791" s="149" t="s">
        <v>10021</v>
      </c>
      <c r="B1791" s="149" t="s">
        <v>10022</v>
      </c>
      <c r="C1791" s="149">
        <v>2.5710000000000002</v>
      </c>
      <c r="D1791" s="149" t="s">
        <v>10023</v>
      </c>
      <c r="E1791" s="151">
        <v>2736</v>
      </c>
      <c r="F1791" s="152">
        <v>7034.2</v>
      </c>
      <c r="G1791" s="151">
        <v>0</v>
      </c>
      <c r="H1791" s="152">
        <v>0</v>
      </c>
      <c r="I1791" s="151">
        <v>0</v>
      </c>
      <c r="J1791" s="152">
        <v>0</v>
      </c>
      <c r="K1791" s="151">
        <v>2736</v>
      </c>
      <c r="L1791" s="152">
        <v>7034.2</v>
      </c>
      <c r="M1791" s="150" t="s">
        <v>52</v>
      </c>
    </row>
    <row r="1792" spans="1:13" ht="30" customHeight="1">
      <c r="A1792" s="149" t="s">
        <v>10024</v>
      </c>
      <c r="B1792" s="149" t="s">
        <v>10025</v>
      </c>
      <c r="C1792" s="149">
        <v>0.3</v>
      </c>
      <c r="D1792" s="149" t="s">
        <v>9855</v>
      </c>
      <c r="E1792" s="151">
        <v>1020</v>
      </c>
      <c r="F1792" s="152">
        <v>306</v>
      </c>
      <c r="G1792" s="151">
        <v>0</v>
      </c>
      <c r="H1792" s="152">
        <v>0</v>
      </c>
      <c r="I1792" s="151">
        <v>0</v>
      </c>
      <c r="J1792" s="152">
        <v>0</v>
      </c>
      <c r="K1792" s="151">
        <v>1020</v>
      </c>
      <c r="L1792" s="152">
        <v>306</v>
      </c>
      <c r="M1792" s="150" t="s">
        <v>52</v>
      </c>
    </row>
    <row r="1793" spans="1:13" ht="30" customHeight="1">
      <c r="A1793" s="149" t="s">
        <v>10026</v>
      </c>
      <c r="B1793" s="149" t="s">
        <v>10027</v>
      </c>
      <c r="C1793" s="149">
        <v>3.3000000000000002E-2</v>
      </c>
      <c r="D1793" s="149" t="s">
        <v>9855</v>
      </c>
      <c r="E1793" s="151">
        <v>9130</v>
      </c>
      <c r="F1793" s="152">
        <v>301.2</v>
      </c>
      <c r="G1793" s="151">
        <v>0</v>
      </c>
      <c r="H1793" s="152">
        <v>0</v>
      </c>
      <c r="I1793" s="151">
        <v>0</v>
      </c>
      <c r="J1793" s="152">
        <v>0</v>
      </c>
      <c r="K1793" s="151">
        <v>9130</v>
      </c>
      <c r="L1793" s="152">
        <v>301.2</v>
      </c>
      <c r="M1793" s="150" t="s">
        <v>52</v>
      </c>
    </row>
    <row r="1794" spans="1:13" ht="30" customHeight="1">
      <c r="A1794" s="149" t="s">
        <v>10028</v>
      </c>
      <c r="B1794" s="149" t="s">
        <v>10029</v>
      </c>
      <c r="C1794" s="149">
        <v>2.8000000000000001E-2</v>
      </c>
      <c r="D1794" s="149" t="s">
        <v>9855</v>
      </c>
      <c r="E1794" s="151">
        <v>16060</v>
      </c>
      <c r="F1794" s="152">
        <v>449.6</v>
      </c>
      <c r="G1794" s="151">
        <v>0</v>
      </c>
      <c r="H1794" s="152">
        <v>0</v>
      </c>
      <c r="I1794" s="151">
        <v>0</v>
      </c>
      <c r="J1794" s="152">
        <v>0</v>
      </c>
      <c r="K1794" s="151">
        <v>16060</v>
      </c>
      <c r="L1794" s="152">
        <v>449.6</v>
      </c>
      <c r="M1794" s="150" t="s">
        <v>52</v>
      </c>
    </row>
    <row r="1795" spans="1:13" ht="30" customHeight="1">
      <c r="A1795" s="149" t="s">
        <v>10030</v>
      </c>
      <c r="B1795" s="149" t="s">
        <v>10031</v>
      </c>
      <c r="C1795" s="149">
        <v>1.2E-2</v>
      </c>
      <c r="D1795" s="149" t="s">
        <v>9855</v>
      </c>
      <c r="E1795" s="151">
        <v>5150</v>
      </c>
      <c r="F1795" s="152">
        <v>61.8</v>
      </c>
      <c r="G1795" s="151">
        <v>0</v>
      </c>
      <c r="H1795" s="152">
        <v>0</v>
      </c>
      <c r="I1795" s="151">
        <v>0</v>
      </c>
      <c r="J1795" s="152">
        <v>0</v>
      </c>
      <c r="K1795" s="151">
        <v>5150</v>
      </c>
      <c r="L1795" s="152">
        <v>61.8</v>
      </c>
      <c r="M1795" s="150" t="s">
        <v>52</v>
      </c>
    </row>
    <row r="1796" spans="1:13" ht="30" customHeight="1">
      <c r="A1796" s="149" t="s">
        <v>10045</v>
      </c>
      <c r="B1796" s="149" t="s">
        <v>10046</v>
      </c>
      <c r="C1796" s="149">
        <v>0.60899999999999999</v>
      </c>
      <c r="D1796" s="149" t="s">
        <v>9901</v>
      </c>
      <c r="E1796" s="151">
        <v>0</v>
      </c>
      <c r="F1796" s="152">
        <v>0</v>
      </c>
      <c r="G1796" s="151">
        <v>20106</v>
      </c>
      <c r="H1796" s="152">
        <v>12244.5</v>
      </c>
      <c r="I1796" s="151">
        <v>25310</v>
      </c>
      <c r="J1796" s="152">
        <v>15413.7</v>
      </c>
      <c r="K1796" s="151">
        <v>45416</v>
      </c>
      <c r="L1796" s="152">
        <v>27658.2</v>
      </c>
      <c r="M1796" s="150" t="s">
        <v>52</v>
      </c>
    </row>
    <row r="1797" spans="1:13" ht="30" customHeight="1">
      <c r="A1797" s="149" t="s">
        <v>10047</v>
      </c>
      <c r="B1797" s="149" t="s">
        <v>10048</v>
      </c>
      <c r="C1797" s="149">
        <v>1.0832999999999999</v>
      </c>
      <c r="D1797" s="149" t="s">
        <v>9901</v>
      </c>
      <c r="E1797" s="151">
        <v>1337</v>
      </c>
      <c r="F1797" s="152">
        <v>1448.3</v>
      </c>
      <c r="G1797" s="151">
        <v>0</v>
      </c>
      <c r="H1797" s="152">
        <v>0</v>
      </c>
      <c r="I1797" s="151">
        <v>89</v>
      </c>
      <c r="J1797" s="152">
        <v>96.4</v>
      </c>
      <c r="K1797" s="151">
        <v>1426</v>
      </c>
      <c r="L1797" s="152">
        <v>1544.7</v>
      </c>
      <c r="M1797" s="150" t="s">
        <v>52</v>
      </c>
    </row>
    <row r="1798" spans="1:13" ht="30" customHeight="1">
      <c r="A1798" s="149" t="s">
        <v>10049</v>
      </c>
      <c r="B1798" s="149" t="s">
        <v>10454</v>
      </c>
      <c r="C1798" s="149">
        <v>0.69230000000000003</v>
      </c>
      <c r="D1798" s="149" t="s">
        <v>9901</v>
      </c>
      <c r="E1798" s="151">
        <v>3029</v>
      </c>
      <c r="F1798" s="152">
        <v>2096.9</v>
      </c>
      <c r="G1798" s="151">
        <v>0</v>
      </c>
      <c r="H1798" s="152">
        <v>0</v>
      </c>
      <c r="I1798" s="151">
        <v>670</v>
      </c>
      <c r="J1798" s="152">
        <v>463.8</v>
      </c>
      <c r="K1798" s="151">
        <v>3699</v>
      </c>
      <c r="L1798" s="152">
        <v>2560.7000000000003</v>
      </c>
      <c r="M1798" s="150" t="s">
        <v>52</v>
      </c>
    </row>
    <row r="1799" spans="1:13" ht="30" customHeight="1">
      <c r="A1799" s="149" t="s">
        <v>10139</v>
      </c>
      <c r="B1799" s="149" t="s">
        <v>6674</v>
      </c>
      <c r="C1799" s="149">
        <v>1</v>
      </c>
      <c r="D1799" s="149" t="s">
        <v>9968</v>
      </c>
      <c r="E1799" s="151">
        <v>12021</v>
      </c>
      <c r="F1799" s="152">
        <v>12021</v>
      </c>
      <c r="G1799" s="151">
        <v>11035</v>
      </c>
      <c r="H1799" s="152">
        <v>11035</v>
      </c>
      <c r="I1799" s="151">
        <v>4189</v>
      </c>
      <c r="J1799" s="152">
        <v>4189</v>
      </c>
      <c r="K1799" s="151">
        <v>27245</v>
      </c>
      <c r="L1799" s="152">
        <v>27245</v>
      </c>
      <c r="M1799" s="150" t="s">
        <v>52</v>
      </c>
    </row>
    <row r="1800" spans="1:13" ht="30" customHeight="1">
      <c r="A1800" s="149" t="s">
        <v>9920</v>
      </c>
      <c r="B1800" s="149" t="s">
        <v>10455</v>
      </c>
      <c r="C1800" s="149">
        <v>1</v>
      </c>
      <c r="D1800" s="149" t="s">
        <v>9894</v>
      </c>
      <c r="E1800" s="151">
        <v>0</v>
      </c>
      <c r="F1800" s="152">
        <v>1141</v>
      </c>
      <c r="G1800" s="151">
        <v>0</v>
      </c>
      <c r="H1800" s="152">
        <v>0</v>
      </c>
      <c r="I1800" s="151">
        <v>0</v>
      </c>
      <c r="J1800" s="152">
        <v>0</v>
      </c>
      <c r="K1800" s="151">
        <v>0</v>
      </c>
      <c r="L1800" s="152">
        <v>1141</v>
      </c>
      <c r="M1800" s="150" t="s">
        <v>52</v>
      </c>
    </row>
    <row r="1801" spans="1:13" ht="30" customHeight="1">
      <c r="A1801" s="149" t="s">
        <v>9860</v>
      </c>
      <c r="B1801" s="149"/>
      <c r="C1801" s="149"/>
      <c r="D1801" s="149"/>
      <c r="E1801" s="151"/>
      <c r="F1801" s="152">
        <v>28117</v>
      </c>
      <c r="G1801" s="151"/>
      <c r="H1801" s="152">
        <v>104334</v>
      </c>
      <c r="I1801" s="151"/>
      <c r="J1801" s="152">
        <v>20162</v>
      </c>
      <c r="K1801" s="151"/>
      <c r="L1801" s="152">
        <v>152613</v>
      </c>
      <c r="M1801" s="150"/>
    </row>
    <row r="1802" spans="1:13" ht="30" customHeight="1">
      <c r="A1802" s="149"/>
      <c r="B1802" s="149"/>
      <c r="C1802" s="149"/>
      <c r="D1802" s="149"/>
      <c r="E1802" s="151"/>
      <c r="F1802" s="152"/>
      <c r="G1802" s="151"/>
      <c r="H1802" s="152"/>
      <c r="I1802" s="151"/>
      <c r="J1802" s="152"/>
      <c r="K1802" s="151"/>
      <c r="L1802" s="152"/>
      <c r="M1802" s="150"/>
    </row>
    <row r="1803" spans="1:13" ht="30" customHeight="1">
      <c r="A1803" s="149" t="s">
        <v>10459</v>
      </c>
      <c r="B1803" s="149" t="s">
        <v>1319</v>
      </c>
      <c r="C1803" s="149">
        <v>1</v>
      </c>
      <c r="D1803" s="149" t="s">
        <v>65</v>
      </c>
      <c r="E1803" s="151"/>
      <c r="F1803" s="152"/>
      <c r="G1803" s="151"/>
      <c r="H1803" s="152"/>
      <c r="I1803" s="151"/>
      <c r="J1803" s="152"/>
      <c r="K1803" s="151"/>
      <c r="L1803" s="152"/>
      <c r="M1803" s="150" t="s">
        <v>52</v>
      </c>
    </row>
    <row r="1804" spans="1:13" ht="30" customHeight="1">
      <c r="A1804" s="149" t="s">
        <v>10040</v>
      </c>
      <c r="B1804" s="149" t="s">
        <v>6674</v>
      </c>
      <c r="C1804" s="149">
        <v>0.34</v>
      </c>
      <c r="D1804" s="149" t="s">
        <v>9897</v>
      </c>
      <c r="E1804" s="151">
        <v>0</v>
      </c>
      <c r="F1804" s="152">
        <v>0</v>
      </c>
      <c r="G1804" s="151">
        <v>143509</v>
      </c>
      <c r="H1804" s="152">
        <v>48793</v>
      </c>
      <c r="I1804" s="151">
        <v>0</v>
      </c>
      <c r="J1804" s="152">
        <v>0</v>
      </c>
      <c r="K1804" s="151">
        <v>143509</v>
      </c>
      <c r="L1804" s="152">
        <v>48793</v>
      </c>
      <c r="M1804" s="150" t="s">
        <v>52</v>
      </c>
    </row>
    <row r="1805" spans="1:13" ht="30" customHeight="1">
      <c r="A1805" s="149" t="s">
        <v>10041</v>
      </c>
      <c r="B1805" s="149" t="s">
        <v>6674</v>
      </c>
      <c r="C1805" s="149">
        <v>0.12</v>
      </c>
      <c r="D1805" s="149" t="s">
        <v>9897</v>
      </c>
      <c r="E1805" s="151">
        <v>0</v>
      </c>
      <c r="F1805" s="152">
        <v>0</v>
      </c>
      <c r="G1805" s="151">
        <v>115272</v>
      </c>
      <c r="H1805" s="152">
        <v>13832.6</v>
      </c>
      <c r="I1805" s="151">
        <v>0</v>
      </c>
      <c r="J1805" s="152">
        <v>0</v>
      </c>
      <c r="K1805" s="151">
        <v>115272</v>
      </c>
      <c r="L1805" s="152">
        <v>13832.6</v>
      </c>
      <c r="M1805" s="150" t="s">
        <v>52</v>
      </c>
    </row>
    <row r="1806" spans="1:13" ht="30" customHeight="1">
      <c r="A1806" s="149" t="s">
        <v>9898</v>
      </c>
      <c r="B1806" s="149" t="s">
        <v>6674</v>
      </c>
      <c r="C1806" s="149">
        <v>0.23</v>
      </c>
      <c r="D1806" s="149" t="s">
        <v>9897</v>
      </c>
      <c r="E1806" s="151">
        <v>0</v>
      </c>
      <c r="F1806" s="152">
        <v>0</v>
      </c>
      <c r="G1806" s="151">
        <v>94338</v>
      </c>
      <c r="H1806" s="152">
        <v>21697.7</v>
      </c>
      <c r="I1806" s="151">
        <v>0</v>
      </c>
      <c r="J1806" s="152">
        <v>0</v>
      </c>
      <c r="K1806" s="151">
        <v>94338</v>
      </c>
      <c r="L1806" s="152">
        <v>21697.7</v>
      </c>
      <c r="M1806" s="150" t="s">
        <v>52</v>
      </c>
    </row>
    <row r="1807" spans="1:13" ht="30" customHeight="1">
      <c r="A1807" s="149" t="s">
        <v>9960</v>
      </c>
      <c r="B1807" s="149" t="s">
        <v>10460</v>
      </c>
      <c r="C1807" s="149">
        <v>2.9000000000000001E-2</v>
      </c>
      <c r="D1807" s="149" t="s">
        <v>9897</v>
      </c>
      <c r="E1807" s="151">
        <v>0</v>
      </c>
      <c r="F1807" s="152">
        <v>0</v>
      </c>
      <c r="G1807" s="151">
        <v>96512</v>
      </c>
      <c r="H1807" s="152">
        <v>2798.8</v>
      </c>
      <c r="I1807" s="151">
        <v>0</v>
      </c>
      <c r="J1807" s="152">
        <v>0</v>
      </c>
      <c r="K1807" s="151">
        <v>96512</v>
      </c>
      <c r="L1807" s="152">
        <v>2798.8</v>
      </c>
      <c r="M1807" s="150" t="s">
        <v>52</v>
      </c>
    </row>
    <row r="1808" spans="1:13" ht="30" customHeight="1">
      <c r="A1808" s="149" t="s">
        <v>9898</v>
      </c>
      <c r="B1808" s="149" t="s">
        <v>10460</v>
      </c>
      <c r="C1808" s="149">
        <v>2.9000000000000001E-2</v>
      </c>
      <c r="D1808" s="149" t="s">
        <v>9897</v>
      </c>
      <c r="E1808" s="151">
        <v>0</v>
      </c>
      <c r="F1808" s="152">
        <v>0</v>
      </c>
      <c r="G1808" s="151">
        <v>94338</v>
      </c>
      <c r="H1808" s="152">
        <v>2735.8</v>
      </c>
      <c r="I1808" s="151">
        <v>0</v>
      </c>
      <c r="J1808" s="152">
        <v>0</v>
      </c>
      <c r="K1808" s="151">
        <v>94338</v>
      </c>
      <c r="L1808" s="152">
        <v>2735.8</v>
      </c>
      <c r="M1808" s="150" t="s">
        <v>52</v>
      </c>
    </row>
    <row r="1809" spans="1:13" ht="30" customHeight="1">
      <c r="A1809" s="149" t="s">
        <v>10060</v>
      </c>
      <c r="B1809" s="149" t="s">
        <v>10061</v>
      </c>
      <c r="C1809" s="149">
        <v>1</v>
      </c>
      <c r="D1809" s="149" t="s">
        <v>10062</v>
      </c>
      <c r="E1809" s="151">
        <v>137000</v>
      </c>
      <c r="F1809" s="152">
        <v>137000</v>
      </c>
      <c r="G1809" s="151">
        <v>0</v>
      </c>
      <c r="H1809" s="152">
        <v>0</v>
      </c>
      <c r="I1809" s="151">
        <v>0</v>
      </c>
      <c r="J1809" s="152">
        <v>0</v>
      </c>
      <c r="K1809" s="151">
        <v>137000</v>
      </c>
      <c r="L1809" s="152">
        <v>137000</v>
      </c>
      <c r="M1809" s="150" t="s">
        <v>52</v>
      </c>
    </row>
    <row r="1810" spans="1:13" ht="30" customHeight="1">
      <c r="A1810" s="149" t="s">
        <v>10064</v>
      </c>
      <c r="B1810" s="149" t="s">
        <v>10065</v>
      </c>
      <c r="C1810" s="149">
        <v>1</v>
      </c>
      <c r="D1810" s="149" t="s">
        <v>9855</v>
      </c>
      <c r="E1810" s="151">
        <v>1000</v>
      </c>
      <c r="F1810" s="152">
        <v>1000</v>
      </c>
      <c r="G1810" s="151">
        <v>0</v>
      </c>
      <c r="H1810" s="152">
        <v>0</v>
      </c>
      <c r="I1810" s="151">
        <v>0</v>
      </c>
      <c r="J1810" s="152">
        <v>0</v>
      </c>
      <c r="K1810" s="151">
        <v>1000</v>
      </c>
      <c r="L1810" s="152">
        <v>1000</v>
      </c>
      <c r="M1810" s="150" t="s">
        <v>52</v>
      </c>
    </row>
    <row r="1811" spans="1:13" ht="30" customHeight="1">
      <c r="A1811" s="149" t="s">
        <v>10021</v>
      </c>
      <c r="B1811" s="149" t="s">
        <v>10022</v>
      </c>
      <c r="C1811" s="149">
        <v>1.5</v>
      </c>
      <c r="D1811" s="149" t="s">
        <v>10023</v>
      </c>
      <c r="E1811" s="151">
        <v>2736</v>
      </c>
      <c r="F1811" s="152">
        <v>4104</v>
      </c>
      <c r="G1811" s="151">
        <v>0</v>
      </c>
      <c r="H1811" s="152">
        <v>0</v>
      </c>
      <c r="I1811" s="151">
        <v>0</v>
      </c>
      <c r="J1811" s="152">
        <v>0</v>
      </c>
      <c r="K1811" s="151">
        <v>2736</v>
      </c>
      <c r="L1811" s="152">
        <v>4104</v>
      </c>
      <c r="M1811" s="150" t="s">
        <v>52</v>
      </c>
    </row>
    <row r="1812" spans="1:13" ht="30" customHeight="1">
      <c r="A1812" s="149" t="s">
        <v>10067</v>
      </c>
      <c r="B1812" s="149" t="s">
        <v>10068</v>
      </c>
      <c r="C1812" s="149">
        <v>1.5</v>
      </c>
      <c r="D1812" s="149" t="s">
        <v>10020</v>
      </c>
      <c r="E1812" s="151">
        <v>1710</v>
      </c>
      <c r="F1812" s="152">
        <v>2565</v>
      </c>
      <c r="G1812" s="151">
        <v>0</v>
      </c>
      <c r="H1812" s="152">
        <v>0</v>
      </c>
      <c r="I1812" s="151">
        <v>0</v>
      </c>
      <c r="J1812" s="152">
        <v>0</v>
      </c>
      <c r="K1812" s="151">
        <v>1710</v>
      </c>
      <c r="L1812" s="152">
        <v>2565</v>
      </c>
      <c r="M1812" s="150" t="s">
        <v>52</v>
      </c>
    </row>
    <row r="1813" spans="1:13" ht="30" customHeight="1">
      <c r="A1813" s="149" t="s">
        <v>9961</v>
      </c>
      <c r="B1813" s="149" t="s">
        <v>9962</v>
      </c>
      <c r="C1813" s="149">
        <v>0.23200000000000001</v>
      </c>
      <c r="D1813" s="149" t="s">
        <v>9901</v>
      </c>
      <c r="E1813" s="151">
        <v>0</v>
      </c>
      <c r="F1813" s="152">
        <v>0</v>
      </c>
      <c r="G1813" s="151">
        <v>0</v>
      </c>
      <c r="H1813" s="152">
        <v>0</v>
      </c>
      <c r="I1813" s="151">
        <v>815</v>
      </c>
      <c r="J1813" s="152">
        <v>189</v>
      </c>
      <c r="K1813" s="151">
        <v>815</v>
      </c>
      <c r="L1813" s="152">
        <v>189</v>
      </c>
      <c r="M1813" s="150" t="s">
        <v>52</v>
      </c>
    </row>
    <row r="1814" spans="1:13" ht="30" customHeight="1">
      <c r="A1814" s="149" t="s">
        <v>10047</v>
      </c>
      <c r="B1814" s="149" t="s">
        <v>10048</v>
      </c>
      <c r="C1814" s="149">
        <v>0.1166</v>
      </c>
      <c r="D1814" s="149" t="s">
        <v>9901</v>
      </c>
      <c r="E1814" s="151">
        <v>1337</v>
      </c>
      <c r="F1814" s="152">
        <v>155.80000000000001</v>
      </c>
      <c r="G1814" s="151">
        <v>0</v>
      </c>
      <c r="H1814" s="152">
        <v>0</v>
      </c>
      <c r="I1814" s="151">
        <v>89</v>
      </c>
      <c r="J1814" s="152">
        <v>10.3</v>
      </c>
      <c r="K1814" s="151">
        <v>1426</v>
      </c>
      <c r="L1814" s="152">
        <v>166.10000000000002</v>
      </c>
      <c r="M1814" s="150" t="s">
        <v>52</v>
      </c>
    </row>
    <row r="1815" spans="1:13" ht="30" customHeight="1">
      <c r="A1815" s="149" t="s">
        <v>10071</v>
      </c>
      <c r="B1815" s="149" t="s">
        <v>6674</v>
      </c>
      <c r="C1815" s="149">
        <v>0.05</v>
      </c>
      <c r="D1815" s="149" t="s">
        <v>9901</v>
      </c>
      <c r="E1815" s="151">
        <v>0</v>
      </c>
      <c r="F1815" s="152">
        <v>0</v>
      </c>
      <c r="G1815" s="151">
        <v>0</v>
      </c>
      <c r="H1815" s="152">
        <v>0</v>
      </c>
      <c r="I1815" s="151">
        <v>1959</v>
      </c>
      <c r="J1815" s="152">
        <v>97.9</v>
      </c>
      <c r="K1815" s="151">
        <v>1959</v>
      </c>
      <c r="L1815" s="152">
        <v>97.9</v>
      </c>
      <c r="M1815" s="150" t="s">
        <v>52</v>
      </c>
    </row>
    <row r="1816" spans="1:13" ht="30" customHeight="1">
      <c r="A1816" s="149" t="s">
        <v>9920</v>
      </c>
      <c r="B1816" s="149" t="s">
        <v>10461</v>
      </c>
      <c r="C1816" s="149">
        <v>1</v>
      </c>
      <c r="D1816" s="149" t="s">
        <v>9894</v>
      </c>
      <c r="E1816" s="151">
        <v>0</v>
      </c>
      <c r="F1816" s="152">
        <v>43400.7</v>
      </c>
      <c r="G1816" s="151">
        <v>0</v>
      </c>
      <c r="H1816" s="152">
        <v>0</v>
      </c>
      <c r="I1816" s="151">
        <v>0</v>
      </c>
      <c r="J1816" s="152">
        <v>0</v>
      </c>
      <c r="K1816" s="151">
        <v>0</v>
      </c>
      <c r="L1816" s="152">
        <v>43400.7</v>
      </c>
      <c r="M1816" s="150" t="s">
        <v>52</v>
      </c>
    </row>
    <row r="1817" spans="1:13" ht="30" customHeight="1">
      <c r="A1817" s="149" t="s">
        <v>9860</v>
      </c>
      <c r="B1817" s="149"/>
      <c r="C1817" s="149"/>
      <c r="D1817" s="149"/>
      <c r="E1817" s="151"/>
      <c r="F1817" s="152">
        <v>188225</v>
      </c>
      <c r="G1817" s="151"/>
      <c r="H1817" s="152">
        <v>89857</v>
      </c>
      <c r="I1817" s="151"/>
      <c r="J1817" s="152">
        <v>297</v>
      </c>
      <c r="K1817" s="151"/>
      <c r="L1817" s="152">
        <v>278379</v>
      </c>
      <c r="M1817" s="150"/>
    </row>
    <row r="1818" spans="1:13" ht="30" customHeight="1">
      <c r="A1818" s="149"/>
      <c r="B1818" s="149"/>
      <c r="C1818" s="149"/>
      <c r="D1818" s="149"/>
      <c r="E1818" s="151"/>
      <c r="F1818" s="152"/>
      <c r="G1818" s="151"/>
      <c r="H1818" s="152"/>
      <c r="I1818" s="151"/>
      <c r="J1818" s="152"/>
      <c r="K1818" s="151"/>
      <c r="L1818" s="152"/>
      <c r="M1818" s="150"/>
    </row>
    <row r="1819" spans="1:13" ht="30" customHeight="1">
      <c r="A1819" s="149" t="s">
        <v>10462</v>
      </c>
      <c r="B1819" s="149" t="s">
        <v>3381</v>
      </c>
      <c r="C1819" s="149">
        <v>1</v>
      </c>
      <c r="D1819" s="149" t="s">
        <v>65</v>
      </c>
      <c r="E1819" s="151"/>
      <c r="F1819" s="152"/>
      <c r="G1819" s="151"/>
      <c r="H1819" s="152"/>
      <c r="I1819" s="151"/>
      <c r="J1819" s="152"/>
      <c r="K1819" s="151"/>
      <c r="L1819" s="152"/>
      <c r="M1819" s="150" t="s">
        <v>52</v>
      </c>
    </row>
    <row r="1820" spans="1:13" ht="30" customHeight="1">
      <c r="A1820" s="149" t="s">
        <v>10040</v>
      </c>
      <c r="B1820" s="149" t="s">
        <v>6674</v>
      </c>
      <c r="C1820" s="149">
        <v>0.34</v>
      </c>
      <c r="D1820" s="149" t="s">
        <v>9897</v>
      </c>
      <c r="E1820" s="151">
        <v>0</v>
      </c>
      <c r="F1820" s="152">
        <v>0</v>
      </c>
      <c r="G1820" s="151">
        <v>143509</v>
      </c>
      <c r="H1820" s="152">
        <v>48793</v>
      </c>
      <c r="I1820" s="151">
        <v>0</v>
      </c>
      <c r="J1820" s="152">
        <v>0</v>
      </c>
      <c r="K1820" s="151">
        <v>143509</v>
      </c>
      <c r="L1820" s="152">
        <v>48793</v>
      </c>
      <c r="M1820" s="150" t="s">
        <v>52</v>
      </c>
    </row>
    <row r="1821" spans="1:13" ht="30" customHeight="1">
      <c r="A1821" s="149" t="s">
        <v>10041</v>
      </c>
      <c r="B1821" s="149" t="s">
        <v>6674</v>
      </c>
      <c r="C1821" s="149">
        <v>0.12</v>
      </c>
      <c r="D1821" s="149" t="s">
        <v>9897</v>
      </c>
      <c r="E1821" s="151">
        <v>0</v>
      </c>
      <c r="F1821" s="152">
        <v>0</v>
      </c>
      <c r="G1821" s="151">
        <v>115272</v>
      </c>
      <c r="H1821" s="152">
        <v>13832.6</v>
      </c>
      <c r="I1821" s="151">
        <v>0</v>
      </c>
      <c r="J1821" s="152">
        <v>0</v>
      </c>
      <c r="K1821" s="151">
        <v>115272</v>
      </c>
      <c r="L1821" s="152">
        <v>13832.6</v>
      </c>
      <c r="M1821" s="150" t="s">
        <v>52</v>
      </c>
    </row>
    <row r="1822" spans="1:13" ht="30" customHeight="1">
      <c r="A1822" s="149" t="s">
        <v>9898</v>
      </c>
      <c r="B1822" s="149" t="s">
        <v>6674</v>
      </c>
      <c r="C1822" s="149">
        <v>0.23</v>
      </c>
      <c r="D1822" s="149" t="s">
        <v>9897</v>
      </c>
      <c r="E1822" s="151">
        <v>0</v>
      </c>
      <c r="F1822" s="152">
        <v>0</v>
      </c>
      <c r="G1822" s="151">
        <v>94338</v>
      </c>
      <c r="H1822" s="152">
        <v>21697.7</v>
      </c>
      <c r="I1822" s="151">
        <v>0</v>
      </c>
      <c r="J1822" s="152">
        <v>0</v>
      </c>
      <c r="K1822" s="151">
        <v>94338</v>
      </c>
      <c r="L1822" s="152">
        <v>21697.7</v>
      </c>
      <c r="M1822" s="150" t="s">
        <v>52</v>
      </c>
    </row>
    <row r="1823" spans="1:13" ht="30" customHeight="1">
      <c r="A1823" s="149" t="s">
        <v>9960</v>
      </c>
      <c r="B1823" s="149" t="s">
        <v>10460</v>
      </c>
      <c r="C1823" s="149">
        <v>2.9000000000000001E-2</v>
      </c>
      <c r="D1823" s="149" t="s">
        <v>9897</v>
      </c>
      <c r="E1823" s="151">
        <v>0</v>
      </c>
      <c r="F1823" s="152">
        <v>0</v>
      </c>
      <c r="G1823" s="151">
        <v>96512</v>
      </c>
      <c r="H1823" s="152">
        <v>2798.8</v>
      </c>
      <c r="I1823" s="151">
        <v>0</v>
      </c>
      <c r="J1823" s="152">
        <v>0</v>
      </c>
      <c r="K1823" s="151">
        <v>96512</v>
      </c>
      <c r="L1823" s="152">
        <v>2798.8</v>
      </c>
      <c r="M1823" s="150" t="s">
        <v>52</v>
      </c>
    </row>
    <row r="1824" spans="1:13" ht="30" customHeight="1">
      <c r="A1824" s="149" t="s">
        <v>9898</v>
      </c>
      <c r="B1824" s="149" t="s">
        <v>10460</v>
      </c>
      <c r="C1824" s="149">
        <v>2.9000000000000001E-2</v>
      </c>
      <c r="D1824" s="149" t="s">
        <v>9897</v>
      </c>
      <c r="E1824" s="151">
        <v>0</v>
      </c>
      <c r="F1824" s="152">
        <v>0</v>
      </c>
      <c r="G1824" s="151">
        <v>94338</v>
      </c>
      <c r="H1824" s="152">
        <v>2735.8</v>
      </c>
      <c r="I1824" s="151">
        <v>0</v>
      </c>
      <c r="J1824" s="152">
        <v>0</v>
      </c>
      <c r="K1824" s="151">
        <v>94338</v>
      </c>
      <c r="L1824" s="152">
        <v>2735.8</v>
      </c>
      <c r="M1824" s="150" t="s">
        <v>52</v>
      </c>
    </row>
    <row r="1825" spans="1:13" ht="30" customHeight="1">
      <c r="A1825" s="149" t="s">
        <v>10060</v>
      </c>
      <c r="B1825" s="149" t="s">
        <v>10086</v>
      </c>
      <c r="C1825" s="149">
        <v>1</v>
      </c>
      <c r="D1825" s="149" t="s">
        <v>10062</v>
      </c>
      <c r="E1825" s="151">
        <v>150000</v>
      </c>
      <c r="F1825" s="152">
        <v>150000</v>
      </c>
      <c r="G1825" s="151">
        <v>0</v>
      </c>
      <c r="H1825" s="152">
        <v>0</v>
      </c>
      <c r="I1825" s="151">
        <v>0</v>
      </c>
      <c r="J1825" s="152">
        <v>0</v>
      </c>
      <c r="K1825" s="151">
        <v>150000</v>
      </c>
      <c r="L1825" s="152">
        <v>150000</v>
      </c>
      <c r="M1825" s="150" t="s">
        <v>52</v>
      </c>
    </row>
    <row r="1826" spans="1:13" ht="30" customHeight="1">
      <c r="A1826" s="149" t="s">
        <v>10064</v>
      </c>
      <c r="B1826" s="149" t="s">
        <v>10065</v>
      </c>
      <c r="C1826" s="149">
        <v>1</v>
      </c>
      <c r="D1826" s="149" t="s">
        <v>9855</v>
      </c>
      <c r="E1826" s="151">
        <v>1000</v>
      </c>
      <c r="F1826" s="152">
        <v>1000</v>
      </c>
      <c r="G1826" s="151">
        <v>0</v>
      </c>
      <c r="H1826" s="152">
        <v>0</v>
      </c>
      <c r="I1826" s="151">
        <v>0</v>
      </c>
      <c r="J1826" s="152">
        <v>0</v>
      </c>
      <c r="K1826" s="151">
        <v>1000</v>
      </c>
      <c r="L1826" s="152">
        <v>1000</v>
      </c>
      <c r="M1826" s="150" t="s">
        <v>52</v>
      </c>
    </row>
    <row r="1827" spans="1:13" ht="30" customHeight="1">
      <c r="A1827" s="149" t="s">
        <v>10021</v>
      </c>
      <c r="B1827" s="149" t="s">
        <v>10022</v>
      </c>
      <c r="C1827" s="149">
        <v>1.5</v>
      </c>
      <c r="D1827" s="149" t="s">
        <v>10023</v>
      </c>
      <c r="E1827" s="151">
        <v>2736</v>
      </c>
      <c r="F1827" s="152">
        <v>4104</v>
      </c>
      <c r="G1827" s="151">
        <v>0</v>
      </c>
      <c r="H1827" s="152">
        <v>0</v>
      </c>
      <c r="I1827" s="151">
        <v>0</v>
      </c>
      <c r="J1827" s="152">
        <v>0</v>
      </c>
      <c r="K1827" s="151">
        <v>2736</v>
      </c>
      <c r="L1827" s="152">
        <v>4104</v>
      </c>
      <c r="M1827" s="150" t="s">
        <v>52</v>
      </c>
    </row>
    <row r="1828" spans="1:13" ht="30" customHeight="1">
      <c r="A1828" s="149" t="s">
        <v>10067</v>
      </c>
      <c r="B1828" s="149" t="s">
        <v>10068</v>
      </c>
      <c r="C1828" s="149">
        <v>1.5</v>
      </c>
      <c r="D1828" s="149" t="s">
        <v>10020</v>
      </c>
      <c r="E1828" s="151">
        <v>1710</v>
      </c>
      <c r="F1828" s="152">
        <v>2565</v>
      </c>
      <c r="G1828" s="151">
        <v>0</v>
      </c>
      <c r="H1828" s="152">
        <v>0</v>
      </c>
      <c r="I1828" s="151">
        <v>0</v>
      </c>
      <c r="J1828" s="152">
        <v>0</v>
      </c>
      <c r="K1828" s="151">
        <v>1710</v>
      </c>
      <c r="L1828" s="152">
        <v>2565</v>
      </c>
      <c r="M1828" s="150" t="s">
        <v>52</v>
      </c>
    </row>
    <row r="1829" spans="1:13" ht="30" customHeight="1">
      <c r="A1829" s="149" t="s">
        <v>9961</v>
      </c>
      <c r="B1829" s="149" t="s">
        <v>9962</v>
      </c>
      <c r="C1829" s="149">
        <v>0.23200000000000001</v>
      </c>
      <c r="D1829" s="149" t="s">
        <v>9901</v>
      </c>
      <c r="E1829" s="151">
        <v>0</v>
      </c>
      <c r="F1829" s="152">
        <v>0</v>
      </c>
      <c r="G1829" s="151">
        <v>0</v>
      </c>
      <c r="H1829" s="152">
        <v>0</v>
      </c>
      <c r="I1829" s="151">
        <v>815</v>
      </c>
      <c r="J1829" s="152">
        <v>189</v>
      </c>
      <c r="K1829" s="151">
        <v>815</v>
      </c>
      <c r="L1829" s="152">
        <v>189</v>
      </c>
      <c r="M1829" s="150" t="s">
        <v>52</v>
      </c>
    </row>
    <row r="1830" spans="1:13" ht="30" customHeight="1">
      <c r="A1830" s="149" t="s">
        <v>10047</v>
      </c>
      <c r="B1830" s="149" t="s">
        <v>10048</v>
      </c>
      <c r="C1830" s="149">
        <v>0.1166</v>
      </c>
      <c r="D1830" s="149" t="s">
        <v>9901</v>
      </c>
      <c r="E1830" s="151">
        <v>1337</v>
      </c>
      <c r="F1830" s="152">
        <v>155.80000000000001</v>
      </c>
      <c r="G1830" s="151">
        <v>0</v>
      </c>
      <c r="H1830" s="152">
        <v>0</v>
      </c>
      <c r="I1830" s="151">
        <v>89</v>
      </c>
      <c r="J1830" s="152">
        <v>10.3</v>
      </c>
      <c r="K1830" s="151">
        <v>1426</v>
      </c>
      <c r="L1830" s="152">
        <v>166.10000000000002</v>
      </c>
      <c r="M1830" s="150" t="s">
        <v>52</v>
      </c>
    </row>
    <row r="1831" spans="1:13" ht="30" customHeight="1">
      <c r="A1831" s="149" t="s">
        <v>10071</v>
      </c>
      <c r="B1831" s="149" t="s">
        <v>6674</v>
      </c>
      <c r="C1831" s="149">
        <v>0.05</v>
      </c>
      <c r="D1831" s="149" t="s">
        <v>9901</v>
      </c>
      <c r="E1831" s="151">
        <v>0</v>
      </c>
      <c r="F1831" s="152">
        <v>0</v>
      </c>
      <c r="G1831" s="151">
        <v>0</v>
      </c>
      <c r="H1831" s="152">
        <v>0</v>
      </c>
      <c r="I1831" s="151">
        <v>1959</v>
      </c>
      <c r="J1831" s="152">
        <v>97.9</v>
      </c>
      <c r="K1831" s="151">
        <v>1959</v>
      </c>
      <c r="L1831" s="152">
        <v>97.9</v>
      </c>
      <c r="M1831" s="150" t="s">
        <v>52</v>
      </c>
    </row>
    <row r="1832" spans="1:13" ht="30" customHeight="1">
      <c r="A1832" s="149" t="s">
        <v>10139</v>
      </c>
      <c r="B1832" s="149" t="s">
        <v>6674</v>
      </c>
      <c r="C1832" s="149">
        <v>1</v>
      </c>
      <c r="D1832" s="149" t="s">
        <v>9968</v>
      </c>
      <c r="E1832" s="151">
        <v>12021</v>
      </c>
      <c r="F1832" s="152">
        <v>12021</v>
      </c>
      <c r="G1832" s="151">
        <v>11035</v>
      </c>
      <c r="H1832" s="152">
        <v>11035</v>
      </c>
      <c r="I1832" s="151">
        <v>4189</v>
      </c>
      <c r="J1832" s="152">
        <v>4189</v>
      </c>
      <c r="K1832" s="151">
        <v>27245</v>
      </c>
      <c r="L1832" s="152">
        <v>27245</v>
      </c>
      <c r="M1832" s="150" t="s">
        <v>52</v>
      </c>
    </row>
    <row r="1833" spans="1:13" ht="30" customHeight="1">
      <c r="A1833" s="149" t="s">
        <v>9920</v>
      </c>
      <c r="B1833" s="149" t="s">
        <v>10461</v>
      </c>
      <c r="C1833" s="149">
        <v>1</v>
      </c>
      <c r="D1833" s="149" t="s">
        <v>9894</v>
      </c>
      <c r="E1833" s="151">
        <v>0</v>
      </c>
      <c r="F1833" s="152">
        <v>47300.7</v>
      </c>
      <c r="G1833" s="151">
        <v>0</v>
      </c>
      <c r="H1833" s="152">
        <v>0</v>
      </c>
      <c r="I1833" s="151">
        <v>0</v>
      </c>
      <c r="J1833" s="152">
        <v>0</v>
      </c>
      <c r="K1833" s="151">
        <v>0</v>
      </c>
      <c r="L1833" s="152">
        <v>47300.7</v>
      </c>
      <c r="M1833" s="150" t="s">
        <v>52</v>
      </c>
    </row>
    <row r="1834" spans="1:13" ht="30" customHeight="1">
      <c r="A1834" s="149" t="s">
        <v>9860</v>
      </c>
      <c r="B1834" s="149"/>
      <c r="C1834" s="149"/>
      <c r="D1834" s="149"/>
      <c r="E1834" s="151"/>
      <c r="F1834" s="152">
        <v>217146</v>
      </c>
      <c r="G1834" s="151"/>
      <c r="H1834" s="152">
        <v>100892</v>
      </c>
      <c r="I1834" s="151"/>
      <c r="J1834" s="152">
        <v>4486</v>
      </c>
      <c r="K1834" s="151"/>
      <c r="L1834" s="152">
        <v>322524</v>
      </c>
      <c r="M1834" s="150"/>
    </row>
    <row r="1835" spans="1:13" ht="30" customHeight="1">
      <c r="A1835" s="149"/>
      <c r="B1835" s="149"/>
      <c r="C1835" s="149"/>
      <c r="D1835" s="149"/>
      <c r="E1835" s="151"/>
      <c r="F1835" s="152"/>
      <c r="G1835" s="151"/>
      <c r="H1835" s="152"/>
      <c r="I1835" s="151"/>
      <c r="J1835" s="152"/>
      <c r="K1835" s="151"/>
      <c r="L1835" s="152"/>
      <c r="M1835" s="150"/>
    </row>
    <row r="1836" spans="1:13" ht="30" customHeight="1">
      <c r="A1836" s="149" t="s">
        <v>10463</v>
      </c>
      <c r="B1836" s="149" t="s">
        <v>1343</v>
      </c>
      <c r="C1836" s="149">
        <v>1</v>
      </c>
      <c r="D1836" s="149" t="s">
        <v>65</v>
      </c>
      <c r="E1836" s="151"/>
      <c r="F1836" s="152"/>
      <c r="G1836" s="151"/>
      <c r="H1836" s="152"/>
      <c r="I1836" s="151"/>
      <c r="J1836" s="152"/>
      <c r="K1836" s="151"/>
      <c r="L1836" s="152"/>
      <c r="M1836" s="150" t="s">
        <v>52</v>
      </c>
    </row>
    <row r="1837" spans="1:13" ht="30" customHeight="1">
      <c r="A1837" s="149" t="s">
        <v>10040</v>
      </c>
      <c r="B1837" s="149" t="s">
        <v>6674</v>
      </c>
      <c r="C1837" s="149">
        <v>0.34</v>
      </c>
      <c r="D1837" s="149" t="s">
        <v>9897</v>
      </c>
      <c r="E1837" s="151">
        <v>0</v>
      </c>
      <c r="F1837" s="152">
        <v>0</v>
      </c>
      <c r="G1837" s="151">
        <v>143509</v>
      </c>
      <c r="H1837" s="152">
        <v>48793</v>
      </c>
      <c r="I1837" s="151">
        <v>0</v>
      </c>
      <c r="J1837" s="152">
        <v>0</v>
      </c>
      <c r="K1837" s="151">
        <v>143509</v>
      </c>
      <c r="L1837" s="152">
        <v>48793</v>
      </c>
      <c r="M1837" s="150" t="s">
        <v>52</v>
      </c>
    </row>
    <row r="1838" spans="1:13" ht="30" customHeight="1">
      <c r="A1838" s="149" t="s">
        <v>10041</v>
      </c>
      <c r="B1838" s="149" t="s">
        <v>6674</v>
      </c>
      <c r="C1838" s="149">
        <v>0.12</v>
      </c>
      <c r="D1838" s="149" t="s">
        <v>9897</v>
      </c>
      <c r="E1838" s="151">
        <v>0</v>
      </c>
      <c r="F1838" s="152">
        <v>0</v>
      </c>
      <c r="G1838" s="151">
        <v>115272</v>
      </c>
      <c r="H1838" s="152">
        <v>13832.6</v>
      </c>
      <c r="I1838" s="151">
        <v>0</v>
      </c>
      <c r="J1838" s="152">
        <v>0</v>
      </c>
      <c r="K1838" s="151">
        <v>115272</v>
      </c>
      <c r="L1838" s="152">
        <v>13832.6</v>
      </c>
      <c r="M1838" s="150" t="s">
        <v>52</v>
      </c>
    </row>
    <row r="1839" spans="1:13" ht="30" customHeight="1">
      <c r="A1839" s="149" t="s">
        <v>9898</v>
      </c>
      <c r="B1839" s="149" t="s">
        <v>6674</v>
      </c>
      <c r="C1839" s="149">
        <v>0.23</v>
      </c>
      <c r="D1839" s="149" t="s">
        <v>9897</v>
      </c>
      <c r="E1839" s="151">
        <v>0</v>
      </c>
      <c r="F1839" s="152">
        <v>0</v>
      </c>
      <c r="G1839" s="151">
        <v>94338</v>
      </c>
      <c r="H1839" s="152">
        <v>21697.7</v>
      </c>
      <c r="I1839" s="151">
        <v>0</v>
      </c>
      <c r="J1839" s="152">
        <v>0</v>
      </c>
      <c r="K1839" s="151">
        <v>94338</v>
      </c>
      <c r="L1839" s="152">
        <v>21697.7</v>
      </c>
      <c r="M1839" s="150" t="s">
        <v>52</v>
      </c>
    </row>
    <row r="1840" spans="1:13" ht="30" customHeight="1">
      <c r="A1840" s="149" t="s">
        <v>9960</v>
      </c>
      <c r="B1840" s="149" t="s">
        <v>10460</v>
      </c>
      <c r="C1840" s="149">
        <v>3.1E-2</v>
      </c>
      <c r="D1840" s="149" t="s">
        <v>9897</v>
      </c>
      <c r="E1840" s="151">
        <v>0</v>
      </c>
      <c r="F1840" s="152">
        <v>0</v>
      </c>
      <c r="G1840" s="151">
        <v>96512</v>
      </c>
      <c r="H1840" s="152">
        <v>2991.8</v>
      </c>
      <c r="I1840" s="151">
        <v>0</v>
      </c>
      <c r="J1840" s="152">
        <v>0</v>
      </c>
      <c r="K1840" s="151">
        <v>96512</v>
      </c>
      <c r="L1840" s="152">
        <v>2991.8</v>
      </c>
      <c r="M1840" s="150" t="s">
        <v>52</v>
      </c>
    </row>
    <row r="1841" spans="1:13" ht="30" customHeight="1">
      <c r="A1841" s="149" t="s">
        <v>9898</v>
      </c>
      <c r="B1841" s="149" t="s">
        <v>10460</v>
      </c>
      <c r="C1841" s="149">
        <v>3.1E-2</v>
      </c>
      <c r="D1841" s="149" t="s">
        <v>9897</v>
      </c>
      <c r="E1841" s="151">
        <v>0</v>
      </c>
      <c r="F1841" s="152">
        <v>0</v>
      </c>
      <c r="G1841" s="151">
        <v>94338</v>
      </c>
      <c r="H1841" s="152">
        <v>2924.4</v>
      </c>
      <c r="I1841" s="151">
        <v>0</v>
      </c>
      <c r="J1841" s="152">
        <v>0</v>
      </c>
      <c r="K1841" s="151">
        <v>94338</v>
      </c>
      <c r="L1841" s="152">
        <v>2924.4</v>
      </c>
      <c r="M1841" s="150" t="s">
        <v>52</v>
      </c>
    </row>
    <row r="1842" spans="1:13" ht="30" customHeight="1">
      <c r="A1842" s="149" t="s">
        <v>10082</v>
      </c>
      <c r="B1842" s="149" t="s">
        <v>10061</v>
      </c>
      <c r="C1842" s="149">
        <v>1</v>
      </c>
      <c r="D1842" s="149" t="s">
        <v>10062</v>
      </c>
      <c r="E1842" s="151">
        <v>147000</v>
      </c>
      <c r="F1842" s="152">
        <v>147000</v>
      </c>
      <c r="G1842" s="151">
        <v>0</v>
      </c>
      <c r="H1842" s="152">
        <v>0</v>
      </c>
      <c r="I1842" s="151">
        <v>0</v>
      </c>
      <c r="J1842" s="152">
        <v>0</v>
      </c>
      <c r="K1842" s="151">
        <v>147000</v>
      </c>
      <c r="L1842" s="152">
        <v>147000</v>
      </c>
      <c r="M1842" s="150" t="s">
        <v>52</v>
      </c>
    </row>
    <row r="1843" spans="1:13" ht="30" customHeight="1">
      <c r="A1843" s="149" t="s">
        <v>10064</v>
      </c>
      <c r="B1843" s="149" t="s">
        <v>10065</v>
      </c>
      <c r="C1843" s="149">
        <v>1</v>
      </c>
      <c r="D1843" s="149" t="s">
        <v>9855</v>
      </c>
      <c r="E1843" s="151">
        <v>1000</v>
      </c>
      <c r="F1843" s="152">
        <v>1000</v>
      </c>
      <c r="G1843" s="151">
        <v>0</v>
      </c>
      <c r="H1843" s="152">
        <v>0</v>
      </c>
      <c r="I1843" s="151">
        <v>0</v>
      </c>
      <c r="J1843" s="152">
        <v>0</v>
      </c>
      <c r="K1843" s="151">
        <v>1000</v>
      </c>
      <c r="L1843" s="152">
        <v>1000</v>
      </c>
      <c r="M1843" s="150" t="s">
        <v>52</v>
      </c>
    </row>
    <row r="1844" spans="1:13" ht="30" customHeight="1">
      <c r="A1844" s="149" t="s">
        <v>10021</v>
      </c>
      <c r="B1844" s="149" t="s">
        <v>10022</v>
      </c>
      <c r="C1844" s="149">
        <v>1.8</v>
      </c>
      <c r="D1844" s="149" t="s">
        <v>10023</v>
      </c>
      <c r="E1844" s="151">
        <v>2736</v>
      </c>
      <c r="F1844" s="152">
        <v>4924.8</v>
      </c>
      <c r="G1844" s="151">
        <v>0</v>
      </c>
      <c r="H1844" s="152">
        <v>0</v>
      </c>
      <c r="I1844" s="151">
        <v>0</v>
      </c>
      <c r="J1844" s="152">
        <v>0</v>
      </c>
      <c r="K1844" s="151">
        <v>2736</v>
      </c>
      <c r="L1844" s="152">
        <v>4924.8</v>
      </c>
      <c r="M1844" s="150" t="s">
        <v>52</v>
      </c>
    </row>
    <row r="1845" spans="1:13" ht="30" customHeight="1">
      <c r="A1845" s="149" t="s">
        <v>10067</v>
      </c>
      <c r="B1845" s="149" t="s">
        <v>10068</v>
      </c>
      <c r="C1845" s="149">
        <v>1.8</v>
      </c>
      <c r="D1845" s="149" t="s">
        <v>10020</v>
      </c>
      <c r="E1845" s="151">
        <v>1710</v>
      </c>
      <c r="F1845" s="152">
        <v>3078</v>
      </c>
      <c r="G1845" s="151">
        <v>0</v>
      </c>
      <c r="H1845" s="152">
        <v>0</v>
      </c>
      <c r="I1845" s="151">
        <v>0</v>
      </c>
      <c r="J1845" s="152">
        <v>0</v>
      </c>
      <c r="K1845" s="151">
        <v>1710</v>
      </c>
      <c r="L1845" s="152">
        <v>3078</v>
      </c>
      <c r="M1845" s="150" t="s">
        <v>52</v>
      </c>
    </row>
    <row r="1846" spans="1:13" ht="30" customHeight="1">
      <c r="A1846" s="149" t="s">
        <v>9961</v>
      </c>
      <c r="B1846" s="149" t="s">
        <v>9962</v>
      </c>
      <c r="C1846" s="149">
        <v>0.248</v>
      </c>
      <c r="D1846" s="149" t="s">
        <v>9901</v>
      </c>
      <c r="E1846" s="151">
        <v>0</v>
      </c>
      <c r="F1846" s="152">
        <v>0</v>
      </c>
      <c r="G1846" s="151">
        <v>0</v>
      </c>
      <c r="H1846" s="152">
        <v>0</v>
      </c>
      <c r="I1846" s="151">
        <v>815</v>
      </c>
      <c r="J1846" s="152">
        <v>202.1</v>
      </c>
      <c r="K1846" s="151">
        <v>815</v>
      </c>
      <c r="L1846" s="152">
        <v>202.1</v>
      </c>
      <c r="M1846" s="150" t="s">
        <v>52</v>
      </c>
    </row>
    <row r="1847" spans="1:13" ht="30" customHeight="1">
      <c r="A1847" s="149" t="s">
        <v>10047</v>
      </c>
      <c r="B1847" s="149" t="s">
        <v>10048</v>
      </c>
      <c r="C1847" s="149">
        <v>0.1166</v>
      </c>
      <c r="D1847" s="149" t="s">
        <v>9901</v>
      </c>
      <c r="E1847" s="151">
        <v>1337</v>
      </c>
      <c r="F1847" s="152">
        <v>155.80000000000001</v>
      </c>
      <c r="G1847" s="151">
        <v>0</v>
      </c>
      <c r="H1847" s="152">
        <v>0</v>
      </c>
      <c r="I1847" s="151">
        <v>89</v>
      </c>
      <c r="J1847" s="152">
        <v>10.3</v>
      </c>
      <c r="K1847" s="151">
        <v>1426</v>
      </c>
      <c r="L1847" s="152">
        <v>166.10000000000002</v>
      </c>
      <c r="M1847" s="150" t="s">
        <v>52</v>
      </c>
    </row>
    <row r="1848" spans="1:13" ht="30" customHeight="1">
      <c r="A1848" s="149" t="s">
        <v>10071</v>
      </c>
      <c r="B1848" s="149" t="s">
        <v>6674</v>
      </c>
      <c r="C1848" s="149">
        <v>0.05</v>
      </c>
      <c r="D1848" s="149" t="s">
        <v>9901</v>
      </c>
      <c r="E1848" s="151">
        <v>0</v>
      </c>
      <c r="F1848" s="152">
        <v>0</v>
      </c>
      <c r="G1848" s="151">
        <v>0</v>
      </c>
      <c r="H1848" s="152">
        <v>0</v>
      </c>
      <c r="I1848" s="151">
        <v>1959</v>
      </c>
      <c r="J1848" s="152">
        <v>97.9</v>
      </c>
      <c r="K1848" s="151">
        <v>1959</v>
      </c>
      <c r="L1848" s="152">
        <v>97.9</v>
      </c>
      <c r="M1848" s="150" t="s">
        <v>52</v>
      </c>
    </row>
    <row r="1849" spans="1:13" ht="30" customHeight="1">
      <c r="A1849" s="149" t="s">
        <v>9920</v>
      </c>
      <c r="B1849" s="149" t="s">
        <v>10461</v>
      </c>
      <c r="C1849" s="149">
        <v>1</v>
      </c>
      <c r="D1849" s="149" t="s">
        <v>9894</v>
      </c>
      <c r="E1849" s="151">
        <v>0</v>
      </c>
      <c r="F1849" s="152">
        <v>46800.800000000003</v>
      </c>
      <c r="G1849" s="151">
        <v>0</v>
      </c>
      <c r="H1849" s="152">
        <v>0</v>
      </c>
      <c r="I1849" s="151">
        <v>0</v>
      </c>
      <c r="J1849" s="152">
        <v>0</v>
      </c>
      <c r="K1849" s="151">
        <v>0</v>
      </c>
      <c r="L1849" s="152">
        <v>46800.800000000003</v>
      </c>
      <c r="M1849" s="150" t="s">
        <v>52</v>
      </c>
    </row>
    <row r="1850" spans="1:13" ht="30" customHeight="1">
      <c r="A1850" s="149" t="s">
        <v>9860</v>
      </c>
      <c r="B1850" s="149"/>
      <c r="C1850" s="149"/>
      <c r="D1850" s="149"/>
      <c r="E1850" s="151"/>
      <c r="F1850" s="152">
        <v>202959</v>
      </c>
      <c r="G1850" s="151"/>
      <c r="H1850" s="152">
        <v>90239</v>
      </c>
      <c r="I1850" s="151"/>
      <c r="J1850" s="152">
        <v>310</v>
      </c>
      <c r="K1850" s="151"/>
      <c r="L1850" s="152">
        <v>293508</v>
      </c>
      <c r="M1850" s="150"/>
    </row>
    <row r="1851" spans="1:13" ht="30" customHeight="1">
      <c r="A1851" s="149"/>
      <c r="B1851" s="149"/>
      <c r="C1851" s="149"/>
      <c r="D1851" s="149"/>
      <c r="E1851" s="151"/>
      <c r="F1851" s="152"/>
      <c r="G1851" s="151"/>
      <c r="H1851" s="152"/>
      <c r="I1851" s="151"/>
      <c r="J1851" s="152"/>
      <c r="K1851" s="151"/>
      <c r="L1851" s="152"/>
      <c r="M1851" s="150"/>
    </row>
    <row r="1852" spans="1:13" ht="30" customHeight="1">
      <c r="A1852" s="149" t="s">
        <v>10464</v>
      </c>
      <c r="B1852" s="149" t="s">
        <v>1357</v>
      </c>
      <c r="C1852" s="149">
        <v>1</v>
      </c>
      <c r="D1852" s="149" t="s">
        <v>65</v>
      </c>
      <c r="E1852" s="151"/>
      <c r="F1852" s="152"/>
      <c r="G1852" s="151"/>
      <c r="H1852" s="152"/>
      <c r="I1852" s="151"/>
      <c r="J1852" s="152"/>
      <c r="K1852" s="151"/>
      <c r="L1852" s="152"/>
      <c r="M1852" s="150" t="s">
        <v>52</v>
      </c>
    </row>
    <row r="1853" spans="1:13" ht="30" customHeight="1">
      <c r="A1853" s="149" t="s">
        <v>10040</v>
      </c>
      <c r="B1853" s="149" t="s">
        <v>6674</v>
      </c>
      <c r="C1853" s="149">
        <v>0.34</v>
      </c>
      <c r="D1853" s="149" t="s">
        <v>9897</v>
      </c>
      <c r="E1853" s="151">
        <v>0</v>
      </c>
      <c r="F1853" s="152">
        <v>0</v>
      </c>
      <c r="G1853" s="151">
        <v>143509</v>
      </c>
      <c r="H1853" s="152">
        <v>48793</v>
      </c>
      <c r="I1853" s="151">
        <v>0</v>
      </c>
      <c r="J1853" s="152">
        <v>0</v>
      </c>
      <c r="K1853" s="151">
        <v>143509</v>
      </c>
      <c r="L1853" s="152">
        <v>48793</v>
      </c>
      <c r="M1853" s="150" t="s">
        <v>52</v>
      </c>
    </row>
    <row r="1854" spans="1:13" ht="30" customHeight="1">
      <c r="A1854" s="149" t="s">
        <v>10041</v>
      </c>
      <c r="B1854" s="149" t="s">
        <v>6674</v>
      </c>
      <c r="C1854" s="149">
        <v>0.12</v>
      </c>
      <c r="D1854" s="149" t="s">
        <v>9897</v>
      </c>
      <c r="E1854" s="151">
        <v>0</v>
      </c>
      <c r="F1854" s="152">
        <v>0</v>
      </c>
      <c r="G1854" s="151">
        <v>115272</v>
      </c>
      <c r="H1854" s="152">
        <v>13832.6</v>
      </c>
      <c r="I1854" s="151">
        <v>0</v>
      </c>
      <c r="J1854" s="152">
        <v>0</v>
      </c>
      <c r="K1854" s="151">
        <v>115272</v>
      </c>
      <c r="L1854" s="152">
        <v>13832.6</v>
      </c>
      <c r="M1854" s="150" t="s">
        <v>52</v>
      </c>
    </row>
    <row r="1855" spans="1:13" ht="30" customHeight="1">
      <c r="A1855" s="149" t="s">
        <v>9898</v>
      </c>
      <c r="B1855" s="149" t="s">
        <v>6674</v>
      </c>
      <c r="C1855" s="149">
        <v>0.23</v>
      </c>
      <c r="D1855" s="149" t="s">
        <v>9897</v>
      </c>
      <c r="E1855" s="151">
        <v>0</v>
      </c>
      <c r="F1855" s="152">
        <v>0</v>
      </c>
      <c r="G1855" s="151">
        <v>94338</v>
      </c>
      <c r="H1855" s="152">
        <v>21697.7</v>
      </c>
      <c r="I1855" s="151">
        <v>0</v>
      </c>
      <c r="J1855" s="152">
        <v>0</v>
      </c>
      <c r="K1855" s="151">
        <v>94338</v>
      </c>
      <c r="L1855" s="152">
        <v>21697.7</v>
      </c>
      <c r="M1855" s="150" t="s">
        <v>52</v>
      </c>
    </row>
    <row r="1856" spans="1:13" ht="30" customHeight="1">
      <c r="A1856" s="149" t="s">
        <v>9960</v>
      </c>
      <c r="B1856" s="149" t="s">
        <v>10460</v>
      </c>
      <c r="C1856" s="149">
        <v>3.1E-2</v>
      </c>
      <c r="D1856" s="149" t="s">
        <v>9897</v>
      </c>
      <c r="E1856" s="151">
        <v>0</v>
      </c>
      <c r="F1856" s="152">
        <v>0</v>
      </c>
      <c r="G1856" s="151">
        <v>96512</v>
      </c>
      <c r="H1856" s="152">
        <v>2991.8</v>
      </c>
      <c r="I1856" s="151">
        <v>0</v>
      </c>
      <c r="J1856" s="152">
        <v>0</v>
      </c>
      <c r="K1856" s="151">
        <v>96512</v>
      </c>
      <c r="L1856" s="152">
        <v>2991.8</v>
      </c>
      <c r="M1856" s="150" t="s">
        <v>52</v>
      </c>
    </row>
    <row r="1857" spans="1:13" ht="30" customHeight="1">
      <c r="A1857" s="149" t="s">
        <v>9898</v>
      </c>
      <c r="B1857" s="149" t="s">
        <v>10460</v>
      </c>
      <c r="C1857" s="149">
        <v>3.1E-2</v>
      </c>
      <c r="D1857" s="149" t="s">
        <v>9897</v>
      </c>
      <c r="E1857" s="151">
        <v>0</v>
      </c>
      <c r="F1857" s="152">
        <v>0</v>
      </c>
      <c r="G1857" s="151">
        <v>94338</v>
      </c>
      <c r="H1857" s="152">
        <v>2924.4</v>
      </c>
      <c r="I1857" s="151">
        <v>0</v>
      </c>
      <c r="J1857" s="152">
        <v>0</v>
      </c>
      <c r="K1857" s="151">
        <v>94338</v>
      </c>
      <c r="L1857" s="152">
        <v>2924.4</v>
      </c>
      <c r="M1857" s="150" t="s">
        <v>52</v>
      </c>
    </row>
    <row r="1858" spans="1:13" ht="30" customHeight="1">
      <c r="A1858" s="149" t="s">
        <v>10082</v>
      </c>
      <c r="B1858" s="149" t="s">
        <v>10086</v>
      </c>
      <c r="C1858" s="149">
        <v>1</v>
      </c>
      <c r="D1858" s="149" t="s">
        <v>10062</v>
      </c>
      <c r="E1858" s="151">
        <v>160000</v>
      </c>
      <c r="F1858" s="152">
        <v>160000</v>
      </c>
      <c r="G1858" s="151">
        <v>0</v>
      </c>
      <c r="H1858" s="152">
        <v>0</v>
      </c>
      <c r="I1858" s="151">
        <v>0</v>
      </c>
      <c r="J1858" s="152">
        <v>0</v>
      </c>
      <c r="K1858" s="151">
        <v>160000</v>
      </c>
      <c r="L1858" s="152">
        <v>160000</v>
      </c>
      <c r="M1858" s="150" t="s">
        <v>52</v>
      </c>
    </row>
    <row r="1859" spans="1:13" ht="30" customHeight="1">
      <c r="A1859" s="149" t="s">
        <v>10064</v>
      </c>
      <c r="B1859" s="149" t="s">
        <v>10065</v>
      </c>
      <c r="C1859" s="149">
        <v>1</v>
      </c>
      <c r="D1859" s="149" t="s">
        <v>9855</v>
      </c>
      <c r="E1859" s="151">
        <v>1000</v>
      </c>
      <c r="F1859" s="152">
        <v>1000</v>
      </c>
      <c r="G1859" s="151">
        <v>0</v>
      </c>
      <c r="H1859" s="152">
        <v>0</v>
      </c>
      <c r="I1859" s="151">
        <v>0</v>
      </c>
      <c r="J1859" s="152">
        <v>0</v>
      </c>
      <c r="K1859" s="151">
        <v>1000</v>
      </c>
      <c r="L1859" s="152">
        <v>1000</v>
      </c>
      <c r="M1859" s="150" t="s">
        <v>52</v>
      </c>
    </row>
    <row r="1860" spans="1:13" ht="30" customHeight="1">
      <c r="A1860" s="149" t="s">
        <v>10021</v>
      </c>
      <c r="B1860" s="149" t="s">
        <v>10022</v>
      </c>
      <c r="C1860" s="149">
        <v>1.8</v>
      </c>
      <c r="D1860" s="149" t="s">
        <v>10023</v>
      </c>
      <c r="E1860" s="151">
        <v>2736</v>
      </c>
      <c r="F1860" s="152">
        <v>4924.8</v>
      </c>
      <c r="G1860" s="151">
        <v>0</v>
      </c>
      <c r="H1860" s="152">
        <v>0</v>
      </c>
      <c r="I1860" s="151">
        <v>0</v>
      </c>
      <c r="J1860" s="152">
        <v>0</v>
      </c>
      <c r="K1860" s="151">
        <v>2736</v>
      </c>
      <c r="L1860" s="152">
        <v>4924.8</v>
      </c>
      <c r="M1860" s="150" t="s">
        <v>52</v>
      </c>
    </row>
    <row r="1861" spans="1:13" ht="30" customHeight="1">
      <c r="A1861" s="149" t="s">
        <v>10067</v>
      </c>
      <c r="B1861" s="149" t="s">
        <v>10068</v>
      </c>
      <c r="C1861" s="149">
        <v>1.8</v>
      </c>
      <c r="D1861" s="149" t="s">
        <v>10020</v>
      </c>
      <c r="E1861" s="151">
        <v>1710</v>
      </c>
      <c r="F1861" s="152">
        <v>3078</v>
      </c>
      <c r="G1861" s="151">
        <v>0</v>
      </c>
      <c r="H1861" s="152">
        <v>0</v>
      </c>
      <c r="I1861" s="151">
        <v>0</v>
      </c>
      <c r="J1861" s="152">
        <v>0</v>
      </c>
      <c r="K1861" s="151">
        <v>1710</v>
      </c>
      <c r="L1861" s="152">
        <v>3078</v>
      </c>
      <c r="M1861" s="150" t="s">
        <v>52</v>
      </c>
    </row>
    <row r="1862" spans="1:13" ht="30" customHeight="1">
      <c r="A1862" s="149" t="s">
        <v>9961</v>
      </c>
      <c r="B1862" s="149" t="s">
        <v>9962</v>
      </c>
      <c r="C1862" s="149">
        <v>0.248</v>
      </c>
      <c r="D1862" s="149" t="s">
        <v>9901</v>
      </c>
      <c r="E1862" s="151">
        <v>0</v>
      </c>
      <c r="F1862" s="152">
        <v>0</v>
      </c>
      <c r="G1862" s="151">
        <v>0</v>
      </c>
      <c r="H1862" s="152">
        <v>0</v>
      </c>
      <c r="I1862" s="151">
        <v>815</v>
      </c>
      <c r="J1862" s="152">
        <v>202.1</v>
      </c>
      <c r="K1862" s="151">
        <v>815</v>
      </c>
      <c r="L1862" s="152">
        <v>202.1</v>
      </c>
      <c r="M1862" s="150" t="s">
        <v>52</v>
      </c>
    </row>
    <row r="1863" spans="1:13" ht="30" customHeight="1">
      <c r="A1863" s="149" t="s">
        <v>10047</v>
      </c>
      <c r="B1863" s="149" t="s">
        <v>10048</v>
      </c>
      <c r="C1863" s="149">
        <v>0.1166</v>
      </c>
      <c r="D1863" s="149" t="s">
        <v>9901</v>
      </c>
      <c r="E1863" s="151">
        <v>1337</v>
      </c>
      <c r="F1863" s="152">
        <v>155.80000000000001</v>
      </c>
      <c r="G1863" s="151">
        <v>0</v>
      </c>
      <c r="H1863" s="152">
        <v>0</v>
      </c>
      <c r="I1863" s="151">
        <v>89</v>
      </c>
      <c r="J1863" s="152">
        <v>10.3</v>
      </c>
      <c r="K1863" s="151">
        <v>1426</v>
      </c>
      <c r="L1863" s="152">
        <v>166.10000000000002</v>
      </c>
      <c r="M1863" s="150" t="s">
        <v>52</v>
      </c>
    </row>
    <row r="1864" spans="1:13" ht="30" customHeight="1">
      <c r="A1864" s="149" t="s">
        <v>10071</v>
      </c>
      <c r="B1864" s="149" t="s">
        <v>6674</v>
      </c>
      <c r="C1864" s="149">
        <v>0.05</v>
      </c>
      <c r="D1864" s="149" t="s">
        <v>9901</v>
      </c>
      <c r="E1864" s="151">
        <v>0</v>
      </c>
      <c r="F1864" s="152">
        <v>0</v>
      </c>
      <c r="G1864" s="151">
        <v>0</v>
      </c>
      <c r="H1864" s="152">
        <v>0</v>
      </c>
      <c r="I1864" s="151">
        <v>1959</v>
      </c>
      <c r="J1864" s="152">
        <v>97.9</v>
      </c>
      <c r="K1864" s="151">
        <v>1959</v>
      </c>
      <c r="L1864" s="152">
        <v>97.9</v>
      </c>
      <c r="M1864" s="150" t="s">
        <v>52</v>
      </c>
    </row>
    <row r="1865" spans="1:13" ht="30" customHeight="1">
      <c r="A1865" s="149" t="s">
        <v>10139</v>
      </c>
      <c r="B1865" s="149" t="s">
        <v>6674</v>
      </c>
      <c r="C1865" s="149">
        <v>1</v>
      </c>
      <c r="D1865" s="149" t="s">
        <v>9968</v>
      </c>
      <c r="E1865" s="151">
        <v>12021</v>
      </c>
      <c r="F1865" s="152">
        <v>12021</v>
      </c>
      <c r="G1865" s="151">
        <v>11035</v>
      </c>
      <c r="H1865" s="152">
        <v>11035</v>
      </c>
      <c r="I1865" s="151">
        <v>4189</v>
      </c>
      <c r="J1865" s="152">
        <v>4189</v>
      </c>
      <c r="K1865" s="151">
        <v>27245</v>
      </c>
      <c r="L1865" s="152">
        <v>27245</v>
      </c>
      <c r="M1865" s="150" t="s">
        <v>52</v>
      </c>
    </row>
    <row r="1866" spans="1:13" ht="30" customHeight="1">
      <c r="A1866" s="149" t="s">
        <v>9920</v>
      </c>
      <c r="B1866" s="149" t="s">
        <v>10461</v>
      </c>
      <c r="C1866" s="149">
        <v>1</v>
      </c>
      <c r="D1866" s="149" t="s">
        <v>9894</v>
      </c>
      <c r="E1866" s="151">
        <v>0</v>
      </c>
      <c r="F1866" s="152">
        <v>50700.800000000003</v>
      </c>
      <c r="G1866" s="151">
        <v>0</v>
      </c>
      <c r="H1866" s="152">
        <v>0</v>
      </c>
      <c r="I1866" s="151">
        <v>0</v>
      </c>
      <c r="J1866" s="152">
        <v>0</v>
      </c>
      <c r="K1866" s="151">
        <v>0</v>
      </c>
      <c r="L1866" s="152">
        <v>50700.800000000003</v>
      </c>
      <c r="M1866" s="150" t="s">
        <v>52</v>
      </c>
    </row>
    <row r="1867" spans="1:13" ht="30" customHeight="1">
      <c r="A1867" s="149" t="s">
        <v>9860</v>
      </c>
      <c r="B1867" s="149"/>
      <c r="C1867" s="149"/>
      <c r="D1867" s="149"/>
      <c r="E1867" s="151"/>
      <c r="F1867" s="152">
        <v>231880</v>
      </c>
      <c r="G1867" s="151"/>
      <c r="H1867" s="152">
        <v>101274</v>
      </c>
      <c r="I1867" s="151"/>
      <c r="J1867" s="152">
        <v>4499</v>
      </c>
      <c r="K1867" s="151"/>
      <c r="L1867" s="152">
        <v>337653</v>
      </c>
      <c r="M1867" s="150"/>
    </row>
    <row r="1868" spans="1:13" ht="30" customHeight="1">
      <c r="A1868" s="149"/>
      <c r="B1868" s="149"/>
      <c r="C1868" s="149"/>
      <c r="D1868" s="149"/>
      <c r="E1868" s="151"/>
      <c r="F1868" s="152"/>
      <c r="G1868" s="151"/>
      <c r="H1868" s="152"/>
      <c r="I1868" s="151"/>
      <c r="J1868" s="152"/>
      <c r="K1868" s="151"/>
      <c r="L1868" s="152"/>
      <c r="M1868" s="150"/>
    </row>
    <row r="1869" spans="1:13" ht="30" customHeight="1">
      <c r="A1869" s="149" t="s">
        <v>10465</v>
      </c>
      <c r="B1869" s="149" t="s">
        <v>52</v>
      </c>
      <c r="C1869" s="149">
        <v>1</v>
      </c>
      <c r="D1869" s="149" t="s">
        <v>58</v>
      </c>
      <c r="E1869" s="151"/>
      <c r="F1869" s="152"/>
      <c r="G1869" s="151"/>
      <c r="H1869" s="152"/>
      <c r="I1869" s="151"/>
      <c r="J1869" s="152"/>
      <c r="K1869" s="151"/>
      <c r="L1869" s="152"/>
      <c r="M1869" s="150" t="s">
        <v>52</v>
      </c>
    </row>
    <row r="1870" spans="1:13" ht="30" customHeight="1">
      <c r="A1870" s="149" t="s">
        <v>10466</v>
      </c>
      <c r="B1870" s="149" t="s">
        <v>6674</v>
      </c>
      <c r="C1870" s="149">
        <v>4</v>
      </c>
      <c r="D1870" s="149" t="s">
        <v>9855</v>
      </c>
      <c r="E1870" s="151">
        <v>0</v>
      </c>
      <c r="F1870" s="152">
        <v>0</v>
      </c>
      <c r="G1870" s="151">
        <v>0</v>
      </c>
      <c r="H1870" s="152">
        <v>0</v>
      </c>
      <c r="I1870" s="151">
        <v>15270</v>
      </c>
      <c r="J1870" s="152">
        <v>61080</v>
      </c>
      <c r="K1870" s="151">
        <v>15270</v>
      </c>
      <c r="L1870" s="152">
        <v>61080</v>
      </c>
      <c r="M1870" s="150" t="s">
        <v>52</v>
      </c>
    </row>
    <row r="1871" spans="1:13" ht="30" customHeight="1">
      <c r="A1871" s="149" t="s">
        <v>10467</v>
      </c>
      <c r="B1871" s="149" t="s">
        <v>6674</v>
      </c>
      <c r="C1871" s="149">
        <v>4</v>
      </c>
      <c r="D1871" s="149" t="s">
        <v>9855</v>
      </c>
      <c r="E1871" s="151">
        <v>0</v>
      </c>
      <c r="F1871" s="152">
        <v>0</v>
      </c>
      <c r="G1871" s="151">
        <v>0</v>
      </c>
      <c r="H1871" s="152">
        <v>0</v>
      </c>
      <c r="I1871" s="151">
        <v>19845</v>
      </c>
      <c r="J1871" s="152">
        <v>79380</v>
      </c>
      <c r="K1871" s="151">
        <v>19845</v>
      </c>
      <c r="L1871" s="152">
        <v>79380</v>
      </c>
      <c r="M1871" s="150" t="s">
        <v>52</v>
      </c>
    </row>
    <row r="1872" spans="1:13" ht="30" customHeight="1">
      <c r="A1872" s="149" t="s">
        <v>10468</v>
      </c>
      <c r="B1872" s="149" t="s">
        <v>6674</v>
      </c>
      <c r="C1872" s="149">
        <v>4</v>
      </c>
      <c r="D1872" s="149" t="s">
        <v>9855</v>
      </c>
      <c r="E1872" s="151">
        <v>0</v>
      </c>
      <c r="F1872" s="152">
        <v>0</v>
      </c>
      <c r="G1872" s="151">
        <v>0</v>
      </c>
      <c r="H1872" s="152">
        <v>0</v>
      </c>
      <c r="I1872" s="151">
        <v>43050</v>
      </c>
      <c r="J1872" s="152">
        <v>172200</v>
      </c>
      <c r="K1872" s="151">
        <v>43050</v>
      </c>
      <c r="L1872" s="152">
        <v>172200</v>
      </c>
      <c r="M1872" s="150" t="s">
        <v>52</v>
      </c>
    </row>
    <row r="1873" spans="1:13" ht="30" customHeight="1">
      <c r="A1873" s="149" t="s">
        <v>10469</v>
      </c>
      <c r="B1873" s="149" t="s">
        <v>6674</v>
      </c>
      <c r="C1873" s="149">
        <v>4</v>
      </c>
      <c r="D1873" s="149" t="s">
        <v>9855</v>
      </c>
      <c r="E1873" s="151">
        <v>0</v>
      </c>
      <c r="F1873" s="152">
        <v>0</v>
      </c>
      <c r="G1873" s="151">
        <v>0</v>
      </c>
      <c r="H1873" s="152">
        <v>0</v>
      </c>
      <c r="I1873" s="151">
        <v>27640</v>
      </c>
      <c r="J1873" s="152">
        <v>110560</v>
      </c>
      <c r="K1873" s="151">
        <v>27640</v>
      </c>
      <c r="L1873" s="152">
        <v>110560</v>
      </c>
      <c r="M1873" s="150" t="s">
        <v>52</v>
      </c>
    </row>
    <row r="1874" spans="1:13" ht="30" customHeight="1">
      <c r="A1874" s="149" t="s">
        <v>10470</v>
      </c>
      <c r="B1874" s="149" t="s">
        <v>6674</v>
      </c>
      <c r="C1874" s="149">
        <v>4</v>
      </c>
      <c r="D1874" s="149" t="s">
        <v>9855</v>
      </c>
      <c r="E1874" s="151">
        <v>0</v>
      </c>
      <c r="F1874" s="152">
        <v>0</v>
      </c>
      <c r="G1874" s="151">
        <v>0</v>
      </c>
      <c r="H1874" s="152">
        <v>0</v>
      </c>
      <c r="I1874" s="151">
        <v>85390</v>
      </c>
      <c r="J1874" s="152">
        <v>341560</v>
      </c>
      <c r="K1874" s="151">
        <v>85390</v>
      </c>
      <c r="L1874" s="152">
        <v>341560</v>
      </c>
      <c r="M1874" s="150" t="s">
        <v>52</v>
      </c>
    </row>
    <row r="1875" spans="1:13" ht="30" customHeight="1">
      <c r="A1875" s="149" t="s">
        <v>10471</v>
      </c>
      <c r="B1875" s="149" t="s">
        <v>10472</v>
      </c>
      <c r="C1875" s="149">
        <v>2</v>
      </c>
      <c r="D1875" s="149" t="s">
        <v>9855</v>
      </c>
      <c r="E1875" s="151">
        <v>2181</v>
      </c>
      <c r="F1875" s="152">
        <v>4362</v>
      </c>
      <c r="G1875" s="151">
        <v>10174</v>
      </c>
      <c r="H1875" s="152">
        <v>20348</v>
      </c>
      <c r="I1875" s="151">
        <v>1589</v>
      </c>
      <c r="J1875" s="152">
        <v>3178</v>
      </c>
      <c r="K1875" s="151">
        <v>13944</v>
      </c>
      <c r="L1875" s="152">
        <v>27888</v>
      </c>
      <c r="M1875" s="150" t="s">
        <v>52</v>
      </c>
    </row>
    <row r="1876" spans="1:13" ht="30" customHeight="1">
      <c r="A1876" s="149" t="s">
        <v>10471</v>
      </c>
      <c r="B1876" s="149" t="s">
        <v>10473</v>
      </c>
      <c r="C1876" s="149">
        <v>2</v>
      </c>
      <c r="D1876" s="149" t="s">
        <v>9855</v>
      </c>
      <c r="E1876" s="151">
        <v>1845</v>
      </c>
      <c r="F1876" s="152">
        <v>3690</v>
      </c>
      <c r="G1876" s="151">
        <v>8606</v>
      </c>
      <c r="H1876" s="152">
        <v>17212</v>
      </c>
      <c r="I1876" s="151">
        <v>1345</v>
      </c>
      <c r="J1876" s="152">
        <v>2690</v>
      </c>
      <c r="K1876" s="151">
        <v>11796</v>
      </c>
      <c r="L1876" s="152">
        <v>23592</v>
      </c>
      <c r="M1876" s="150" t="s">
        <v>52</v>
      </c>
    </row>
    <row r="1877" spans="1:13" ht="30" customHeight="1">
      <c r="A1877" s="149" t="s">
        <v>9860</v>
      </c>
      <c r="B1877" s="149"/>
      <c r="C1877" s="149"/>
      <c r="D1877" s="149"/>
      <c r="E1877" s="151"/>
      <c r="F1877" s="152">
        <v>8052</v>
      </c>
      <c r="G1877" s="151"/>
      <c r="H1877" s="152">
        <v>37560</v>
      </c>
      <c r="I1877" s="151"/>
      <c r="J1877" s="152">
        <v>770648</v>
      </c>
      <c r="K1877" s="151"/>
      <c r="L1877" s="152">
        <v>816260</v>
      </c>
      <c r="M1877" s="150"/>
    </row>
    <row r="1878" spans="1:13" ht="30" customHeight="1">
      <c r="A1878" s="149"/>
      <c r="B1878" s="149"/>
      <c r="C1878" s="149"/>
      <c r="D1878" s="149"/>
      <c r="E1878" s="151"/>
      <c r="F1878" s="152"/>
      <c r="G1878" s="151"/>
      <c r="H1878" s="152"/>
      <c r="I1878" s="151"/>
      <c r="J1878" s="152"/>
      <c r="K1878" s="151"/>
      <c r="L1878" s="152"/>
      <c r="M1878" s="150"/>
    </row>
    <row r="1879" spans="1:13" ht="30" customHeight="1">
      <c r="A1879" s="149" t="s">
        <v>10474</v>
      </c>
      <c r="B1879" s="149" t="s">
        <v>2469</v>
      </c>
      <c r="C1879" s="149">
        <v>1</v>
      </c>
      <c r="D1879" s="149" t="s">
        <v>1045</v>
      </c>
      <c r="E1879" s="151"/>
      <c r="F1879" s="152"/>
      <c r="G1879" s="151"/>
      <c r="H1879" s="152"/>
      <c r="I1879" s="151"/>
      <c r="J1879" s="152"/>
      <c r="K1879" s="151"/>
      <c r="L1879" s="152"/>
      <c r="M1879" s="150" t="s">
        <v>52</v>
      </c>
    </row>
    <row r="1880" spans="1:13" ht="30" customHeight="1">
      <c r="A1880" s="149" t="s">
        <v>10475</v>
      </c>
      <c r="B1880" s="149" t="s">
        <v>10476</v>
      </c>
      <c r="C1880" s="149">
        <v>1</v>
      </c>
      <c r="D1880" s="149" t="s">
        <v>9925</v>
      </c>
      <c r="E1880" s="151">
        <v>0</v>
      </c>
      <c r="F1880" s="152">
        <v>0</v>
      </c>
      <c r="G1880" s="151">
        <v>0</v>
      </c>
      <c r="H1880" s="152">
        <v>0</v>
      </c>
      <c r="I1880" s="151">
        <v>1334</v>
      </c>
      <c r="J1880" s="152">
        <v>1334</v>
      </c>
      <c r="K1880" s="151">
        <v>1334</v>
      </c>
      <c r="L1880" s="152">
        <v>1334</v>
      </c>
      <c r="M1880" s="150" t="s">
        <v>52</v>
      </c>
    </row>
    <row r="1881" spans="1:13" ht="30" customHeight="1">
      <c r="A1881" s="149" t="s">
        <v>9860</v>
      </c>
      <c r="B1881" s="149"/>
      <c r="C1881" s="149"/>
      <c r="D1881" s="149"/>
      <c r="E1881" s="151"/>
      <c r="F1881" s="152">
        <v>0</v>
      </c>
      <c r="G1881" s="151"/>
      <c r="H1881" s="152">
        <v>0</v>
      </c>
      <c r="I1881" s="151"/>
      <c r="J1881" s="152">
        <v>1334</v>
      </c>
      <c r="K1881" s="151"/>
      <c r="L1881" s="152">
        <v>1334</v>
      </c>
      <c r="M1881" s="150"/>
    </row>
    <row r="1882" spans="1:13" ht="30" customHeight="1">
      <c r="A1882" s="149"/>
      <c r="B1882" s="149"/>
      <c r="C1882" s="149"/>
      <c r="D1882" s="149"/>
      <c r="E1882" s="151"/>
      <c r="F1882" s="152"/>
      <c r="G1882" s="151"/>
      <c r="H1882" s="152"/>
      <c r="I1882" s="151"/>
      <c r="J1882" s="152"/>
      <c r="K1882" s="151"/>
      <c r="L1882" s="152"/>
      <c r="M1882" s="150"/>
    </row>
    <row r="1883" spans="1:13" ht="30" customHeight="1">
      <c r="A1883" s="149" t="s">
        <v>10477</v>
      </c>
      <c r="B1883" s="149" t="s">
        <v>3527</v>
      </c>
      <c r="C1883" s="149">
        <v>1</v>
      </c>
      <c r="D1883" s="149" t="s">
        <v>1045</v>
      </c>
      <c r="E1883" s="151"/>
      <c r="F1883" s="152"/>
      <c r="G1883" s="151"/>
      <c r="H1883" s="152"/>
      <c r="I1883" s="151"/>
      <c r="J1883" s="152"/>
      <c r="K1883" s="151"/>
      <c r="L1883" s="152"/>
      <c r="M1883" s="150" t="s">
        <v>52</v>
      </c>
    </row>
    <row r="1884" spans="1:13" ht="30" customHeight="1">
      <c r="A1884" s="149" t="s">
        <v>10475</v>
      </c>
      <c r="B1884" s="149" t="s">
        <v>10476</v>
      </c>
      <c r="C1884" s="149">
        <v>1</v>
      </c>
      <c r="D1884" s="149" t="s">
        <v>9925</v>
      </c>
      <c r="E1884" s="151">
        <v>0</v>
      </c>
      <c r="F1884" s="152">
        <v>0</v>
      </c>
      <c r="G1884" s="151">
        <v>0</v>
      </c>
      <c r="H1884" s="152">
        <v>0</v>
      </c>
      <c r="I1884" s="151">
        <v>1334</v>
      </c>
      <c r="J1884" s="152">
        <v>1334</v>
      </c>
      <c r="K1884" s="151">
        <v>1334</v>
      </c>
      <c r="L1884" s="152">
        <v>1334</v>
      </c>
      <c r="M1884" s="150" t="s">
        <v>52</v>
      </c>
    </row>
    <row r="1885" spans="1:13" ht="30" customHeight="1">
      <c r="A1885" s="149" t="s">
        <v>10478</v>
      </c>
      <c r="B1885" s="149" t="s">
        <v>6674</v>
      </c>
      <c r="C1885" s="149">
        <v>1</v>
      </c>
      <c r="D1885" s="149" t="s">
        <v>9894</v>
      </c>
      <c r="E1885" s="151">
        <v>0</v>
      </c>
      <c r="F1885" s="152">
        <v>0</v>
      </c>
      <c r="G1885" s="151">
        <v>0</v>
      </c>
      <c r="H1885" s="152">
        <v>0</v>
      </c>
      <c r="I1885" s="151">
        <v>0</v>
      </c>
      <c r="J1885" s="152">
        <v>333.5</v>
      </c>
      <c r="K1885" s="151">
        <v>0</v>
      </c>
      <c r="L1885" s="152">
        <v>333.5</v>
      </c>
      <c r="M1885" s="150" t="s">
        <v>52</v>
      </c>
    </row>
    <row r="1886" spans="1:13" ht="30" customHeight="1">
      <c r="A1886" s="149" t="s">
        <v>9860</v>
      </c>
      <c r="B1886" s="149"/>
      <c r="C1886" s="149"/>
      <c r="D1886" s="149"/>
      <c r="E1886" s="151"/>
      <c r="F1886" s="152">
        <v>0</v>
      </c>
      <c r="G1886" s="151"/>
      <c r="H1886" s="152">
        <v>0</v>
      </c>
      <c r="I1886" s="151"/>
      <c r="J1886" s="152">
        <v>1667</v>
      </c>
      <c r="K1886" s="151"/>
      <c r="L1886" s="152">
        <v>1667</v>
      </c>
      <c r="M1886" s="150"/>
    </row>
    <row r="1887" spans="1:13" ht="30" customHeight="1">
      <c r="A1887" s="149"/>
      <c r="B1887" s="149"/>
      <c r="C1887" s="149"/>
      <c r="D1887" s="149"/>
      <c r="E1887" s="151"/>
      <c r="F1887" s="152"/>
      <c r="G1887" s="151"/>
      <c r="H1887" s="152"/>
      <c r="I1887" s="151"/>
      <c r="J1887" s="152"/>
      <c r="K1887" s="151"/>
      <c r="L1887" s="152"/>
      <c r="M1887" s="150"/>
    </row>
    <row r="1888" spans="1:13" ht="30" customHeight="1">
      <c r="A1888" s="149" t="s">
        <v>10479</v>
      </c>
      <c r="B1888" s="149" t="s">
        <v>2476</v>
      </c>
      <c r="C1888" s="149">
        <v>1</v>
      </c>
      <c r="D1888" s="149" t="s">
        <v>960</v>
      </c>
      <c r="E1888" s="151"/>
      <c r="F1888" s="152"/>
      <c r="G1888" s="151"/>
      <c r="H1888" s="152"/>
      <c r="I1888" s="151"/>
      <c r="J1888" s="152"/>
      <c r="K1888" s="151"/>
      <c r="L1888" s="152"/>
      <c r="M1888" s="150" t="s">
        <v>52</v>
      </c>
    </row>
    <row r="1889" spans="1:13" ht="30" customHeight="1">
      <c r="A1889" s="149" t="s">
        <v>10480</v>
      </c>
      <c r="B1889" s="149" t="s">
        <v>10481</v>
      </c>
      <c r="C1889" s="149">
        <v>1</v>
      </c>
      <c r="D1889" s="149" t="s">
        <v>9850</v>
      </c>
      <c r="E1889" s="151">
        <v>0</v>
      </c>
      <c r="F1889" s="152">
        <v>0</v>
      </c>
      <c r="G1889" s="151">
        <v>0</v>
      </c>
      <c r="H1889" s="152">
        <v>0</v>
      </c>
      <c r="I1889" s="151">
        <v>9205104</v>
      </c>
      <c r="J1889" s="152">
        <v>9205104</v>
      </c>
      <c r="K1889" s="151">
        <v>9205104</v>
      </c>
      <c r="L1889" s="152">
        <v>9205104</v>
      </c>
      <c r="M1889" s="150" t="s">
        <v>52</v>
      </c>
    </row>
    <row r="1890" spans="1:13" ht="30" customHeight="1">
      <c r="A1890" s="149" t="s">
        <v>9860</v>
      </c>
      <c r="B1890" s="149"/>
      <c r="C1890" s="149"/>
      <c r="D1890" s="149"/>
      <c r="E1890" s="151"/>
      <c r="F1890" s="152">
        <v>0</v>
      </c>
      <c r="G1890" s="151"/>
      <c r="H1890" s="152">
        <v>0</v>
      </c>
      <c r="I1890" s="151"/>
      <c r="J1890" s="152">
        <v>9205104</v>
      </c>
      <c r="K1890" s="151"/>
      <c r="L1890" s="152">
        <v>9205104</v>
      </c>
      <c r="M1890" s="150"/>
    </row>
    <row r="1891" spans="1:13" ht="30" customHeight="1">
      <c r="A1891" s="149"/>
      <c r="B1891" s="149"/>
      <c r="C1891" s="149"/>
      <c r="D1891" s="149"/>
      <c r="E1891" s="151"/>
      <c r="F1891" s="152"/>
      <c r="G1891" s="151"/>
      <c r="H1891" s="152"/>
      <c r="I1891" s="151"/>
      <c r="J1891" s="152"/>
      <c r="K1891" s="151"/>
      <c r="L1891" s="152"/>
      <c r="M1891" s="150"/>
    </row>
    <row r="1892" spans="1:13" ht="30" customHeight="1">
      <c r="A1892" s="149" t="s">
        <v>10482</v>
      </c>
      <c r="B1892" s="149" t="s">
        <v>3530</v>
      </c>
      <c r="C1892" s="149">
        <v>1</v>
      </c>
      <c r="D1892" s="149" t="s">
        <v>960</v>
      </c>
      <c r="E1892" s="151"/>
      <c r="F1892" s="152"/>
      <c r="G1892" s="151"/>
      <c r="H1892" s="152"/>
      <c r="I1892" s="151"/>
      <c r="J1892" s="152"/>
      <c r="K1892" s="151"/>
      <c r="L1892" s="152"/>
      <c r="M1892" s="150" t="s">
        <v>52</v>
      </c>
    </row>
    <row r="1893" spans="1:13" ht="30" customHeight="1">
      <c r="A1893" s="149" t="s">
        <v>10480</v>
      </c>
      <c r="B1893" s="149" t="s">
        <v>10481</v>
      </c>
      <c r="C1893" s="149">
        <v>1</v>
      </c>
      <c r="D1893" s="149" t="s">
        <v>9850</v>
      </c>
      <c r="E1893" s="151">
        <v>0</v>
      </c>
      <c r="F1893" s="152">
        <v>0</v>
      </c>
      <c r="G1893" s="151">
        <v>0</v>
      </c>
      <c r="H1893" s="152">
        <v>0</v>
      </c>
      <c r="I1893" s="151">
        <v>9205104</v>
      </c>
      <c r="J1893" s="152">
        <v>9205104</v>
      </c>
      <c r="K1893" s="151">
        <v>9205104</v>
      </c>
      <c r="L1893" s="152">
        <v>9205104</v>
      </c>
      <c r="M1893" s="150" t="s">
        <v>52</v>
      </c>
    </row>
    <row r="1894" spans="1:13" ht="30" customHeight="1">
      <c r="A1894" s="149" t="s">
        <v>10478</v>
      </c>
      <c r="B1894" s="149" t="s">
        <v>6674</v>
      </c>
      <c r="C1894" s="149">
        <v>1</v>
      </c>
      <c r="D1894" s="149" t="s">
        <v>9894</v>
      </c>
      <c r="E1894" s="151">
        <v>0</v>
      </c>
      <c r="F1894" s="152">
        <v>0</v>
      </c>
      <c r="G1894" s="151">
        <v>0</v>
      </c>
      <c r="H1894" s="152">
        <v>0</v>
      </c>
      <c r="I1894" s="151">
        <v>0</v>
      </c>
      <c r="J1894" s="152">
        <v>2301276</v>
      </c>
      <c r="K1894" s="151">
        <v>0</v>
      </c>
      <c r="L1894" s="152">
        <v>2301276</v>
      </c>
      <c r="M1894" s="150" t="s">
        <v>52</v>
      </c>
    </row>
    <row r="1895" spans="1:13" ht="30" customHeight="1">
      <c r="A1895" s="149" t="s">
        <v>9860</v>
      </c>
      <c r="B1895" s="149"/>
      <c r="C1895" s="149"/>
      <c r="D1895" s="149"/>
      <c r="E1895" s="151"/>
      <c r="F1895" s="152">
        <v>0</v>
      </c>
      <c r="G1895" s="151"/>
      <c r="H1895" s="152">
        <v>0</v>
      </c>
      <c r="I1895" s="151"/>
      <c r="J1895" s="152">
        <v>11506380</v>
      </c>
      <c r="K1895" s="151"/>
      <c r="L1895" s="152">
        <v>11506380</v>
      </c>
      <c r="M1895" s="150"/>
    </row>
    <row r="1896" spans="1:13" ht="30" customHeight="1">
      <c r="A1896" s="149"/>
      <c r="B1896" s="149"/>
      <c r="C1896" s="149"/>
      <c r="D1896" s="149"/>
      <c r="E1896" s="151"/>
      <c r="F1896" s="152"/>
      <c r="G1896" s="151"/>
      <c r="H1896" s="152"/>
      <c r="I1896" s="151"/>
      <c r="J1896" s="152"/>
      <c r="K1896" s="151"/>
      <c r="L1896" s="152"/>
      <c r="M1896" s="150"/>
    </row>
    <row r="1897" spans="1:13" ht="30" customHeight="1">
      <c r="A1897" s="149" t="s">
        <v>10483</v>
      </c>
      <c r="B1897" s="149" t="s">
        <v>2483</v>
      </c>
      <c r="C1897" s="149">
        <v>1</v>
      </c>
      <c r="D1897" s="149" t="s">
        <v>960</v>
      </c>
      <c r="E1897" s="151"/>
      <c r="F1897" s="152"/>
      <c r="G1897" s="151"/>
      <c r="H1897" s="152"/>
      <c r="I1897" s="151"/>
      <c r="J1897" s="152"/>
      <c r="K1897" s="151"/>
      <c r="L1897" s="152"/>
      <c r="M1897" s="150" t="s">
        <v>52</v>
      </c>
    </row>
    <row r="1898" spans="1:13" ht="30" customHeight="1">
      <c r="A1898" s="149" t="s">
        <v>10484</v>
      </c>
      <c r="B1898" s="149" t="s">
        <v>10485</v>
      </c>
      <c r="C1898" s="149">
        <v>1</v>
      </c>
      <c r="D1898" s="149" t="s">
        <v>9850</v>
      </c>
      <c r="E1898" s="151">
        <v>0</v>
      </c>
      <c r="F1898" s="152">
        <v>0</v>
      </c>
      <c r="G1898" s="151">
        <v>0</v>
      </c>
      <c r="H1898" s="152">
        <v>0</v>
      </c>
      <c r="I1898" s="151">
        <v>5859920</v>
      </c>
      <c r="J1898" s="152">
        <v>5859920</v>
      </c>
      <c r="K1898" s="151">
        <v>5859920</v>
      </c>
      <c r="L1898" s="152">
        <v>5859920</v>
      </c>
      <c r="M1898" s="150" t="s">
        <v>52</v>
      </c>
    </row>
    <row r="1899" spans="1:13" ht="30" customHeight="1">
      <c r="A1899" s="149" t="s">
        <v>9860</v>
      </c>
      <c r="B1899" s="149"/>
      <c r="C1899" s="149"/>
      <c r="D1899" s="149"/>
      <c r="E1899" s="151"/>
      <c r="F1899" s="152">
        <v>0</v>
      </c>
      <c r="G1899" s="151"/>
      <c r="H1899" s="152">
        <v>0</v>
      </c>
      <c r="I1899" s="151"/>
      <c r="J1899" s="152">
        <v>5859920</v>
      </c>
      <c r="K1899" s="151"/>
      <c r="L1899" s="152">
        <v>5859920</v>
      </c>
      <c r="M1899" s="150"/>
    </row>
    <row r="1900" spans="1:13" ht="30" customHeight="1">
      <c r="A1900" s="149"/>
      <c r="B1900" s="149"/>
      <c r="C1900" s="149"/>
      <c r="D1900" s="149"/>
      <c r="E1900" s="151"/>
      <c r="F1900" s="152"/>
      <c r="G1900" s="151"/>
      <c r="H1900" s="152"/>
      <c r="I1900" s="151"/>
      <c r="J1900" s="152"/>
      <c r="K1900" s="151"/>
      <c r="L1900" s="152"/>
      <c r="M1900" s="150"/>
    </row>
    <row r="1901" spans="1:13" ht="30" customHeight="1">
      <c r="A1901" s="149" t="s">
        <v>10486</v>
      </c>
      <c r="B1901" s="149" t="s">
        <v>3533</v>
      </c>
      <c r="C1901" s="149">
        <v>1</v>
      </c>
      <c r="D1901" s="149" t="s">
        <v>960</v>
      </c>
      <c r="E1901" s="151"/>
      <c r="F1901" s="152"/>
      <c r="G1901" s="151"/>
      <c r="H1901" s="152"/>
      <c r="I1901" s="151"/>
      <c r="J1901" s="152"/>
      <c r="K1901" s="151"/>
      <c r="L1901" s="152"/>
      <c r="M1901" s="150" t="s">
        <v>52</v>
      </c>
    </row>
    <row r="1902" spans="1:13" ht="30" customHeight="1">
      <c r="A1902" s="149" t="s">
        <v>10484</v>
      </c>
      <c r="B1902" s="149" t="s">
        <v>10485</v>
      </c>
      <c r="C1902" s="149">
        <v>1</v>
      </c>
      <c r="D1902" s="149" t="s">
        <v>9850</v>
      </c>
      <c r="E1902" s="151">
        <v>0</v>
      </c>
      <c r="F1902" s="152">
        <v>0</v>
      </c>
      <c r="G1902" s="151">
        <v>0</v>
      </c>
      <c r="H1902" s="152">
        <v>0</v>
      </c>
      <c r="I1902" s="151">
        <v>5859920</v>
      </c>
      <c r="J1902" s="152">
        <v>5859920</v>
      </c>
      <c r="K1902" s="151">
        <v>5859920</v>
      </c>
      <c r="L1902" s="152">
        <v>5859920</v>
      </c>
      <c r="M1902" s="150" t="s">
        <v>52</v>
      </c>
    </row>
    <row r="1903" spans="1:13" ht="30" customHeight="1">
      <c r="A1903" s="149" t="s">
        <v>10478</v>
      </c>
      <c r="B1903" s="149" t="s">
        <v>6674</v>
      </c>
      <c r="C1903" s="149">
        <v>1</v>
      </c>
      <c r="D1903" s="149" t="s">
        <v>9894</v>
      </c>
      <c r="E1903" s="151">
        <v>0</v>
      </c>
      <c r="F1903" s="152">
        <v>0</v>
      </c>
      <c r="G1903" s="151">
        <v>0</v>
      </c>
      <c r="H1903" s="152">
        <v>0</v>
      </c>
      <c r="I1903" s="151">
        <v>0</v>
      </c>
      <c r="J1903" s="152">
        <v>1464980</v>
      </c>
      <c r="K1903" s="151">
        <v>0</v>
      </c>
      <c r="L1903" s="152">
        <v>1464980</v>
      </c>
      <c r="M1903" s="150" t="s">
        <v>52</v>
      </c>
    </row>
    <row r="1904" spans="1:13" ht="30" customHeight="1">
      <c r="A1904" s="149" t="s">
        <v>9860</v>
      </c>
      <c r="B1904" s="149"/>
      <c r="C1904" s="149"/>
      <c r="D1904" s="149"/>
      <c r="E1904" s="151"/>
      <c r="F1904" s="152">
        <v>0</v>
      </c>
      <c r="G1904" s="151"/>
      <c r="H1904" s="152">
        <v>0</v>
      </c>
      <c r="I1904" s="151"/>
      <c r="J1904" s="152">
        <v>7324900</v>
      </c>
      <c r="K1904" s="151"/>
      <c r="L1904" s="152">
        <v>7324900</v>
      </c>
      <c r="M1904" s="150"/>
    </row>
    <row r="1905" spans="1:13" ht="30" customHeight="1">
      <c r="A1905" s="149"/>
      <c r="B1905" s="149"/>
      <c r="C1905" s="149"/>
      <c r="D1905" s="149"/>
      <c r="E1905" s="151"/>
      <c r="F1905" s="152"/>
      <c r="G1905" s="151"/>
      <c r="H1905" s="152"/>
      <c r="I1905" s="151"/>
      <c r="J1905" s="152"/>
      <c r="K1905" s="151"/>
      <c r="L1905" s="152"/>
      <c r="M1905" s="150"/>
    </row>
    <row r="1906" spans="1:13" ht="30" customHeight="1">
      <c r="A1906" s="149" t="s">
        <v>10487</v>
      </c>
      <c r="B1906" s="149" t="s">
        <v>2490</v>
      </c>
      <c r="C1906" s="149">
        <v>1</v>
      </c>
      <c r="D1906" s="149" t="s">
        <v>960</v>
      </c>
      <c r="E1906" s="151"/>
      <c r="F1906" s="152"/>
      <c r="G1906" s="151"/>
      <c r="H1906" s="152"/>
      <c r="I1906" s="151"/>
      <c r="J1906" s="152"/>
      <c r="K1906" s="151"/>
      <c r="L1906" s="152"/>
      <c r="M1906" s="150" t="s">
        <v>52</v>
      </c>
    </row>
    <row r="1907" spans="1:13" ht="30" customHeight="1">
      <c r="A1907" s="149" t="s">
        <v>10488</v>
      </c>
      <c r="B1907" s="149" t="s">
        <v>10489</v>
      </c>
      <c r="C1907" s="149">
        <v>1</v>
      </c>
      <c r="D1907" s="149" t="s">
        <v>9850</v>
      </c>
      <c r="E1907" s="151">
        <v>0</v>
      </c>
      <c r="F1907" s="152">
        <v>0</v>
      </c>
      <c r="G1907" s="151">
        <v>0</v>
      </c>
      <c r="H1907" s="152">
        <v>0</v>
      </c>
      <c r="I1907" s="151">
        <v>8946605</v>
      </c>
      <c r="J1907" s="152">
        <v>8946605</v>
      </c>
      <c r="K1907" s="151">
        <v>8946605</v>
      </c>
      <c r="L1907" s="152">
        <v>8946605</v>
      </c>
      <c r="M1907" s="150" t="s">
        <v>52</v>
      </c>
    </row>
    <row r="1908" spans="1:13" ht="30" customHeight="1">
      <c r="A1908" s="149" t="s">
        <v>9860</v>
      </c>
      <c r="B1908" s="149"/>
      <c r="C1908" s="149"/>
      <c r="D1908" s="149"/>
      <c r="E1908" s="151"/>
      <c r="F1908" s="152">
        <v>0</v>
      </c>
      <c r="G1908" s="151"/>
      <c r="H1908" s="152">
        <v>0</v>
      </c>
      <c r="I1908" s="151"/>
      <c r="J1908" s="152">
        <v>8946605</v>
      </c>
      <c r="K1908" s="151"/>
      <c r="L1908" s="152">
        <v>8946605</v>
      </c>
      <c r="M1908" s="150"/>
    </row>
    <row r="1909" spans="1:13" ht="30" customHeight="1">
      <c r="A1909" s="149"/>
      <c r="B1909" s="149"/>
      <c r="C1909" s="149"/>
      <c r="D1909" s="149"/>
      <c r="E1909" s="151"/>
      <c r="F1909" s="152"/>
      <c r="G1909" s="151"/>
      <c r="H1909" s="152"/>
      <c r="I1909" s="151"/>
      <c r="J1909" s="152"/>
      <c r="K1909" s="151"/>
      <c r="L1909" s="152"/>
      <c r="M1909" s="150"/>
    </row>
    <row r="1910" spans="1:13" ht="30" customHeight="1">
      <c r="A1910" s="149" t="s">
        <v>10490</v>
      </c>
      <c r="B1910" s="149" t="s">
        <v>3536</v>
      </c>
      <c r="C1910" s="149">
        <v>1</v>
      </c>
      <c r="D1910" s="149" t="s">
        <v>960</v>
      </c>
      <c r="E1910" s="151"/>
      <c r="F1910" s="152"/>
      <c r="G1910" s="151"/>
      <c r="H1910" s="152"/>
      <c r="I1910" s="151"/>
      <c r="J1910" s="152"/>
      <c r="K1910" s="151"/>
      <c r="L1910" s="152"/>
      <c r="M1910" s="150" t="s">
        <v>52</v>
      </c>
    </row>
    <row r="1911" spans="1:13" ht="30" customHeight="1">
      <c r="A1911" s="149" t="s">
        <v>10488</v>
      </c>
      <c r="B1911" s="149" t="s">
        <v>10489</v>
      </c>
      <c r="C1911" s="149">
        <v>1</v>
      </c>
      <c r="D1911" s="149" t="s">
        <v>9850</v>
      </c>
      <c r="E1911" s="151">
        <v>0</v>
      </c>
      <c r="F1911" s="152">
        <v>0</v>
      </c>
      <c r="G1911" s="151">
        <v>0</v>
      </c>
      <c r="H1911" s="152">
        <v>0</v>
      </c>
      <c r="I1911" s="151">
        <v>8946605</v>
      </c>
      <c r="J1911" s="152">
        <v>8946605</v>
      </c>
      <c r="K1911" s="151">
        <v>8946605</v>
      </c>
      <c r="L1911" s="152">
        <v>8946605</v>
      </c>
      <c r="M1911" s="150" t="s">
        <v>52</v>
      </c>
    </row>
    <row r="1912" spans="1:13" ht="30" customHeight="1">
      <c r="A1912" s="149" t="s">
        <v>10478</v>
      </c>
      <c r="B1912" s="149" t="s">
        <v>6674</v>
      </c>
      <c r="C1912" s="149">
        <v>1</v>
      </c>
      <c r="D1912" s="149" t="s">
        <v>9894</v>
      </c>
      <c r="E1912" s="151">
        <v>0</v>
      </c>
      <c r="F1912" s="152">
        <v>0</v>
      </c>
      <c r="G1912" s="151">
        <v>0</v>
      </c>
      <c r="H1912" s="152">
        <v>0</v>
      </c>
      <c r="I1912" s="151">
        <v>0</v>
      </c>
      <c r="J1912" s="152">
        <v>2236651.2000000002</v>
      </c>
      <c r="K1912" s="151">
        <v>0</v>
      </c>
      <c r="L1912" s="152">
        <v>2236651.2000000002</v>
      </c>
      <c r="M1912" s="150" t="s">
        <v>52</v>
      </c>
    </row>
    <row r="1913" spans="1:13" ht="30" customHeight="1">
      <c r="A1913" s="149" t="s">
        <v>9860</v>
      </c>
      <c r="B1913" s="149"/>
      <c r="C1913" s="149"/>
      <c r="D1913" s="149"/>
      <c r="E1913" s="151"/>
      <c r="F1913" s="152">
        <v>0</v>
      </c>
      <c r="G1913" s="151"/>
      <c r="H1913" s="152">
        <v>0</v>
      </c>
      <c r="I1913" s="151"/>
      <c r="J1913" s="152">
        <v>11183256</v>
      </c>
      <c r="K1913" s="151"/>
      <c r="L1913" s="152">
        <v>11183256</v>
      </c>
      <c r="M1913" s="150"/>
    </row>
    <row r="1914" spans="1:13" ht="30" customHeight="1">
      <c r="A1914" s="149"/>
      <c r="B1914" s="149"/>
      <c r="C1914" s="149"/>
      <c r="D1914" s="149"/>
      <c r="E1914" s="151"/>
      <c r="F1914" s="152"/>
      <c r="G1914" s="151"/>
      <c r="H1914" s="152"/>
      <c r="I1914" s="151"/>
      <c r="J1914" s="152"/>
      <c r="K1914" s="151"/>
      <c r="L1914" s="152"/>
      <c r="M1914" s="150"/>
    </row>
    <row r="1915" spans="1:13" ht="30" customHeight="1">
      <c r="A1915" s="149" t="s">
        <v>10491</v>
      </c>
      <c r="B1915" s="149" t="s">
        <v>2497</v>
      </c>
      <c r="C1915" s="149">
        <v>1</v>
      </c>
      <c r="D1915" s="149" t="s">
        <v>1855</v>
      </c>
      <c r="E1915" s="151"/>
      <c r="F1915" s="152"/>
      <c r="G1915" s="151"/>
      <c r="H1915" s="152"/>
      <c r="I1915" s="151"/>
      <c r="J1915" s="152"/>
      <c r="K1915" s="151"/>
      <c r="L1915" s="152"/>
      <c r="M1915" s="150" t="s">
        <v>52</v>
      </c>
    </row>
    <row r="1916" spans="1:13" ht="30" customHeight="1">
      <c r="A1916" s="149" t="s">
        <v>10492</v>
      </c>
      <c r="B1916" s="149" t="s">
        <v>10493</v>
      </c>
      <c r="C1916" s="149">
        <v>1</v>
      </c>
      <c r="D1916" s="149" t="s">
        <v>10129</v>
      </c>
      <c r="E1916" s="151">
        <v>0</v>
      </c>
      <c r="F1916" s="152">
        <v>0</v>
      </c>
      <c r="G1916" s="151">
        <v>0</v>
      </c>
      <c r="H1916" s="152">
        <v>0</v>
      </c>
      <c r="I1916" s="151">
        <v>12165940</v>
      </c>
      <c r="J1916" s="152">
        <v>12165940</v>
      </c>
      <c r="K1916" s="151">
        <v>12165940</v>
      </c>
      <c r="L1916" s="152">
        <v>12165940</v>
      </c>
      <c r="M1916" s="150" t="s">
        <v>52</v>
      </c>
    </row>
    <row r="1917" spans="1:13" ht="30" customHeight="1">
      <c r="A1917" s="149" t="s">
        <v>9860</v>
      </c>
      <c r="B1917" s="149"/>
      <c r="C1917" s="149"/>
      <c r="D1917" s="149"/>
      <c r="E1917" s="151"/>
      <c r="F1917" s="152">
        <v>0</v>
      </c>
      <c r="G1917" s="151"/>
      <c r="H1917" s="152">
        <v>0</v>
      </c>
      <c r="I1917" s="151"/>
      <c r="J1917" s="152">
        <v>12165940</v>
      </c>
      <c r="K1917" s="151"/>
      <c r="L1917" s="152">
        <v>12165940</v>
      </c>
      <c r="M1917" s="150"/>
    </row>
    <row r="1918" spans="1:13" ht="30" customHeight="1">
      <c r="A1918" s="149"/>
      <c r="B1918" s="149"/>
      <c r="C1918" s="149"/>
      <c r="D1918" s="149"/>
      <c r="E1918" s="151"/>
      <c r="F1918" s="152"/>
      <c r="G1918" s="151"/>
      <c r="H1918" s="152"/>
      <c r="I1918" s="151"/>
      <c r="J1918" s="152"/>
      <c r="K1918" s="151"/>
      <c r="L1918" s="152"/>
      <c r="M1918" s="150"/>
    </row>
    <row r="1919" spans="1:13" ht="30" customHeight="1">
      <c r="A1919" s="149" t="s">
        <v>10494</v>
      </c>
      <c r="B1919" s="149" t="s">
        <v>3539</v>
      </c>
      <c r="C1919" s="149">
        <v>1</v>
      </c>
      <c r="D1919" s="149" t="s">
        <v>1855</v>
      </c>
      <c r="E1919" s="151"/>
      <c r="F1919" s="152"/>
      <c r="G1919" s="151"/>
      <c r="H1919" s="152"/>
      <c r="I1919" s="151"/>
      <c r="J1919" s="152"/>
      <c r="K1919" s="151"/>
      <c r="L1919" s="152"/>
      <c r="M1919" s="150" t="s">
        <v>52</v>
      </c>
    </row>
    <row r="1920" spans="1:13" ht="30" customHeight="1">
      <c r="A1920" s="149" t="s">
        <v>10492</v>
      </c>
      <c r="B1920" s="149" t="s">
        <v>10493</v>
      </c>
      <c r="C1920" s="149">
        <v>1</v>
      </c>
      <c r="D1920" s="149" t="s">
        <v>10129</v>
      </c>
      <c r="E1920" s="151">
        <v>0</v>
      </c>
      <c r="F1920" s="152">
        <v>0</v>
      </c>
      <c r="G1920" s="151">
        <v>0</v>
      </c>
      <c r="H1920" s="152">
        <v>0</v>
      </c>
      <c r="I1920" s="151">
        <v>12165940</v>
      </c>
      <c r="J1920" s="152">
        <v>12165940</v>
      </c>
      <c r="K1920" s="151">
        <v>12165940</v>
      </c>
      <c r="L1920" s="152">
        <v>12165940</v>
      </c>
      <c r="M1920" s="150" t="s">
        <v>52</v>
      </c>
    </row>
    <row r="1921" spans="1:13" ht="30" customHeight="1">
      <c r="A1921" s="149" t="s">
        <v>10478</v>
      </c>
      <c r="B1921" s="149" t="s">
        <v>6674</v>
      </c>
      <c r="C1921" s="149">
        <v>1</v>
      </c>
      <c r="D1921" s="149" t="s">
        <v>9894</v>
      </c>
      <c r="E1921" s="151">
        <v>0</v>
      </c>
      <c r="F1921" s="152">
        <v>0</v>
      </c>
      <c r="G1921" s="151">
        <v>0</v>
      </c>
      <c r="H1921" s="152">
        <v>0</v>
      </c>
      <c r="I1921" s="151">
        <v>0</v>
      </c>
      <c r="J1921" s="152">
        <v>3041485</v>
      </c>
      <c r="K1921" s="151">
        <v>0</v>
      </c>
      <c r="L1921" s="152">
        <v>3041485</v>
      </c>
      <c r="M1921" s="150" t="s">
        <v>52</v>
      </c>
    </row>
    <row r="1922" spans="1:13" ht="30" customHeight="1">
      <c r="A1922" s="149" t="s">
        <v>9860</v>
      </c>
      <c r="B1922" s="149"/>
      <c r="C1922" s="149"/>
      <c r="D1922" s="149"/>
      <c r="E1922" s="151"/>
      <c r="F1922" s="152">
        <v>0</v>
      </c>
      <c r="G1922" s="151"/>
      <c r="H1922" s="152">
        <v>0</v>
      </c>
      <c r="I1922" s="151"/>
      <c r="J1922" s="152">
        <v>15207425</v>
      </c>
      <c r="K1922" s="151"/>
      <c r="L1922" s="152">
        <v>15207425</v>
      </c>
      <c r="M1922" s="150"/>
    </row>
    <row r="1923" spans="1:13" ht="30" customHeight="1">
      <c r="A1923" s="149"/>
      <c r="B1923" s="149"/>
      <c r="C1923" s="149"/>
      <c r="D1923" s="149"/>
      <c r="E1923" s="151"/>
      <c r="F1923" s="152"/>
      <c r="G1923" s="151"/>
      <c r="H1923" s="152"/>
      <c r="I1923" s="151"/>
      <c r="J1923" s="152"/>
      <c r="K1923" s="151"/>
      <c r="L1923" s="152"/>
      <c r="M1923" s="150"/>
    </row>
    <row r="1924" spans="1:13" ht="30" customHeight="1">
      <c r="A1924" s="149" t="s">
        <v>10495</v>
      </c>
      <c r="B1924" s="149" t="s">
        <v>1526</v>
      </c>
      <c r="C1924" s="149">
        <v>1</v>
      </c>
      <c r="D1924" s="149" t="s">
        <v>1667</v>
      </c>
      <c r="E1924" s="151"/>
      <c r="F1924" s="152"/>
      <c r="G1924" s="151"/>
      <c r="H1924" s="152"/>
      <c r="I1924" s="151"/>
      <c r="J1924" s="152"/>
      <c r="K1924" s="151"/>
      <c r="L1924" s="152"/>
      <c r="M1924" s="150" t="s">
        <v>52</v>
      </c>
    </row>
    <row r="1925" spans="1:13" ht="30" customHeight="1">
      <c r="A1925" s="149" t="s">
        <v>10496</v>
      </c>
      <c r="B1925" s="149" t="s">
        <v>10215</v>
      </c>
      <c r="C1925" s="149">
        <v>1</v>
      </c>
      <c r="D1925" s="149" t="s">
        <v>10386</v>
      </c>
      <c r="E1925" s="151">
        <v>0</v>
      </c>
      <c r="F1925" s="152">
        <v>0</v>
      </c>
      <c r="G1925" s="151">
        <v>0</v>
      </c>
      <c r="H1925" s="152">
        <v>0</v>
      </c>
      <c r="I1925" s="151">
        <v>20500</v>
      </c>
      <c r="J1925" s="152">
        <v>20500</v>
      </c>
      <c r="K1925" s="151">
        <v>20500</v>
      </c>
      <c r="L1925" s="152">
        <v>20500</v>
      </c>
      <c r="M1925" s="150" t="s">
        <v>52</v>
      </c>
    </row>
    <row r="1926" spans="1:13" ht="30" customHeight="1">
      <c r="A1926" s="149" t="s">
        <v>10497</v>
      </c>
      <c r="B1926" s="149" t="s">
        <v>10215</v>
      </c>
      <c r="C1926" s="149">
        <v>1</v>
      </c>
      <c r="D1926" s="149" t="s">
        <v>10386</v>
      </c>
      <c r="E1926" s="151">
        <v>0</v>
      </c>
      <c r="F1926" s="152">
        <v>0</v>
      </c>
      <c r="G1926" s="151">
        <v>0</v>
      </c>
      <c r="H1926" s="152">
        <v>0</v>
      </c>
      <c r="I1926" s="151">
        <v>528</v>
      </c>
      <c r="J1926" s="152">
        <v>528</v>
      </c>
      <c r="K1926" s="151">
        <v>528</v>
      </c>
      <c r="L1926" s="152">
        <v>528</v>
      </c>
      <c r="M1926" s="150" t="s">
        <v>52</v>
      </c>
    </row>
    <row r="1927" spans="1:13" ht="30" customHeight="1">
      <c r="A1927" s="149" t="s">
        <v>10498</v>
      </c>
      <c r="B1927" s="149" t="s">
        <v>10215</v>
      </c>
      <c r="C1927" s="149">
        <v>1</v>
      </c>
      <c r="D1927" s="149" t="s">
        <v>10386</v>
      </c>
      <c r="E1927" s="151">
        <v>0</v>
      </c>
      <c r="F1927" s="152">
        <v>0</v>
      </c>
      <c r="G1927" s="151">
        <v>0</v>
      </c>
      <c r="H1927" s="152">
        <v>0</v>
      </c>
      <c r="I1927" s="151">
        <v>150000</v>
      </c>
      <c r="J1927" s="152">
        <v>150000</v>
      </c>
      <c r="K1927" s="151">
        <v>150000</v>
      </c>
      <c r="L1927" s="152">
        <v>150000</v>
      </c>
      <c r="M1927" s="150" t="s">
        <v>52</v>
      </c>
    </row>
    <row r="1928" spans="1:13" ht="30" customHeight="1">
      <c r="A1928" s="149" t="s">
        <v>9860</v>
      </c>
      <c r="B1928" s="149"/>
      <c r="C1928" s="149"/>
      <c r="D1928" s="149"/>
      <c r="E1928" s="151"/>
      <c r="F1928" s="152">
        <v>0</v>
      </c>
      <c r="G1928" s="151"/>
      <c r="H1928" s="152">
        <v>0</v>
      </c>
      <c r="I1928" s="151"/>
      <c r="J1928" s="152">
        <v>171028</v>
      </c>
      <c r="K1928" s="151"/>
      <c r="L1928" s="152">
        <v>171028</v>
      </c>
      <c r="M1928" s="150"/>
    </row>
    <row r="1929" spans="1:13" ht="30" customHeight="1">
      <c r="A1929" s="149"/>
      <c r="B1929" s="149"/>
      <c r="C1929" s="149"/>
      <c r="D1929" s="149"/>
      <c r="E1929" s="151"/>
      <c r="F1929" s="152"/>
      <c r="G1929" s="151"/>
      <c r="H1929" s="152"/>
      <c r="I1929" s="151"/>
      <c r="J1929" s="152"/>
      <c r="K1929" s="151"/>
      <c r="L1929" s="152"/>
      <c r="M1929" s="150"/>
    </row>
    <row r="1930" spans="1:13" ht="30" customHeight="1">
      <c r="A1930" s="149" t="s">
        <v>10499</v>
      </c>
      <c r="B1930" s="149" t="s">
        <v>1521</v>
      </c>
      <c r="C1930" s="149">
        <v>1</v>
      </c>
      <c r="D1930" s="149" t="s">
        <v>1667</v>
      </c>
      <c r="E1930" s="151"/>
      <c r="F1930" s="152"/>
      <c r="G1930" s="151"/>
      <c r="H1930" s="152"/>
      <c r="I1930" s="151"/>
      <c r="J1930" s="152"/>
      <c r="K1930" s="151"/>
      <c r="L1930" s="152"/>
      <c r="M1930" s="150" t="s">
        <v>52</v>
      </c>
    </row>
    <row r="1931" spans="1:13" ht="30" customHeight="1">
      <c r="A1931" s="149" t="s">
        <v>10500</v>
      </c>
      <c r="B1931" s="149" t="s">
        <v>10501</v>
      </c>
      <c r="C1931" s="149">
        <v>1</v>
      </c>
      <c r="D1931" s="149" t="s">
        <v>10386</v>
      </c>
      <c r="E1931" s="151">
        <v>0</v>
      </c>
      <c r="F1931" s="152">
        <v>0</v>
      </c>
      <c r="G1931" s="151">
        <v>0</v>
      </c>
      <c r="H1931" s="152">
        <v>0</v>
      </c>
      <c r="I1931" s="151">
        <v>18244</v>
      </c>
      <c r="J1931" s="152">
        <v>18244</v>
      </c>
      <c r="K1931" s="151">
        <v>18244</v>
      </c>
      <c r="L1931" s="152">
        <v>18244</v>
      </c>
      <c r="M1931" s="150" t="s">
        <v>52</v>
      </c>
    </row>
    <row r="1932" spans="1:13" ht="30" customHeight="1">
      <c r="A1932" s="149" t="s">
        <v>10502</v>
      </c>
      <c r="B1932" s="149" t="s">
        <v>10503</v>
      </c>
      <c r="C1932" s="149">
        <v>1</v>
      </c>
      <c r="D1932" s="149" t="s">
        <v>10386</v>
      </c>
      <c r="E1932" s="151">
        <v>0</v>
      </c>
      <c r="F1932" s="152">
        <v>0</v>
      </c>
      <c r="G1932" s="151">
        <v>0</v>
      </c>
      <c r="H1932" s="152">
        <v>0</v>
      </c>
      <c r="I1932" s="151">
        <v>11075</v>
      </c>
      <c r="J1932" s="152">
        <v>11075</v>
      </c>
      <c r="K1932" s="151">
        <v>11075</v>
      </c>
      <c r="L1932" s="152">
        <v>11075</v>
      </c>
      <c r="M1932" s="150" t="s">
        <v>52</v>
      </c>
    </row>
    <row r="1933" spans="1:13" ht="30" customHeight="1">
      <c r="A1933" s="149" t="s">
        <v>9860</v>
      </c>
      <c r="B1933" s="149"/>
      <c r="C1933" s="149"/>
      <c r="D1933" s="149"/>
      <c r="E1933" s="151"/>
      <c r="F1933" s="152">
        <v>0</v>
      </c>
      <c r="G1933" s="151"/>
      <c r="H1933" s="152">
        <v>0</v>
      </c>
      <c r="I1933" s="151"/>
      <c r="J1933" s="152">
        <v>29319</v>
      </c>
      <c r="K1933" s="151"/>
      <c r="L1933" s="152">
        <v>29319</v>
      </c>
      <c r="M1933" s="150"/>
    </row>
    <row r="1934" spans="1:13" ht="30" customHeight="1">
      <c r="A1934" s="149"/>
      <c r="B1934" s="149"/>
      <c r="C1934" s="149"/>
      <c r="D1934" s="149"/>
      <c r="E1934" s="151"/>
      <c r="F1934" s="152"/>
      <c r="G1934" s="151"/>
      <c r="H1934" s="152"/>
      <c r="I1934" s="151"/>
      <c r="J1934" s="152"/>
      <c r="K1934" s="151"/>
      <c r="L1934" s="152"/>
      <c r="M1934" s="150"/>
    </row>
    <row r="1935" spans="1:13" ht="30" customHeight="1">
      <c r="A1935" s="149" t="s">
        <v>10504</v>
      </c>
      <c r="B1935" s="149" t="s">
        <v>52</v>
      </c>
      <c r="C1935" s="149">
        <v>1</v>
      </c>
      <c r="D1935" s="149" t="s">
        <v>1667</v>
      </c>
      <c r="E1935" s="151"/>
      <c r="F1935" s="152"/>
      <c r="G1935" s="151"/>
      <c r="H1935" s="152"/>
      <c r="I1935" s="151"/>
      <c r="J1935" s="152"/>
      <c r="K1935" s="151"/>
      <c r="L1935" s="152"/>
      <c r="M1935" s="150" t="s">
        <v>52</v>
      </c>
    </row>
    <row r="1936" spans="1:13" ht="30" customHeight="1">
      <c r="A1936" s="149" t="s">
        <v>10500</v>
      </c>
      <c r="B1936" s="149" t="s">
        <v>10501</v>
      </c>
      <c r="C1936" s="149">
        <v>1</v>
      </c>
      <c r="D1936" s="149" t="s">
        <v>10386</v>
      </c>
      <c r="E1936" s="151">
        <v>0</v>
      </c>
      <c r="F1936" s="152">
        <v>0</v>
      </c>
      <c r="G1936" s="151">
        <v>0</v>
      </c>
      <c r="H1936" s="152">
        <v>0</v>
      </c>
      <c r="I1936" s="151">
        <v>18244</v>
      </c>
      <c r="J1936" s="152">
        <v>18244</v>
      </c>
      <c r="K1936" s="151">
        <v>18244</v>
      </c>
      <c r="L1936" s="152">
        <v>18244</v>
      </c>
      <c r="M1936" s="150" t="s">
        <v>52</v>
      </c>
    </row>
    <row r="1937" spans="1:13" ht="30" customHeight="1">
      <c r="A1937" s="149" t="s">
        <v>10502</v>
      </c>
      <c r="B1937" s="149" t="s">
        <v>10503</v>
      </c>
      <c r="C1937" s="149">
        <v>1</v>
      </c>
      <c r="D1937" s="149" t="s">
        <v>10386</v>
      </c>
      <c r="E1937" s="151">
        <v>0</v>
      </c>
      <c r="F1937" s="152">
        <v>0</v>
      </c>
      <c r="G1937" s="151">
        <v>0</v>
      </c>
      <c r="H1937" s="152">
        <v>0</v>
      </c>
      <c r="I1937" s="151">
        <v>11075</v>
      </c>
      <c r="J1937" s="152">
        <v>11075</v>
      </c>
      <c r="K1937" s="151">
        <v>11075</v>
      </c>
      <c r="L1937" s="152">
        <v>11075</v>
      </c>
      <c r="M1937" s="150" t="s">
        <v>52</v>
      </c>
    </row>
    <row r="1938" spans="1:13" ht="30" customHeight="1">
      <c r="A1938" s="149" t="s">
        <v>9860</v>
      </c>
      <c r="B1938" s="149"/>
      <c r="C1938" s="149"/>
      <c r="D1938" s="149"/>
      <c r="E1938" s="151"/>
      <c r="F1938" s="152">
        <v>0</v>
      </c>
      <c r="G1938" s="151"/>
      <c r="H1938" s="152">
        <v>0</v>
      </c>
      <c r="I1938" s="151"/>
      <c r="J1938" s="152">
        <v>29319</v>
      </c>
      <c r="K1938" s="151"/>
      <c r="L1938" s="152">
        <v>29319</v>
      </c>
      <c r="M1938" s="150"/>
    </row>
    <row r="1939" spans="1:13" ht="30" customHeight="1">
      <c r="A1939" s="149"/>
      <c r="B1939" s="149"/>
      <c r="C1939" s="149"/>
      <c r="D1939" s="149"/>
      <c r="E1939" s="151"/>
      <c r="F1939" s="152"/>
      <c r="G1939" s="151"/>
      <c r="H1939" s="152"/>
      <c r="I1939" s="151"/>
      <c r="J1939" s="152"/>
      <c r="K1939" s="151"/>
      <c r="L1939" s="152"/>
      <c r="M1939" s="150"/>
    </row>
    <row r="1940" spans="1:13" ht="30" customHeight="1">
      <c r="A1940" s="149" t="s">
        <v>10505</v>
      </c>
      <c r="B1940" s="149" t="s">
        <v>2506</v>
      </c>
      <c r="C1940" s="149">
        <v>1</v>
      </c>
      <c r="D1940" s="149" t="s">
        <v>1667</v>
      </c>
      <c r="E1940" s="151"/>
      <c r="F1940" s="152"/>
      <c r="G1940" s="151"/>
      <c r="H1940" s="152"/>
      <c r="I1940" s="151"/>
      <c r="J1940" s="152"/>
      <c r="K1940" s="151"/>
      <c r="L1940" s="152"/>
      <c r="M1940" s="150" t="s">
        <v>52</v>
      </c>
    </row>
    <row r="1941" spans="1:13" ht="30" customHeight="1">
      <c r="A1941" s="149" t="s">
        <v>10506</v>
      </c>
      <c r="B1941" s="149" t="s">
        <v>10507</v>
      </c>
      <c r="C1941" s="149">
        <v>1</v>
      </c>
      <c r="D1941" s="149" t="s">
        <v>10386</v>
      </c>
      <c r="E1941" s="151">
        <v>0</v>
      </c>
      <c r="F1941" s="152">
        <v>0</v>
      </c>
      <c r="G1941" s="151">
        <v>0</v>
      </c>
      <c r="H1941" s="152">
        <v>0</v>
      </c>
      <c r="I1941" s="151">
        <v>29200</v>
      </c>
      <c r="J1941" s="152">
        <v>29200</v>
      </c>
      <c r="K1941" s="151">
        <v>29200</v>
      </c>
      <c r="L1941" s="152">
        <v>29200</v>
      </c>
      <c r="M1941" s="150" t="s">
        <v>52</v>
      </c>
    </row>
    <row r="1942" spans="1:13" ht="30" customHeight="1">
      <c r="A1942" s="149" t="s">
        <v>10508</v>
      </c>
      <c r="B1942" s="149" t="s">
        <v>10509</v>
      </c>
      <c r="C1942" s="149">
        <v>1</v>
      </c>
      <c r="D1942" s="149" t="s">
        <v>10386</v>
      </c>
      <c r="E1942" s="151">
        <v>0</v>
      </c>
      <c r="F1942" s="152">
        <v>0</v>
      </c>
      <c r="G1942" s="151">
        <v>0</v>
      </c>
      <c r="H1942" s="152">
        <v>0</v>
      </c>
      <c r="I1942" s="151">
        <v>251</v>
      </c>
      <c r="J1942" s="152">
        <v>251</v>
      </c>
      <c r="K1942" s="151">
        <v>251</v>
      </c>
      <c r="L1942" s="152">
        <v>251</v>
      </c>
      <c r="M1942" s="150" t="s">
        <v>52</v>
      </c>
    </row>
    <row r="1943" spans="1:13" ht="30" customHeight="1">
      <c r="A1943" s="149" t="s">
        <v>10510</v>
      </c>
      <c r="B1943" s="149" t="s">
        <v>10511</v>
      </c>
      <c r="C1943" s="149">
        <v>1</v>
      </c>
      <c r="D1943" s="149" t="s">
        <v>10386</v>
      </c>
      <c r="E1943" s="151">
        <v>0</v>
      </c>
      <c r="F1943" s="152">
        <v>0</v>
      </c>
      <c r="G1943" s="151">
        <v>0</v>
      </c>
      <c r="H1943" s="152">
        <v>0</v>
      </c>
      <c r="I1943" s="151">
        <v>230000</v>
      </c>
      <c r="J1943" s="152">
        <v>230000</v>
      </c>
      <c r="K1943" s="151">
        <v>230000</v>
      </c>
      <c r="L1943" s="152">
        <v>230000</v>
      </c>
      <c r="M1943" s="150" t="s">
        <v>52</v>
      </c>
    </row>
    <row r="1944" spans="1:13" ht="30" customHeight="1">
      <c r="A1944" s="149" t="s">
        <v>9860</v>
      </c>
      <c r="B1944" s="149"/>
      <c r="C1944" s="149"/>
      <c r="D1944" s="149"/>
      <c r="E1944" s="151"/>
      <c r="F1944" s="152">
        <v>0</v>
      </c>
      <c r="G1944" s="151"/>
      <c r="H1944" s="152">
        <v>0</v>
      </c>
      <c r="I1944" s="151"/>
      <c r="J1944" s="152">
        <v>259451</v>
      </c>
      <c r="K1944" s="151"/>
      <c r="L1944" s="152">
        <v>259451</v>
      </c>
      <c r="M1944" s="150"/>
    </row>
    <row r="1945" spans="1:13" ht="30" customHeight="1">
      <c r="A1945" s="149"/>
      <c r="B1945" s="149"/>
      <c r="C1945" s="149"/>
      <c r="D1945" s="149"/>
      <c r="E1945" s="151"/>
      <c r="F1945" s="152"/>
      <c r="G1945" s="151"/>
      <c r="H1945" s="152"/>
      <c r="I1945" s="151"/>
      <c r="J1945" s="152"/>
      <c r="K1945" s="151"/>
      <c r="L1945" s="152"/>
      <c r="M1945" s="150"/>
    </row>
    <row r="1946" spans="1:13" ht="30" customHeight="1">
      <c r="A1946" s="149" t="s">
        <v>10512</v>
      </c>
      <c r="B1946" s="149" t="s">
        <v>52</v>
      </c>
      <c r="C1946" s="149">
        <v>1</v>
      </c>
      <c r="D1946" s="149" t="s">
        <v>1667</v>
      </c>
      <c r="E1946" s="151"/>
      <c r="F1946" s="152"/>
      <c r="G1946" s="151"/>
      <c r="H1946" s="152"/>
      <c r="I1946" s="151"/>
      <c r="J1946" s="152"/>
      <c r="K1946" s="151"/>
      <c r="L1946" s="152"/>
      <c r="M1946" s="150" t="s">
        <v>52</v>
      </c>
    </row>
    <row r="1947" spans="1:13" ht="30" customHeight="1">
      <c r="A1947" s="149" t="s">
        <v>10513</v>
      </c>
      <c r="B1947" s="149" t="s">
        <v>10514</v>
      </c>
      <c r="C1947" s="149">
        <v>1</v>
      </c>
      <c r="D1947" s="149" t="s">
        <v>10399</v>
      </c>
      <c r="E1947" s="151">
        <v>0</v>
      </c>
      <c r="F1947" s="152">
        <v>0</v>
      </c>
      <c r="G1947" s="151">
        <v>0</v>
      </c>
      <c r="H1947" s="152">
        <v>0</v>
      </c>
      <c r="I1947" s="151">
        <v>20500</v>
      </c>
      <c r="J1947" s="152">
        <v>20500</v>
      </c>
      <c r="K1947" s="151">
        <v>20500</v>
      </c>
      <c r="L1947" s="152">
        <v>20500</v>
      </c>
      <c r="M1947" s="150" t="s">
        <v>52</v>
      </c>
    </row>
    <row r="1948" spans="1:13" ht="30" customHeight="1">
      <c r="A1948" s="149" t="s">
        <v>10515</v>
      </c>
      <c r="B1948" s="149" t="s">
        <v>10516</v>
      </c>
      <c r="C1948" s="149">
        <v>1</v>
      </c>
      <c r="D1948" s="149" t="s">
        <v>10399</v>
      </c>
      <c r="E1948" s="151">
        <v>0</v>
      </c>
      <c r="F1948" s="152">
        <v>0</v>
      </c>
      <c r="G1948" s="151">
        <v>0</v>
      </c>
      <c r="H1948" s="152">
        <v>0</v>
      </c>
      <c r="I1948" s="151">
        <v>528</v>
      </c>
      <c r="J1948" s="152">
        <v>528</v>
      </c>
      <c r="K1948" s="151">
        <v>528</v>
      </c>
      <c r="L1948" s="152">
        <v>528</v>
      </c>
      <c r="M1948" s="150" t="s">
        <v>52</v>
      </c>
    </row>
    <row r="1949" spans="1:13" ht="30" customHeight="1">
      <c r="A1949" s="149" t="s">
        <v>10500</v>
      </c>
      <c r="B1949" s="149" t="s">
        <v>10517</v>
      </c>
      <c r="C1949" s="149">
        <v>1</v>
      </c>
      <c r="D1949" s="149" t="s">
        <v>10399</v>
      </c>
      <c r="E1949" s="151">
        <v>0</v>
      </c>
      <c r="F1949" s="152">
        <v>0</v>
      </c>
      <c r="G1949" s="151">
        <v>0</v>
      </c>
      <c r="H1949" s="152">
        <v>0</v>
      </c>
      <c r="I1949" s="151">
        <v>75405</v>
      </c>
      <c r="J1949" s="152">
        <v>75405</v>
      </c>
      <c r="K1949" s="151">
        <v>75405</v>
      </c>
      <c r="L1949" s="152">
        <v>75405</v>
      </c>
      <c r="M1949" s="150" t="s">
        <v>52</v>
      </c>
    </row>
    <row r="1950" spans="1:13" ht="30" customHeight="1">
      <c r="A1950" s="149" t="s">
        <v>9860</v>
      </c>
      <c r="B1950" s="149"/>
      <c r="C1950" s="149"/>
      <c r="D1950" s="149"/>
      <c r="E1950" s="151"/>
      <c r="F1950" s="152">
        <v>0</v>
      </c>
      <c r="G1950" s="151"/>
      <c r="H1950" s="152">
        <v>0</v>
      </c>
      <c r="I1950" s="151"/>
      <c r="J1950" s="152">
        <v>96433</v>
      </c>
      <c r="K1950" s="151"/>
      <c r="L1950" s="152">
        <v>96433</v>
      </c>
      <c r="M1950" s="150"/>
    </row>
  </sheetData>
  <mergeCells count="35">
    <mergeCell ref="A1:M1"/>
    <mergeCell ref="A2:M2"/>
    <mergeCell ref="A3:A4"/>
    <mergeCell ref="B3:B4"/>
    <mergeCell ref="C3:C4"/>
    <mergeCell ref="D3:D4"/>
    <mergeCell ref="E3:F3"/>
    <mergeCell ref="G3:H3"/>
    <mergeCell ref="I3:J3"/>
    <mergeCell ref="K3:L3"/>
    <mergeCell ref="M3:M4"/>
    <mergeCell ref="AI3:AI4"/>
    <mergeCell ref="AJ3:AJ4"/>
    <mergeCell ref="AK3:AK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Y3:Y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</mergeCells>
  <phoneticPr fontId="1" type="noConversion"/>
  <pageMargins left="0.39370078740157483" right="0.39370078740157483" top="0.39370078740157483" bottom="0.39370078740157483" header="0" footer="0"/>
  <pageSetup paperSize="9" scale="65" fitToHeight="0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14</vt:i4>
      </vt:variant>
      <vt:variant>
        <vt:lpstr>이름이 지정된 범위</vt:lpstr>
      </vt:variant>
      <vt:variant>
        <vt:i4>21</vt:i4>
      </vt:variant>
    </vt:vector>
  </HeadingPairs>
  <TitlesOfParts>
    <vt:vector size="35" baseType="lpstr">
      <vt:lpstr>표지</vt:lpstr>
      <vt:lpstr>내역서(갑)</vt:lpstr>
      <vt:lpstr>집계표</vt:lpstr>
      <vt:lpstr>공종별집계표</vt:lpstr>
      <vt:lpstr>내역서(을지-재노경)</vt:lpstr>
      <vt:lpstr>내역서(을지)</vt:lpstr>
      <vt:lpstr>기계기구사용료내역</vt:lpstr>
      <vt:lpstr>일위대가목록</vt:lpstr>
      <vt:lpstr>일위대가</vt:lpstr>
      <vt:lpstr>단가산출근거목록</vt:lpstr>
      <vt:lpstr>산출근거</vt:lpstr>
      <vt:lpstr>단가대비표</vt:lpstr>
      <vt:lpstr> 공사설정 </vt:lpstr>
      <vt:lpstr>Sheet1</vt:lpstr>
      <vt:lpstr>공종별집계표!Print_Area</vt:lpstr>
      <vt:lpstr>기계기구사용료내역!Print_Area</vt:lpstr>
      <vt:lpstr>'내역서(갑)'!Print_Area</vt:lpstr>
      <vt:lpstr>'내역서(을지)'!Print_Area</vt:lpstr>
      <vt:lpstr>'내역서(을지-재노경)'!Print_Area</vt:lpstr>
      <vt:lpstr>단가대비표!Print_Area</vt:lpstr>
      <vt:lpstr>단가산출근거목록!Print_Area</vt:lpstr>
      <vt:lpstr>산출근거!Print_Area</vt:lpstr>
      <vt:lpstr>일위대가!Print_Area</vt:lpstr>
      <vt:lpstr>일위대가목록!Print_Area</vt:lpstr>
      <vt:lpstr>집계표!Print_Area</vt:lpstr>
      <vt:lpstr>공종별집계표!Print_Titles</vt:lpstr>
      <vt:lpstr>기계기구사용료내역!Print_Titles</vt:lpstr>
      <vt:lpstr>'내역서(을지)'!Print_Titles</vt:lpstr>
      <vt:lpstr>'내역서(을지-재노경)'!Print_Titles</vt:lpstr>
      <vt:lpstr>단가대비표!Print_Titles</vt:lpstr>
      <vt:lpstr>단가산출근거목록!Print_Titles</vt:lpstr>
      <vt:lpstr>산출근거!Print_Titles</vt:lpstr>
      <vt:lpstr>일위대가!Print_Titles</vt:lpstr>
      <vt:lpstr>일위대가목록!Print_Titles</vt:lpstr>
      <vt:lpstr>집계표!Print_Titles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user010</dc:creator>
  <cp:lastModifiedBy>user</cp:lastModifiedBy>
  <cp:lastPrinted>2016-07-12T06:39:28Z</cp:lastPrinted>
  <dcterms:created xsi:type="dcterms:W3CDTF">2016-03-17T02:10:40Z</dcterms:created>
  <dcterms:modified xsi:type="dcterms:W3CDTF">2017-02-20T09:34:22Z</dcterms:modified>
</cp:coreProperties>
</file>